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2 mėn medziaga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3 pried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2" i="2" l="1"/>
  <c r="B502" i="2"/>
  <c r="B68" i="2"/>
  <c r="B64" i="2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B393" i="2" l="1"/>
  <c r="C393" i="2"/>
  <c r="C224" i="2"/>
  <c r="C229" i="2"/>
  <c r="C244" i="2"/>
  <c r="C249" i="2"/>
  <c r="C254" i="2"/>
  <c r="C259" i="2"/>
  <c r="C264" i="2"/>
  <c r="C269" i="2"/>
  <c r="C274" i="2"/>
  <c r="C279" i="2"/>
  <c r="C284" i="2"/>
  <c r="C289" i="2"/>
  <c r="C294" i="2"/>
  <c r="C299" i="2"/>
  <c r="C304" i="2"/>
  <c r="C309" i="2"/>
  <c r="C314" i="2"/>
  <c r="C319" i="2"/>
  <c r="C325" i="2"/>
  <c r="C330" i="2"/>
  <c r="C335" i="2"/>
  <c r="C340" i="2"/>
  <c r="C346" i="2"/>
  <c r="C351" i="2"/>
  <c r="C357" i="2"/>
  <c r="C362" i="2"/>
  <c r="C367" i="2"/>
  <c r="C372" i="2"/>
  <c r="C377" i="2"/>
  <c r="C382" i="2"/>
  <c r="C387" i="2"/>
  <c r="C399" i="2"/>
  <c r="C405" i="2"/>
  <c r="C410" i="2"/>
  <c r="C415" i="2"/>
  <c r="C419" i="2"/>
  <c r="C423" i="2"/>
  <c r="C428" i="2"/>
  <c r="C436" i="2" l="1"/>
  <c r="B436" i="2"/>
  <c r="C434" i="2"/>
  <c r="B434" i="2"/>
  <c r="B428" i="2"/>
  <c r="C131" i="2"/>
  <c r="B131" i="2"/>
  <c r="C130" i="2"/>
  <c r="B130" i="2"/>
  <c r="B121" i="2"/>
  <c r="B96" i="2"/>
  <c r="B27" i="2"/>
  <c r="B43" i="2"/>
  <c r="C500" i="2" l="1"/>
  <c r="B500" i="2"/>
  <c r="C499" i="2"/>
  <c r="B499" i="2"/>
  <c r="C498" i="2"/>
  <c r="B498" i="2"/>
  <c r="C497" i="2"/>
  <c r="B497" i="2"/>
  <c r="C496" i="2"/>
  <c r="B496" i="2"/>
  <c r="C489" i="2"/>
  <c r="B489" i="2"/>
  <c r="C485" i="2"/>
  <c r="B485" i="2"/>
  <c r="C483" i="2"/>
  <c r="B483" i="2"/>
  <c r="C482" i="2"/>
  <c r="B482" i="2"/>
  <c r="C481" i="2"/>
  <c r="B481" i="2"/>
  <c r="C480" i="2"/>
  <c r="B480" i="2"/>
  <c r="C479" i="2"/>
  <c r="B479" i="2"/>
  <c r="C478" i="2"/>
  <c r="B478" i="2"/>
  <c r="C477" i="2"/>
  <c r="B477" i="2"/>
  <c r="C472" i="2"/>
  <c r="B472" i="2"/>
  <c r="C465" i="2"/>
  <c r="B465" i="2"/>
  <c r="C460" i="2"/>
  <c r="B460" i="2"/>
  <c r="C455" i="2"/>
  <c r="B455" i="2"/>
  <c r="C451" i="2"/>
  <c r="B451" i="2"/>
  <c r="B447" i="2"/>
  <c r="C445" i="2"/>
  <c r="B445" i="2"/>
  <c r="B444" i="2"/>
  <c r="C440" i="2"/>
  <c r="C443" i="2" s="1"/>
  <c r="B440" i="2"/>
  <c r="B443" i="2" s="1"/>
  <c r="C438" i="2"/>
  <c r="B438" i="2"/>
  <c r="C437" i="2"/>
  <c r="B437" i="2"/>
  <c r="C435" i="2"/>
  <c r="C505" i="2" s="1"/>
  <c r="B435" i="2"/>
  <c r="C433" i="2"/>
  <c r="B433" i="2"/>
  <c r="B423" i="2"/>
  <c r="B419" i="2"/>
  <c r="B415" i="2"/>
  <c r="B410" i="2"/>
  <c r="B405" i="2"/>
  <c r="B399" i="2"/>
  <c r="B387" i="2"/>
  <c r="B382" i="2"/>
  <c r="B377" i="2"/>
  <c r="B372" i="2"/>
  <c r="B367" i="2"/>
  <c r="B362" i="2"/>
  <c r="B357" i="2"/>
  <c r="B351" i="2"/>
  <c r="B346" i="2"/>
  <c r="B340" i="2"/>
  <c r="B335" i="2"/>
  <c r="B330" i="2"/>
  <c r="B325" i="2"/>
  <c r="B319" i="2"/>
  <c r="B314" i="2"/>
  <c r="B309" i="2"/>
  <c r="B304" i="2"/>
  <c r="B299" i="2"/>
  <c r="B294" i="2"/>
  <c r="B289" i="2"/>
  <c r="B284" i="2"/>
  <c r="B279" i="2"/>
  <c r="B274" i="2"/>
  <c r="B269" i="2"/>
  <c r="B264" i="2"/>
  <c r="B259" i="2"/>
  <c r="B254" i="2"/>
  <c r="B249" i="2"/>
  <c r="B244" i="2"/>
  <c r="C239" i="2"/>
  <c r="B239" i="2"/>
  <c r="C234" i="2"/>
  <c r="B234" i="2"/>
  <c r="B229" i="2"/>
  <c r="B224" i="2"/>
  <c r="C219" i="2"/>
  <c r="B219" i="2"/>
  <c r="C214" i="2"/>
  <c r="B214" i="2"/>
  <c r="C209" i="2"/>
  <c r="B209" i="2"/>
  <c r="C204" i="2"/>
  <c r="B204" i="2"/>
  <c r="C199" i="2"/>
  <c r="B199" i="2"/>
  <c r="C194" i="2"/>
  <c r="B194" i="2"/>
  <c r="C189" i="2"/>
  <c r="B189" i="2"/>
  <c r="C184" i="2"/>
  <c r="B184" i="2"/>
  <c r="C179" i="2"/>
  <c r="B179" i="2"/>
  <c r="C174" i="2"/>
  <c r="B174" i="2"/>
  <c r="C169" i="2"/>
  <c r="B169" i="2"/>
  <c r="C164" i="2"/>
  <c r="B164" i="2"/>
  <c r="C159" i="2"/>
  <c r="B159" i="2"/>
  <c r="C154" i="2"/>
  <c r="B154" i="2"/>
  <c r="C149" i="2"/>
  <c r="B149" i="2"/>
  <c r="B144" i="2"/>
  <c r="C142" i="2"/>
  <c r="B142" i="2"/>
  <c r="B141" i="2"/>
  <c r="C140" i="2"/>
  <c r="B140" i="2"/>
  <c r="C135" i="2"/>
  <c r="C139" i="2" s="1"/>
  <c r="B135" i="2"/>
  <c r="B133" i="2"/>
  <c r="C129" i="2"/>
  <c r="B129" i="2"/>
  <c r="C128" i="2"/>
  <c r="B128" i="2"/>
  <c r="C124" i="2"/>
  <c r="B124" i="2"/>
  <c r="C121" i="2"/>
  <c r="C117" i="2"/>
  <c r="B117" i="2"/>
  <c r="C113" i="2"/>
  <c r="B113" i="2"/>
  <c r="C109" i="2"/>
  <c r="B109" i="2"/>
  <c r="C105" i="2"/>
  <c r="B105" i="2"/>
  <c r="C101" i="2"/>
  <c r="B101" i="2"/>
  <c r="C96" i="2"/>
  <c r="C92" i="2"/>
  <c r="B92" i="2"/>
  <c r="B90" i="2"/>
  <c r="B88" i="2"/>
  <c r="B508" i="2" s="1"/>
  <c r="B87" i="2"/>
  <c r="B86" i="2"/>
  <c r="B81" i="2"/>
  <c r="B85" i="2" s="1"/>
  <c r="B79" i="2"/>
  <c r="B76" i="2"/>
  <c r="B78" i="2" s="1"/>
  <c r="B74" i="2"/>
  <c r="B71" i="2"/>
  <c r="B73" i="2" s="1"/>
  <c r="B69" i="2"/>
  <c r="B67" i="2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44" i="2"/>
  <c r="B509" i="2" s="1"/>
  <c r="B42" i="2"/>
  <c r="C41" i="2"/>
  <c r="B41" i="2"/>
  <c r="B37" i="2"/>
  <c r="B33" i="2"/>
  <c r="C27" i="2"/>
  <c r="C40" i="2" s="1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C504" i="2" l="1"/>
  <c r="B40" i="2"/>
  <c r="B507" i="2"/>
  <c r="B511" i="2"/>
  <c r="C432" i="2"/>
  <c r="C511" i="2"/>
  <c r="B139" i="2"/>
  <c r="B503" i="2"/>
  <c r="C503" i="2"/>
  <c r="B432" i="2"/>
  <c r="B506" i="2"/>
  <c r="B127" i="2"/>
  <c r="C476" i="2"/>
  <c r="C22" i="2"/>
  <c r="B476" i="2"/>
  <c r="C506" i="2"/>
  <c r="B505" i="2"/>
  <c r="B495" i="2"/>
  <c r="C495" i="2"/>
  <c r="C127" i="2"/>
  <c r="B504" i="2"/>
  <c r="C510" i="2"/>
  <c r="B22" i="2"/>
  <c r="B510" i="2"/>
  <c r="B29" i="1"/>
  <c r="B19" i="1"/>
  <c r="B18" i="1" s="1"/>
  <c r="B9" i="1"/>
  <c r="B501" i="2" l="1"/>
  <c r="C501" i="2"/>
  <c r="C512" i="2" s="1"/>
  <c r="B46" i="1"/>
  <c r="B512" i="2" l="1"/>
</calcChain>
</file>

<file path=xl/sharedStrings.xml><?xml version="1.0" encoding="utf-8"?>
<sst xmlns="http://schemas.openxmlformats.org/spreadsheetml/2006/main" count="631" uniqueCount="242">
  <si>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</si>
  <si>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</si>
  <si>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</si>
  <si>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</si>
  <si>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</si>
  <si>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</si>
  <si>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</si>
  <si>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</si>
  <si>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</si>
  <si>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</si>
  <si>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</si>
  <si>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</si>
  <si>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</si>
  <si>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</si>
  <si>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</si>
  <si>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</si>
  <si>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</si>
  <si>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</si>
  <si>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</si>
  <si>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</si>
  <si>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</si>
  <si>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</si>
  <si>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</si>
  <si>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</si>
  <si>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</si>
  <si>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</si>
  <si>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</si>
  <si>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</si>
  <si>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</si>
  <si>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</si>
  <si>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</si>
  <si>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</si>
  <si>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</si>
  <si>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</si>
  <si>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</si>
  <si>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</si>
  <si>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</si>
  <si>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</si>
  <si>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</si>
  <si>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</si>
  <si>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</si>
  <si>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</si>
  <si>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</si>
  <si>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</si>
  <si>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</si>
  <si>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</si>
  <si>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</si>
  <si>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</si>
  <si>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</si>
  <si>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</si>
  <si>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</si>
  <si>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</si>
  <si>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</si>
  <si>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</si>
  <si>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</si>
  <si>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</si>
  <si>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</si>
  <si>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</si>
  <si>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</si>
  <si>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</si>
  <si>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</si>
  <si>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</si>
  <si>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</si>
  <si>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</si>
  <si>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</si>
  <si>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</si>
  <si>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</si>
  <si>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</si>
  <si>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</si>
  <si>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</si>
  <si>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</si>
  <si>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</si>
  <si>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</si>
  <si>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</si>
  <si>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</si>
  <si>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</si>
  <si>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</si>
  <si>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</si>
  <si>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</si>
  <si>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</si>
  <si>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</si>
  <si>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</si>
  <si>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</si>
  <si>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</si>
  <si>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</si>
  <si>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</si>
  <si>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</si>
  <si>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</si>
  <si>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</si>
  <si>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</si>
  <si>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</si>
  <si>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</si>
  <si>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</si>
  <si>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</si>
  <si>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</si>
  <si>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</si>
  <si>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</si>
  <si>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</si>
  <si>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</si>
  <si>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</si>
  <si>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</si>
  <si>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</si>
  <si>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</si>
  <si>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</si>
  <si>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</si>
  <si>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</si>
  <si>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</si>
  <si>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</si>
  <si>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</si>
  <si>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</si>
  <si>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</si>
  <si>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</si>
  <si>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</si>
  <si>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</si>
  <si>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</si>
  <si>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</si>
  <si>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</si>
  <si>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</si>
  <si>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</si>
  <si>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</si>
  <si>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</si>
  <si>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</si>
  <si>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</si>
  <si>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</si>
  <si>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</si>
  <si>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</si>
  <si>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</si>
  <si>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</si>
  <si>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</si>
  <si>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</si>
  <si>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</si>
  <si>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</si>
  <si>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</si>
  <si>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</si>
  <si>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</si>
  <si>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</si>
  <si>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</si>
  <si>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</si>
  <si>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</si>
  <si>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</si>
  <si>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</si>
  <si>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</si>
  <si>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</si>
  <si>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</si>
  <si>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</si>
  <si>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</si>
  <si>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</si>
  <si>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</si>
  <si>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</si>
  <si>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</si>
  <si>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</si>
  <si>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</si>
  <si>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</si>
  <si>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</si>
  <si>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</si>
  <si>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</si>
  <si>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</si>
  <si>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</si>
  <si>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</si>
  <si>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</si>
  <si>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</si>
  <si>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</si>
  <si>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</si>
  <si>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</si>
  <si>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</si>
  <si>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</si>
  <si>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</si>
  <si>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</si>
  <si>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</si>
  <si>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</si>
  <si>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</si>
  <si>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</si>
  <si>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</si>
  <si>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</si>
  <si>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</si>
  <si>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</si>
  <si>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</si>
  <si>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</si>
  <si>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</si>
  <si>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</si>
  <si>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</si>
  <si>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</si>
  <si>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</si>
  <si>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</si>
  <si>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</si>
  <si>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</si>
  <si>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</si>
  <si>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</si>
  <si>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</si>
  <si>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</si>
  <si>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</si>
  <si>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</si>
  <si>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</si>
  <si>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</si>
  <si>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</si>
  <si>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</si>
  <si>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</si>
  <si>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</si>
  <si>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</si>
  <si>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</si>
  <si>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</si>
  <si>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</si>
  <si>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</si>
  <si>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</si>
  <si>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</si>
  <si>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</si>
  <si>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</si>
  <si>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</si>
  <si>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</si>
  <si>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</si>
  <si>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</si>
  <si>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</si>
  <si>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</si>
  <si>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</si>
  <si>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</si>
  <si>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</si>
  <si>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</si>
  <si>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</si>
  <si>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</si>
  <si>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</si>
  <si>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</si>
  <si>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</si>
  <si>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</si>
  <si>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</si>
  <si>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</si>
  <si>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</si>
  <si>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</si>
  <si>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</si>
  <si>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</si>
  <si>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</si>
  <si>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</si>
  <si>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</si>
  <si>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</si>
  <si>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</si>
  <si>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</si>
  <si>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</si>
  <si>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</si>
  <si>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</si>
  <si>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</si>
  <si>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</si>
  <si>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</si>
  <si>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    įstaigos pajamos už paslaugas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</si>
</sst>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gruodžio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gruodžio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gruodžio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22" workbookViewId="0">
      <selection activeCell="E42" sqref="E42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89"/>
      <c r="B2" s="90"/>
    </row>
    <row r="3" spans="1:2" ht="13.8" x14ac:dyDescent="0.25">
      <c r="A3" s="4"/>
      <c r="B3" s="5"/>
    </row>
    <row r="4" spans="1:2" ht="15.6" x14ac:dyDescent="0.3">
      <c r="A4" s="91" t="s">
        <v>0</v>
      </c>
      <c r="B4" s="91"/>
    </row>
    <row r="5" spans="1:2" ht="13.8" x14ac:dyDescent="0.25">
      <c r="A5" s="89"/>
      <c r="B5" s="89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69256</v>
      </c>
    </row>
    <row r="10" spans="1:2" ht="15.75" customHeight="1" x14ac:dyDescent="0.25">
      <c r="A10" s="7" t="s">
        <v>4</v>
      </c>
      <c r="B10" s="8">
        <f>SUM(B11:B11)</f>
        <v>64955</v>
      </c>
    </row>
    <row r="11" spans="1:2" ht="17.25" customHeight="1" x14ac:dyDescent="0.25">
      <c r="A11" s="9" t="s">
        <v>5</v>
      </c>
      <c r="B11" s="10">
        <v>64955</v>
      </c>
    </row>
    <row r="12" spans="1:2" ht="15.75" customHeight="1" x14ac:dyDescent="0.25">
      <c r="A12" s="7" t="s">
        <v>6</v>
      </c>
      <c r="B12" s="8">
        <f>SUM(B13:B15)</f>
        <v>4030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3400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74104.799999999988</v>
      </c>
    </row>
    <row r="19" spans="1:2" ht="13.8" x14ac:dyDescent="0.25">
      <c r="A19" s="7" t="s">
        <v>13</v>
      </c>
      <c r="B19" s="8">
        <f>SUM(B20+B25+B24)</f>
        <v>74104.799999999988</v>
      </c>
    </row>
    <row r="20" spans="1:2" ht="13.8" x14ac:dyDescent="0.25">
      <c r="A20" s="7" t="s">
        <v>14</v>
      </c>
      <c r="B20" s="8">
        <f>B21+B22+B23</f>
        <v>43383.7</v>
      </c>
    </row>
    <row r="21" spans="1:2" ht="18.600000000000001" customHeight="1" x14ac:dyDescent="0.25">
      <c r="A21" s="9" t="s">
        <v>15</v>
      </c>
      <c r="B21" s="10">
        <v>6957.9</v>
      </c>
    </row>
    <row r="22" spans="1:2" ht="16.5" customHeight="1" x14ac:dyDescent="0.25">
      <c r="A22" s="9" t="s">
        <v>16</v>
      </c>
      <c r="B22" s="10">
        <v>34152.1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18238.7</v>
      </c>
    </row>
    <row r="26" spans="1:2" ht="21" customHeight="1" x14ac:dyDescent="0.25">
      <c r="A26" s="9" t="s">
        <v>20</v>
      </c>
      <c r="B26" s="10">
        <v>7576.3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5186.1000000000004</v>
      </c>
    </row>
    <row r="29" spans="1:2" ht="13.8" x14ac:dyDescent="0.25">
      <c r="A29" s="7" t="s">
        <v>22</v>
      </c>
      <c r="B29" s="8">
        <f>SUM(B30+B34+B38+B41+B43)</f>
        <v>5937.9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3742.9</v>
      </c>
    </row>
    <row r="35" spans="1:2" ht="17.25" customHeight="1" x14ac:dyDescent="0.25">
      <c r="A35" s="9" t="s">
        <v>28</v>
      </c>
      <c r="B35" s="11">
        <v>687.1</v>
      </c>
    </row>
    <row r="36" spans="1:2" ht="14.4" customHeight="1" x14ac:dyDescent="0.25">
      <c r="A36" s="9" t="s">
        <v>29</v>
      </c>
      <c r="B36" s="11">
        <v>637</v>
      </c>
    </row>
    <row r="37" spans="1:2" ht="16.2" customHeight="1" x14ac:dyDescent="0.25">
      <c r="A37" s="9" t="s">
        <v>30</v>
      </c>
      <c r="B37" s="11">
        <v>2418.8000000000002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149513.69999999998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9"/>
  <sheetViews>
    <sheetView topLeftCell="A494" workbookViewId="0">
      <selection activeCell="B514" sqref="B514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04" t="s">
        <v>38</v>
      </c>
      <c r="B2" s="105"/>
      <c r="C2" s="105"/>
    </row>
    <row r="4" spans="1:3" ht="12.75" customHeight="1" x14ac:dyDescent="0.25">
      <c r="A4" s="106" t="s">
        <v>39</v>
      </c>
      <c r="B4" s="106" t="s">
        <v>2</v>
      </c>
      <c r="C4" s="106" t="s">
        <v>40</v>
      </c>
    </row>
    <row r="5" spans="1:3" ht="12.75" customHeight="1" x14ac:dyDescent="0.25">
      <c r="A5" s="107"/>
      <c r="B5" s="106"/>
      <c r="C5" s="106"/>
    </row>
    <row r="6" spans="1:3" ht="18" customHeight="1" x14ac:dyDescent="0.25">
      <c r="A6" s="108"/>
      <c r="B6" s="109"/>
      <c r="C6" s="106"/>
    </row>
    <row r="7" spans="1:3" ht="24" customHeight="1" x14ac:dyDescent="0.25">
      <c r="A7" s="110" t="s">
        <v>41</v>
      </c>
      <c r="B7" s="111"/>
      <c r="C7" s="111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7207.7000000000007</v>
      </c>
      <c r="C10" s="19">
        <f>SUM(C11:C16)</f>
        <v>6064.1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486.79999999999995</v>
      </c>
      <c r="C14" s="21">
        <v>420.7</v>
      </c>
    </row>
    <row r="15" spans="1:3" ht="18" customHeight="1" x14ac:dyDescent="0.25">
      <c r="A15" s="16" t="s">
        <v>49</v>
      </c>
      <c r="B15" s="20">
        <v>43.3</v>
      </c>
      <c r="C15" s="21">
        <v>41.000000000000007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95" customHeight="1" x14ac:dyDescent="0.25">
      <c r="A20" s="14" t="s">
        <v>54</v>
      </c>
      <c r="B20" s="19">
        <f>SUM(B21)</f>
        <v>380</v>
      </c>
      <c r="C20" s="19">
        <f>SUM(C21)</f>
        <v>336.9</v>
      </c>
    </row>
    <row r="21" spans="1:6" ht="16.2" customHeight="1" x14ac:dyDescent="0.25">
      <c r="A21" s="25" t="s">
        <v>43</v>
      </c>
      <c r="B21" s="20">
        <v>380</v>
      </c>
      <c r="C21" s="21">
        <v>336.9</v>
      </c>
    </row>
    <row r="22" spans="1:6" ht="18" customHeight="1" x14ac:dyDescent="0.25">
      <c r="A22" s="14" t="s">
        <v>55</v>
      </c>
      <c r="B22" s="19">
        <f>B8+B10+B17+B20</f>
        <v>10656.2</v>
      </c>
      <c r="C22" s="19">
        <f>C8+C10+C17+C20</f>
        <v>6684.5</v>
      </c>
    </row>
    <row r="23" spans="1:6" ht="18" customHeight="1" x14ac:dyDescent="0.25">
      <c r="A23" s="16" t="s">
        <v>56</v>
      </c>
      <c r="B23" s="20">
        <f>B9+B11+B12+B13+B16+B18+B19+B21</f>
        <v>10126.1</v>
      </c>
      <c r="C23" s="20">
        <f>C9+C11+C12+C13+C16+C18+C19+C21</f>
        <v>6222.8</v>
      </c>
    </row>
    <row r="24" spans="1:6" ht="43.5" customHeight="1" x14ac:dyDescent="0.25">
      <c r="A24" s="16" t="s">
        <v>57</v>
      </c>
      <c r="B24" s="20">
        <f>B14</f>
        <v>486.79999999999995</v>
      </c>
      <c r="C24" s="21">
        <f>C14</f>
        <v>420.7</v>
      </c>
    </row>
    <row r="25" spans="1:6" ht="18" customHeight="1" x14ac:dyDescent="0.25">
      <c r="A25" s="25" t="s">
        <v>49</v>
      </c>
      <c r="B25" s="20">
        <f>B15</f>
        <v>43.3</v>
      </c>
      <c r="C25" s="20">
        <f>C15</f>
        <v>41.000000000000007</v>
      </c>
    </row>
    <row r="26" spans="1:6" ht="31.5" customHeight="1" x14ac:dyDescent="0.25">
      <c r="A26" s="92" t="s">
        <v>58</v>
      </c>
      <c r="B26" s="112"/>
      <c r="C26" s="113"/>
    </row>
    <row r="27" spans="1:6" x14ac:dyDescent="0.25">
      <c r="A27" s="26" t="s">
        <v>44</v>
      </c>
      <c r="B27" s="27">
        <f>B28+B31+B29+B32+B30</f>
        <v>19447.899999999998</v>
      </c>
      <c r="C27" s="27">
        <f>C28+C31+C29+C32</f>
        <v>165.5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5532</v>
      </c>
      <c r="C29" s="21"/>
      <c r="F29" s="2" t="s">
        <v>192</v>
      </c>
    </row>
    <row r="30" spans="1:6" ht="40.950000000000003" customHeight="1" x14ac:dyDescent="0.25">
      <c r="A30" s="16" t="s">
        <v>86</v>
      </c>
      <c r="B30" s="22">
        <v>796.6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9004</v>
      </c>
      <c r="C32" s="21">
        <v>114.10000000000001</v>
      </c>
    </row>
    <row r="33" spans="1:3" x14ac:dyDescent="0.25">
      <c r="A33" s="26" t="s">
        <v>62</v>
      </c>
      <c r="B33" s="28">
        <f>B34+B35+B36</f>
        <v>2839.9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1625</v>
      </c>
      <c r="C36" s="21"/>
    </row>
    <row r="37" spans="1:3" ht="15.75" customHeight="1" x14ac:dyDescent="0.25">
      <c r="A37" s="26" t="s">
        <v>65</v>
      </c>
      <c r="B37" s="28">
        <f>B39+B38</f>
        <v>1246.7</v>
      </c>
      <c r="C37" s="28"/>
    </row>
    <row r="38" spans="1:3" ht="15.75" customHeight="1" x14ac:dyDescent="0.25">
      <c r="A38" s="16" t="s">
        <v>56</v>
      </c>
      <c r="B38" s="22">
        <v>1.4999999999999929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23534.5</v>
      </c>
      <c r="C40" s="19">
        <f>C27+C33+C37</f>
        <v>165.5</v>
      </c>
    </row>
    <row r="41" spans="1:3" ht="21" customHeight="1" x14ac:dyDescent="0.25">
      <c r="A41" s="16" t="s">
        <v>56</v>
      </c>
      <c r="B41" s="20">
        <f>B28+B34+B38</f>
        <v>1231.7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5532</v>
      </c>
      <c r="C42" s="20"/>
    </row>
    <row r="43" spans="1:3" ht="42" customHeight="1" x14ac:dyDescent="0.25">
      <c r="A43" s="16" t="s">
        <v>86</v>
      </c>
      <c r="B43" s="20">
        <f>SUM(B30)</f>
        <v>796.6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11874.2</v>
      </c>
      <c r="C45" s="21">
        <f>C32+C36+C39</f>
        <v>114.10000000000001</v>
      </c>
    </row>
    <row r="46" spans="1:3" ht="28.5" customHeight="1" x14ac:dyDescent="0.25">
      <c r="A46" s="92" t="s">
        <v>67</v>
      </c>
      <c r="B46" s="114"/>
      <c r="C46" s="115"/>
    </row>
    <row r="47" spans="1:3" ht="19.5" customHeight="1" x14ac:dyDescent="0.25">
      <c r="A47" s="26" t="s">
        <v>44</v>
      </c>
      <c r="B47" s="19">
        <f>B48</f>
        <v>158</v>
      </c>
      <c r="C47" s="19"/>
    </row>
    <row r="48" spans="1:3" ht="17.25" customHeight="1" x14ac:dyDescent="0.25">
      <c r="A48" s="16" t="s">
        <v>68</v>
      </c>
      <c r="B48" s="20">
        <v>158</v>
      </c>
      <c r="C48" s="21"/>
    </row>
    <row r="49" spans="1:3" ht="19.5" customHeight="1" x14ac:dyDescent="0.25">
      <c r="A49" s="14" t="s">
        <v>69</v>
      </c>
      <c r="B49" s="19">
        <f>B47</f>
        <v>158</v>
      </c>
      <c r="C49" s="19"/>
    </row>
    <row r="50" spans="1:3" ht="19.5" customHeight="1" x14ac:dyDescent="0.25">
      <c r="A50" s="25" t="s">
        <v>68</v>
      </c>
      <c r="B50" s="22">
        <f>B48</f>
        <v>158</v>
      </c>
      <c r="C50" s="23"/>
    </row>
    <row r="51" spans="1:3" ht="28.95" customHeight="1" x14ac:dyDescent="0.25">
      <c r="A51" s="92" t="s">
        <v>70</v>
      </c>
      <c r="B51" s="114"/>
      <c r="C51" s="115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92" t="s">
        <v>73</v>
      </c>
      <c r="B58" s="93"/>
      <c r="C58" s="94"/>
    </row>
    <row r="59" spans="1:3" ht="19.5" customHeight="1" x14ac:dyDescent="0.25">
      <c r="A59" s="26" t="s">
        <v>74</v>
      </c>
      <c r="B59" s="15">
        <f>SUM(B60:B60)</f>
        <v>3062.9</v>
      </c>
      <c r="C59" s="15"/>
    </row>
    <row r="60" spans="1:3" ht="17.399999999999999" customHeight="1" x14ac:dyDescent="0.25">
      <c r="A60" s="16" t="s">
        <v>68</v>
      </c>
      <c r="B60" s="20">
        <v>3062.9</v>
      </c>
      <c r="C60" s="21"/>
    </row>
    <row r="61" spans="1:3" ht="23.25" customHeight="1" x14ac:dyDescent="0.25">
      <c r="A61" s="26" t="s">
        <v>75</v>
      </c>
      <c r="B61" s="19">
        <f>SUM(B59)</f>
        <v>3062.9</v>
      </c>
      <c r="C61" s="19"/>
    </row>
    <row r="62" spans="1:3" ht="18.600000000000001" customHeight="1" x14ac:dyDescent="0.25">
      <c r="A62" s="25" t="s">
        <v>68</v>
      </c>
      <c r="B62" s="21">
        <f>B60</f>
        <v>3062.9</v>
      </c>
      <c r="C62" s="21"/>
    </row>
    <row r="63" spans="1:3" ht="30" customHeight="1" x14ac:dyDescent="0.25">
      <c r="A63" s="92" t="s">
        <v>76</v>
      </c>
      <c r="B63" s="114"/>
      <c r="C63" s="115"/>
    </row>
    <row r="64" spans="1:3" ht="15" customHeight="1" x14ac:dyDescent="0.25">
      <c r="A64" s="26" t="s">
        <v>44</v>
      </c>
      <c r="B64" s="15">
        <f>SUM(B65:B66)</f>
        <v>276</v>
      </c>
      <c r="C64" s="15"/>
    </row>
    <row r="65" spans="1:3" ht="15" customHeight="1" x14ac:dyDescent="0.25">
      <c r="A65" s="16" t="s">
        <v>56</v>
      </c>
      <c r="B65" s="17">
        <v>15</v>
      </c>
      <c r="C65" s="15"/>
    </row>
    <row r="66" spans="1:3" ht="18" customHeight="1" x14ac:dyDescent="0.25">
      <c r="A66" s="34" t="s">
        <v>241</v>
      </c>
      <c r="B66" s="20">
        <v>261</v>
      </c>
      <c r="C66" s="21"/>
    </row>
    <row r="67" spans="1:3" ht="17.25" customHeight="1" x14ac:dyDescent="0.25">
      <c r="A67" s="30" t="s">
        <v>77</v>
      </c>
      <c r="B67" s="32">
        <f>B64</f>
        <v>276</v>
      </c>
      <c r="C67" s="32"/>
    </row>
    <row r="68" spans="1:3" ht="17.25" customHeight="1" x14ac:dyDescent="0.25">
      <c r="A68" s="16" t="s">
        <v>56</v>
      </c>
      <c r="B68" s="21">
        <f>B65</f>
        <v>15</v>
      </c>
      <c r="C68" s="32"/>
    </row>
    <row r="69" spans="1:3" ht="15.75" customHeight="1" x14ac:dyDescent="0.25">
      <c r="A69" s="34" t="s">
        <v>92</v>
      </c>
      <c r="B69" s="21">
        <f>B66</f>
        <v>261</v>
      </c>
      <c r="C69" s="21"/>
    </row>
    <row r="70" spans="1:3" ht="25.5" customHeight="1" x14ac:dyDescent="0.25">
      <c r="A70" s="116" t="s">
        <v>78</v>
      </c>
      <c r="B70" s="93"/>
      <c r="C70" s="94"/>
    </row>
    <row r="71" spans="1:3" x14ac:dyDescent="0.25">
      <c r="A71" s="26" t="s">
        <v>44</v>
      </c>
      <c r="B71" s="32">
        <f>B72</f>
        <v>270.5</v>
      </c>
      <c r="C71" s="32"/>
    </row>
    <row r="72" spans="1:3" x14ac:dyDescent="0.25">
      <c r="A72" s="25" t="s">
        <v>68</v>
      </c>
      <c r="B72" s="21">
        <v>270.5</v>
      </c>
      <c r="C72" s="21"/>
    </row>
    <row r="73" spans="1:3" ht="15.6" x14ac:dyDescent="0.25">
      <c r="A73" s="14" t="s">
        <v>79</v>
      </c>
      <c r="B73" s="32">
        <f>B71</f>
        <v>270.5</v>
      </c>
      <c r="C73" s="32"/>
    </row>
    <row r="74" spans="1:3" x14ac:dyDescent="0.25">
      <c r="A74" s="25" t="s">
        <v>68</v>
      </c>
      <c r="B74" s="21">
        <f>B72</f>
        <v>270.5</v>
      </c>
      <c r="C74" s="21"/>
    </row>
    <row r="75" spans="1:3" ht="30.6" customHeight="1" x14ac:dyDescent="0.25">
      <c r="A75" s="92" t="s">
        <v>80</v>
      </c>
      <c r="B75" s="93"/>
      <c r="C75" s="94"/>
    </row>
    <row r="76" spans="1:3" x14ac:dyDescent="0.25">
      <c r="A76" s="26" t="s">
        <v>44</v>
      </c>
      <c r="B76" s="19">
        <f>B77</f>
        <v>174</v>
      </c>
      <c r="C76" s="19"/>
    </row>
    <row r="77" spans="1:3" x14ac:dyDescent="0.25">
      <c r="A77" s="25" t="s">
        <v>68</v>
      </c>
      <c r="B77" s="20">
        <v>174</v>
      </c>
      <c r="C77" s="21"/>
    </row>
    <row r="78" spans="1:3" ht="15.6" x14ac:dyDescent="0.25">
      <c r="A78" s="30" t="s">
        <v>81</v>
      </c>
      <c r="B78" s="35">
        <f>B76</f>
        <v>174</v>
      </c>
      <c r="C78" s="35"/>
    </row>
    <row r="79" spans="1:3" x14ac:dyDescent="0.25">
      <c r="A79" s="36" t="s">
        <v>68</v>
      </c>
      <c r="B79" s="37">
        <f>B77</f>
        <v>174</v>
      </c>
      <c r="C79" s="37"/>
    </row>
    <row r="80" spans="1:3" ht="33.6" customHeight="1" x14ac:dyDescent="0.25">
      <c r="A80" s="92" t="s">
        <v>82</v>
      </c>
      <c r="B80" s="95"/>
      <c r="C80" s="96"/>
    </row>
    <row r="81" spans="1:3" ht="16.5" customHeight="1" x14ac:dyDescent="0.25">
      <c r="A81" s="26" t="s">
        <v>44</v>
      </c>
      <c r="B81" s="15">
        <f>B82+B84+B83</f>
        <v>16107.7</v>
      </c>
      <c r="C81" s="15"/>
    </row>
    <row r="82" spans="1:3" ht="19.5" customHeight="1" x14ac:dyDescent="0.25">
      <c r="A82" s="16" t="s">
        <v>56</v>
      </c>
      <c r="B82" s="20">
        <v>9383.7000000000007</v>
      </c>
      <c r="C82" s="21"/>
    </row>
    <row r="83" spans="1:3" ht="19.5" customHeight="1" x14ac:dyDescent="0.25">
      <c r="A83" s="16" t="s">
        <v>59</v>
      </c>
      <c r="B83" s="20">
        <v>2044.2999999999997</v>
      </c>
      <c r="C83" s="21"/>
    </row>
    <row r="84" spans="1:3" ht="40.5" customHeight="1" x14ac:dyDescent="0.25">
      <c r="A84" s="25" t="s">
        <v>83</v>
      </c>
      <c r="B84" s="20">
        <v>4679.7</v>
      </c>
      <c r="C84" s="21"/>
    </row>
    <row r="85" spans="1:3" ht="18.75" customHeight="1" x14ac:dyDescent="0.25">
      <c r="A85" s="30" t="s">
        <v>84</v>
      </c>
      <c r="B85" s="32">
        <f>B81</f>
        <v>16107.7</v>
      </c>
      <c r="C85" s="32"/>
    </row>
    <row r="86" spans="1:3" ht="17.25" customHeight="1" x14ac:dyDescent="0.25">
      <c r="A86" s="16" t="s">
        <v>72</v>
      </c>
      <c r="B86" s="21">
        <f>B82</f>
        <v>9383.7000000000007</v>
      </c>
      <c r="C86" s="21"/>
    </row>
    <row r="87" spans="1:3" ht="17.25" customHeight="1" x14ac:dyDescent="0.25">
      <c r="A87" s="16" t="s">
        <v>85</v>
      </c>
      <c r="B87" s="21">
        <f>B83</f>
        <v>2044.2999999999997</v>
      </c>
      <c r="C87" s="21"/>
    </row>
    <row r="88" spans="1:3" ht="38.25" customHeight="1" x14ac:dyDescent="0.25">
      <c r="A88" s="16" t="s">
        <v>86</v>
      </c>
      <c r="B88" s="23">
        <f t="shared" ref="B88" si="1">B84</f>
        <v>4679.7</v>
      </c>
      <c r="C88" s="23"/>
    </row>
    <row r="89" spans="1:3" ht="23.4" customHeight="1" x14ac:dyDescent="0.25">
      <c r="A89" s="92" t="s">
        <v>87</v>
      </c>
      <c r="B89" s="97"/>
      <c r="C89" s="98"/>
    </row>
    <row r="90" spans="1:3" ht="18.75" customHeight="1" x14ac:dyDescent="0.25">
      <c r="A90" s="26" t="s">
        <v>44</v>
      </c>
      <c r="B90" s="32">
        <f>B91</f>
        <v>140.4</v>
      </c>
      <c r="C90" s="32"/>
    </row>
    <row r="91" spans="1:3" ht="16.5" customHeight="1" x14ac:dyDescent="0.25">
      <c r="A91" s="16" t="s">
        <v>68</v>
      </c>
      <c r="B91" s="21">
        <v>140.4</v>
      </c>
      <c r="C91" s="21"/>
    </row>
    <row r="92" spans="1:3" ht="19.5" customHeight="1" x14ac:dyDescent="0.3">
      <c r="A92" s="38" t="s">
        <v>88</v>
      </c>
      <c r="B92" s="19">
        <f>B93+B95+B94</f>
        <v>1065.0999999999999</v>
      </c>
      <c r="C92" s="19">
        <f t="shared" ref="C92" si="2">C93+C95+C94</f>
        <v>894.5</v>
      </c>
    </row>
    <row r="93" spans="1:3" x14ac:dyDescent="0.25">
      <c r="A93" s="16" t="s">
        <v>56</v>
      </c>
      <c r="B93" s="20">
        <v>1011.5</v>
      </c>
      <c r="C93" s="21">
        <v>877.4</v>
      </c>
    </row>
    <row r="94" spans="1:3" x14ac:dyDescent="0.25">
      <c r="A94" s="16" t="s">
        <v>49</v>
      </c>
      <c r="B94" s="20">
        <v>50.6</v>
      </c>
      <c r="C94" s="21">
        <v>17.100000000000001</v>
      </c>
    </row>
    <row r="95" spans="1:3" x14ac:dyDescent="0.25">
      <c r="A95" s="39" t="s">
        <v>89</v>
      </c>
      <c r="B95" s="20">
        <v>3</v>
      </c>
      <c r="C95" s="21"/>
    </row>
    <row r="96" spans="1:3" ht="16.5" customHeight="1" x14ac:dyDescent="0.3">
      <c r="A96" s="38" t="s">
        <v>90</v>
      </c>
      <c r="B96" s="19">
        <f>B97+B100+B98+B99</f>
        <v>338</v>
      </c>
      <c r="C96" s="19">
        <f>C97+C100+C98</f>
        <v>235.29999999999998</v>
      </c>
    </row>
    <row r="97" spans="1:3" ht="20.25" customHeight="1" x14ac:dyDescent="0.25">
      <c r="A97" s="16" t="s">
        <v>72</v>
      </c>
      <c r="B97" s="20">
        <v>317.3</v>
      </c>
      <c r="C97" s="21">
        <v>231.9</v>
      </c>
    </row>
    <row r="98" spans="1:3" ht="15.6" customHeight="1" x14ac:dyDescent="0.25">
      <c r="A98" s="16" t="s">
        <v>91</v>
      </c>
      <c r="B98" s="20">
        <v>1.2</v>
      </c>
      <c r="C98" s="21">
        <v>1.2</v>
      </c>
    </row>
    <row r="99" spans="1:3" ht="15.6" customHeight="1" x14ac:dyDescent="0.25">
      <c r="A99" s="39" t="s">
        <v>92</v>
      </c>
      <c r="B99" s="20">
        <v>11.3</v>
      </c>
      <c r="C99" s="21">
        <v>0</v>
      </c>
    </row>
    <row r="100" spans="1:3" ht="15" customHeight="1" x14ac:dyDescent="0.25">
      <c r="A100" s="25" t="s">
        <v>61</v>
      </c>
      <c r="B100" s="21">
        <v>8.1999999999999993</v>
      </c>
      <c r="C100" s="21">
        <v>2.2000000000000002</v>
      </c>
    </row>
    <row r="101" spans="1:3" ht="17.25" customHeight="1" x14ac:dyDescent="0.3">
      <c r="A101" s="38" t="s">
        <v>93</v>
      </c>
      <c r="B101" s="19">
        <f>B102+B104+B103</f>
        <v>615.80000000000007</v>
      </c>
      <c r="C101" s="19">
        <f>C102+C104+C103</f>
        <v>507.9</v>
      </c>
    </row>
    <row r="102" spans="1:3" ht="19.5" customHeight="1" x14ac:dyDescent="0.25">
      <c r="A102" s="16" t="s">
        <v>72</v>
      </c>
      <c r="B102" s="20">
        <v>597.20000000000005</v>
      </c>
      <c r="C102" s="21">
        <v>499.29999999999995</v>
      </c>
    </row>
    <row r="103" spans="1:3" ht="15" customHeight="1" x14ac:dyDescent="0.25">
      <c r="A103" s="16" t="s">
        <v>91</v>
      </c>
      <c r="B103" s="20">
        <v>8.6999999999999993</v>
      </c>
      <c r="C103" s="21">
        <v>8.6</v>
      </c>
    </row>
    <row r="104" spans="1:3" ht="17.25" customHeight="1" x14ac:dyDescent="0.25">
      <c r="A104" s="39" t="s">
        <v>92</v>
      </c>
      <c r="B104" s="22">
        <v>9.8999999999999986</v>
      </c>
      <c r="C104" s="23"/>
    </row>
    <row r="105" spans="1:3" ht="18.75" customHeight="1" x14ac:dyDescent="0.3">
      <c r="A105" s="38" t="s">
        <v>94</v>
      </c>
      <c r="B105" s="19">
        <f>B106+B108+B107</f>
        <v>476.5</v>
      </c>
      <c r="C105" s="19">
        <f t="shared" ref="C105" si="3">C106+C108+C107</f>
        <v>406.5</v>
      </c>
    </row>
    <row r="106" spans="1:3" ht="18" customHeight="1" x14ac:dyDescent="0.25">
      <c r="A106" s="16" t="s">
        <v>72</v>
      </c>
      <c r="B106" s="20">
        <v>439.8</v>
      </c>
      <c r="C106" s="21">
        <v>398.2</v>
      </c>
    </row>
    <row r="107" spans="1:3" ht="18" customHeight="1" x14ac:dyDescent="0.25">
      <c r="A107" s="16" t="s">
        <v>91</v>
      </c>
      <c r="B107" s="20">
        <v>1.7</v>
      </c>
      <c r="C107" s="21">
        <v>1.7</v>
      </c>
    </row>
    <row r="108" spans="1:3" ht="17.25" customHeight="1" x14ac:dyDescent="0.25">
      <c r="A108" s="34" t="s">
        <v>92</v>
      </c>
      <c r="B108" s="20">
        <v>35</v>
      </c>
      <c r="C108" s="21">
        <v>6.6</v>
      </c>
    </row>
    <row r="109" spans="1:3" ht="18" customHeight="1" x14ac:dyDescent="0.3">
      <c r="A109" s="38" t="s">
        <v>95</v>
      </c>
      <c r="B109" s="19">
        <f>B110+B112+B111</f>
        <v>587.20000000000005</v>
      </c>
      <c r="C109" s="19">
        <f t="shared" ref="C109" si="4">C110+C112+C111</f>
        <v>478.1</v>
      </c>
    </row>
    <row r="110" spans="1:3" ht="15" customHeight="1" x14ac:dyDescent="0.25">
      <c r="A110" s="16" t="s">
        <v>56</v>
      </c>
      <c r="B110" s="20">
        <v>544.20000000000005</v>
      </c>
      <c r="C110" s="21">
        <v>473.20000000000005</v>
      </c>
    </row>
    <row r="111" spans="1:3" ht="15" customHeight="1" x14ac:dyDescent="0.25">
      <c r="A111" s="16" t="s">
        <v>49</v>
      </c>
      <c r="B111" s="20">
        <v>5</v>
      </c>
      <c r="C111" s="21">
        <v>4.9000000000000004</v>
      </c>
    </row>
    <row r="112" spans="1:3" ht="15.6" customHeight="1" x14ac:dyDescent="0.25">
      <c r="A112" s="34" t="s">
        <v>89</v>
      </c>
      <c r="B112" s="20">
        <v>38</v>
      </c>
      <c r="C112" s="21"/>
    </row>
    <row r="113" spans="1:3" ht="32.25" customHeight="1" x14ac:dyDescent="0.3">
      <c r="A113" s="40" t="s">
        <v>96</v>
      </c>
      <c r="B113" s="19">
        <f>B114+B116+B115</f>
        <v>1124.7</v>
      </c>
      <c r="C113" s="19">
        <f t="shared" ref="C113" si="5">C114+C116+C115</f>
        <v>686.19999999999993</v>
      </c>
    </row>
    <row r="114" spans="1:3" ht="18" customHeight="1" x14ac:dyDescent="0.25">
      <c r="A114" s="16" t="s">
        <v>56</v>
      </c>
      <c r="B114" s="20">
        <v>980.2</v>
      </c>
      <c r="C114" s="21">
        <v>647</v>
      </c>
    </row>
    <row r="115" spans="1:3" ht="14.4" customHeight="1" x14ac:dyDescent="0.25">
      <c r="A115" s="16" t="s">
        <v>49</v>
      </c>
      <c r="B115" s="20">
        <v>5.5</v>
      </c>
      <c r="C115" s="21">
        <v>5.4</v>
      </c>
    </row>
    <row r="116" spans="1:3" ht="16.95" customHeight="1" x14ac:dyDescent="0.25">
      <c r="A116" s="39" t="s">
        <v>89</v>
      </c>
      <c r="B116" s="20">
        <v>139</v>
      </c>
      <c r="C116" s="21">
        <v>33.799999999999997</v>
      </c>
    </row>
    <row r="117" spans="1:3" ht="18" customHeight="1" x14ac:dyDescent="0.3">
      <c r="A117" s="38" t="s">
        <v>97</v>
      </c>
      <c r="B117" s="19">
        <f>B118+B120+B119</f>
        <v>1711.7</v>
      </c>
      <c r="C117" s="19">
        <f t="shared" ref="C117" si="6">C118+C120+C119</f>
        <v>1447.1</v>
      </c>
    </row>
    <row r="118" spans="1:3" x14ac:dyDescent="0.25">
      <c r="A118" s="16" t="s">
        <v>56</v>
      </c>
      <c r="B118" s="20">
        <v>1594.9</v>
      </c>
      <c r="C118" s="21">
        <v>1445.3</v>
      </c>
    </row>
    <row r="119" spans="1:3" x14ac:dyDescent="0.25">
      <c r="A119" s="16" t="s">
        <v>49</v>
      </c>
      <c r="B119" s="20">
        <v>1.8</v>
      </c>
      <c r="C119" s="21">
        <v>1.8</v>
      </c>
    </row>
    <row r="120" spans="1:3" ht="16.95" customHeight="1" x14ac:dyDescent="0.25">
      <c r="A120" s="34" t="s">
        <v>89</v>
      </c>
      <c r="B120" s="20">
        <v>115</v>
      </c>
      <c r="C120" s="21"/>
    </row>
    <row r="121" spans="1:3" ht="16.5" customHeight="1" x14ac:dyDescent="0.3">
      <c r="A121" s="40" t="s">
        <v>62</v>
      </c>
      <c r="B121" s="19">
        <f>B122+B123</f>
        <v>151.9</v>
      </c>
      <c r="C121" s="19">
        <f>C122</f>
        <v>91.8</v>
      </c>
    </row>
    <row r="122" spans="1:3" ht="19.5" customHeight="1" x14ac:dyDescent="0.25">
      <c r="A122" s="39" t="s">
        <v>56</v>
      </c>
      <c r="B122" s="20">
        <v>150.9</v>
      </c>
      <c r="C122" s="21">
        <v>91.8</v>
      </c>
    </row>
    <row r="123" spans="1:3" ht="19.5" customHeight="1" x14ac:dyDescent="0.25">
      <c r="A123" s="39" t="s">
        <v>89</v>
      </c>
      <c r="B123" s="20">
        <v>1</v>
      </c>
      <c r="C123" s="20"/>
    </row>
    <row r="124" spans="1:3" ht="15.6" x14ac:dyDescent="0.3">
      <c r="A124" s="38" t="s">
        <v>98</v>
      </c>
      <c r="B124" s="19">
        <f>B125+B126</f>
        <v>379.3</v>
      </c>
      <c r="C124" s="19">
        <f>C125+C126</f>
        <v>236</v>
      </c>
    </row>
    <row r="125" spans="1:3" ht="18.75" customHeight="1" x14ac:dyDescent="0.25">
      <c r="A125" s="16" t="s">
        <v>56</v>
      </c>
      <c r="B125" s="20">
        <v>308.3</v>
      </c>
      <c r="C125" s="21">
        <v>236</v>
      </c>
    </row>
    <row r="126" spans="1:3" ht="15" customHeight="1" x14ac:dyDescent="0.25">
      <c r="A126" s="39" t="s">
        <v>89</v>
      </c>
      <c r="B126" s="20">
        <v>71</v>
      </c>
      <c r="C126" s="21"/>
    </row>
    <row r="127" spans="1:3" ht="21" customHeight="1" x14ac:dyDescent="0.25">
      <c r="A127" s="41" t="s">
        <v>99</v>
      </c>
      <c r="B127" s="19">
        <f>B90+B92+B96+B101+B105+B109+B113+B117+B124+B121</f>
        <v>6590.5999999999995</v>
      </c>
      <c r="C127" s="19">
        <f>C90+C92+C96+C101+C105+C109+C113+C117+C124+C121</f>
        <v>4983.3999999999996</v>
      </c>
    </row>
    <row r="128" spans="1:3" x14ac:dyDescent="0.25">
      <c r="A128" s="16" t="s">
        <v>56</v>
      </c>
      <c r="B128" s="20">
        <f>B91+B93+B97+B102+B106+B110+B114+B118+B125+B122</f>
        <v>6084.7</v>
      </c>
      <c r="C128" s="20">
        <f>C91+C93+C97+C102+C106+C110+C114+C118+C125+C122</f>
        <v>4900.1000000000004</v>
      </c>
    </row>
    <row r="129" spans="1:3" x14ac:dyDescent="0.25">
      <c r="A129" s="16" t="s">
        <v>49</v>
      </c>
      <c r="B129" s="22">
        <f>B94+B98+B103+B107+B111+B115+B119</f>
        <v>74.5</v>
      </c>
      <c r="C129" s="22">
        <f>C94+C98+C103+C107+C111+C115+C119</f>
        <v>40.699999999999996</v>
      </c>
    </row>
    <row r="130" spans="1:3" ht="16.95" customHeight="1" x14ac:dyDescent="0.25">
      <c r="A130" s="39" t="s">
        <v>100</v>
      </c>
      <c r="B130" s="20">
        <f>B95+B104+B108+B112+B116+B120+B126+B99+B123</f>
        <v>423.2</v>
      </c>
      <c r="C130" s="20">
        <f>C95+C104+C108+C112+C116+C120+C126+C99+C123</f>
        <v>40.4</v>
      </c>
    </row>
    <row r="131" spans="1:3" ht="16.95" customHeight="1" x14ac:dyDescent="0.25">
      <c r="A131" s="25" t="s">
        <v>61</v>
      </c>
      <c r="B131" s="20">
        <f>SUM(B100)</f>
        <v>8.1999999999999993</v>
      </c>
      <c r="C131" s="21">
        <f>SUM(C100)</f>
        <v>2.2000000000000002</v>
      </c>
    </row>
    <row r="132" spans="1:3" ht="26.25" customHeight="1" x14ac:dyDescent="0.25">
      <c r="A132" s="99" t="s">
        <v>101</v>
      </c>
      <c r="B132" s="93"/>
      <c r="C132" s="94"/>
    </row>
    <row r="133" spans="1:3" ht="24.75" customHeight="1" x14ac:dyDescent="0.25">
      <c r="A133" s="26" t="s">
        <v>44</v>
      </c>
      <c r="B133" s="32">
        <f>B134</f>
        <v>1460.2</v>
      </c>
      <c r="C133" s="32"/>
    </row>
    <row r="134" spans="1:3" ht="15.75" customHeight="1" x14ac:dyDescent="0.25">
      <c r="A134" s="25" t="s">
        <v>68</v>
      </c>
      <c r="B134" s="21">
        <v>1460.2</v>
      </c>
      <c r="C134" s="21"/>
    </row>
    <row r="135" spans="1:3" ht="18.75" customHeight="1" x14ac:dyDescent="0.25">
      <c r="A135" s="41" t="s">
        <v>102</v>
      </c>
      <c r="B135" s="15">
        <f>B136+B137+B138</f>
        <v>3113.7</v>
      </c>
      <c r="C135" s="15">
        <f>C136+C137+C138</f>
        <v>1979.6999999999998</v>
      </c>
    </row>
    <row r="136" spans="1:3" ht="17.25" customHeight="1" x14ac:dyDescent="0.25">
      <c r="A136" s="16" t="s">
        <v>56</v>
      </c>
      <c r="B136" s="20">
        <v>2886.7</v>
      </c>
      <c r="C136" s="21">
        <v>1976.6999999999998</v>
      </c>
    </row>
    <row r="137" spans="1:3" ht="18" customHeight="1" x14ac:dyDescent="0.25">
      <c r="A137" s="39" t="s">
        <v>89</v>
      </c>
      <c r="B137" s="20">
        <v>224</v>
      </c>
      <c r="C137" s="21"/>
    </row>
    <row r="138" spans="1:3" ht="18" customHeight="1" x14ac:dyDescent="0.25">
      <c r="A138" s="39" t="s">
        <v>49</v>
      </c>
      <c r="B138" s="20">
        <v>3</v>
      </c>
      <c r="C138" s="20">
        <v>3</v>
      </c>
    </row>
    <row r="139" spans="1:3" ht="21.75" customHeight="1" x14ac:dyDescent="0.25">
      <c r="A139" s="41" t="s">
        <v>103</v>
      </c>
      <c r="B139" s="19">
        <f>B135+B133</f>
        <v>4573.8999999999996</v>
      </c>
      <c r="C139" s="19">
        <f>C135+C133</f>
        <v>1979.6999999999998</v>
      </c>
    </row>
    <row r="140" spans="1:3" ht="18.75" customHeight="1" x14ac:dyDescent="0.25">
      <c r="A140" s="16" t="s">
        <v>56</v>
      </c>
      <c r="B140" s="20">
        <f>B136+B134</f>
        <v>4346.8999999999996</v>
      </c>
      <c r="C140" s="20">
        <f>C136+C134</f>
        <v>1976.6999999999998</v>
      </c>
    </row>
    <row r="141" spans="1:3" ht="16.95" customHeight="1" x14ac:dyDescent="0.25">
      <c r="A141" s="39" t="s">
        <v>104</v>
      </c>
      <c r="B141" s="20">
        <f>B137</f>
        <v>224</v>
      </c>
      <c r="C141" s="20"/>
    </row>
    <row r="142" spans="1:3" ht="16.95" customHeight="1" x14ac:dyDescent="0.25">
      <c r="A142" s="42" t="s">
        <v>49</v>
      </c>
      <c r="B142" s="21">
        <f>B138</f>
        <v>3</v>
      </c>
      <c r="C142" s="21">
        <f>C138</f>
        <v>3</v>
      </c>
    </row>
    <row r="143" spans="1:3" ht="26.25" customHeight="1" x14ac:dyDescent="0.25">
      <c r="A143" s="92" t="s">
        <v>105</v>
      </c>
      <c r="B143" s="100"/>
      <c r="C143" s="101"/>
    </row>
    <row r="144" spans="1:3" ht="20.399999999999999" customHeight="1" x14ac:dyDescent="0.3">
      <c r="A144" s="38" t="s">
        <v>44</v>
      </c>
      <c r="B144" s="19">
        <f>B145+B147+B148+B146</f>
        <v>3272.1</v>
      </c>
      <c r="C144" s="19"/>
    </row>
    <row r="145" spans="1:3" ht="19.95" customHeight="1" x14ac:dyDescent="0.25">
      <c r="A145" s="16" t="s">
        <v>72</v>
      </c>
      <c r="B145" s="20">
        <v>215.7</v>
      </c>
      <c r="C145" s="21"/>
    </row>
    <row r="146" spans="1:3" ht="17.25" customHeight="1" x14ac:dyDescent="0.25">
      <c r="A146" s="16" t="s">
        <v>49</v>
      </c>
      <c r="B146" s="20">
        <v>581.9</v>
      </c>
      <c r="C146" s="21"/>
    </row>
    <row r="147" spans="1:3" ht="16.5" customHeight="1" x14ac:dyDescent="0.25">
      <c r="A147" s="39" t="s">
        <v>106</v>
      </c>
      <c r="B147" s="20">
        <v>2086.1</v>
      </c>
      <c r="C147" s="21"/>
    </row>
    <row r="148" spans="1:3" ht="16.5" customHeight="1" x14ac:dyDescent="0.25">
      <c r="A148" s="16" t="s">
        <v>107</v>
      </c>
      <c r="B148" s="20">
        <v>388.4</v>
      </c>
      <c r="C148" s="21"/>
    </row>
    <row r="149" spans="1:3" ht="18" customHeight="1" x14ac:dyDescent="0.3">
      <c r="A149" s="38" t="s">
        <v>108</v>
      </c>
      <c r="B149" s="19">
        <f>B150+B151+B152+B153</f>
        <v>1560.3</v>
      </c>
      <c r="C149" s="19">
        <f t="shared" ref="C149" si="7">C150+C151+C152+C153</f>
        <v>1302.6000000000001</v>
      </c>
    </row>
    <row r="150" spans="1:3" x14ac:dyDescent="0.25">
      <c r="A150" s="16" t="s">
        <v>56</v>
      </c>
      <c r="B150" s="20">
        <v>832</v>
      </c>
      <c r="C150" s="21">
        <v>713.5</v>
      </c>
    </row>
    <row r="151" spans="1:3" ht="14.25" customHeight="1" x14ac:dyDescent="0.25">
      <c r="A151" s="39" t="s">
        <v>89</v>
      </c>
      <c r="B151" s="20">
        <v>105</v>
      </c>
      <c r="C151" s="21"/>
    </row>
    <row r="152" spans="1:3" ht="14.4" customHeight="1" x14ac:dyDescent="0.25">
      <c r="A152" s="39" t="s">
        <v>106</v>
      </c>
      <c r="B152" s="20">
        <v>572.20000000000005</v>
      </c>
      <c r="C152" s="21">
        <v>549.9</v>
      </c>
    </row>
    <row r="153" spans="1:3" ht="15" customHeight="1" x14ac:dyDescent="0.25">
      <c r="A153" s="34" t="s">
        <v>49</v>
      </c>
      <c r="B153" s="20">
        <v>51.099999999999987</v>
      </c>
      <c r="C153" s="21">
        <v>39.199999999999996</v>
      </c>
    </row>
    <row r="154" spans="1:3" ht="15.6" x14ac:dyDescent="0.25">
      <c r="A154" s="30" t="s">
        <v>109</v>
      </c>
      <c r="B154" s="19">
        <f>B155+B156+B157+B158</f>
        <v>598.5</v>
      </c>
      <c r="C154" s="19">
        <f>C155+C156+C157+C158</f>
        <v>496.59999999999997</v>
      </c>
    </row>
    <row r="155" spans="1:3" x14ac:dyDescent="0.25">
      <c r="A155" s="16" t="s">
        <v>56</v>
      </c>
      <c r="B155" s="20">
        <v>321</v>
      </c>
      <c r="C155" s="21">
        <v>275.7</v>
      </c>
    </row>
    <row r="156" spans="1:3" x14ac:dyDescent="0.25">
      <c r="A156" s="39" t="s">
        <v>89</v>
      </c>
      <c r="B156" s="20">
        <v>44.5</v>
      </c>
      <c r="C156" s="21"/>
    </row>
    <row r="157" spans="1:3" ht="16.2" customHeight="1" x14ac:dyDescent="0.25">
      <c r="A157" s="39" t="s">
        <v>106</v>
      </c>
      <c r="B157" s="20">
        <v>219.8</v>
      </c>
      <c r="C157" s="21">
        <v>209.7</v>
      </c>
    </row>
    <row r="158" spans="1:3" ht="16.2" customHeight="1" x14ac:dyDescent="0.25">
      <c r="A158" s="34" t="s">
        <v>49</v>
      </c>
      <c r="B158" s="20">
        <v>13.200000000000001</v>
      </c>
      <c r="C158" s="20">
        <v>11.2</v>
      </c>
    </row>
    <row r="159" spans="1:3" ht="15.6" x14ac:dyDescent="0.25">
      <c r="A159" s="14" t="s">
        <v>110</v>
      </c>
      <c r="B159" s="19">
        <f>B160+B161+B162+B163</f>
        <v>1209.6000000000001</v>
      </c>
      <c r="C159" s="19">
        <f t="shared" ref="C159" si="8">C160+C161+C162+C163</f>
        <v>1051</v>
      </c>
    </row>
    <row r="160" spans="1:3" ht="17.25" customHeight="1" x14ac:dyDescent="0.25">
      <c r="A160" s="16" t="s">
        <v>56</v>
      </c>
      <c r="B160" s="20">
        <v>651</v>
      </c>
      <c r="C160" s="21">
        <v>574.6</v>
      </c>
    </row>
    <row r="161" spans="1:3" ht="15.75" customHeight="1" x14ac:dyDescent="0.25">
      <c r="A161" s="39" t="s">
        <v>89</v>
      </c>
      <c r="B161" s="20">
        <v>65</v>
      </c>
      <c r="C161" s="21"/>
    </row>
    <row r="162" spans="1:3" ht="15.75" customHeight="1" x14ac:dyDescent="0.25">
      <c r="A162" s="39" t="s">
        <v>106</v>
      </c>
      <c r="B162" s="20">
        <v>454.9</v>
      </c>
      <c r="C162" s="21">
        <v>440.4</v>
      </c>
    </row>
    <row r="163" spans="1:3" ht="16.2" customHeight="1" x14ac:dyDescent="0.25">
      <c r="A163" s="39" t="s">
        <v>49</v>
      </c>
      <c r="B163" s="20">
        <v>38.700000000000003</v>
      </c>
      <c r="C163" s="21">
        <v>36</v>
      </c>
    </row>
    <row r="164" spans="1:3" ht="16.5" customHeight="1" x14ac:dyDescent="0.25">
      <c r="A164" s="14" t="s">
        <v>111</v>
      </c>
      <c r="B164" s="19">
        <f>B165+B166+B167+B168</f>
        <v>944.3</v>
      </c>
      <c r="C164" s="19">
        <f t="shared" ref="C164" si="9">C165+C166+C167+C168</f>
        <v>769</v>
      </c>
    </row>
    <row r="165" spans="1:3" ht="16.5" customHeight="1" x14ac:dyDescent="0.25">
      <c r="A165" s="16" t="s">
        <v>56</v>
      </c>
      <c r="B165" s="20">
        <v>493.3</v>
      </c>
      <c r="C165" s="21">
        <v>421.6</v>
      </c>
    </row>
    <row r="166" spans="1:3" ht="15" customHeight="1" x14ac:dyDescent="0.25">
      <c r="A166" s="39" t="s">
        <v>89</v>
      </c>
      <c r="B166" s="20">
        <v>76.2</v>
      </c>
      <c r="C166" s="21"/>
    </row>
    <row r="167" spans="1:3" ht="15.75" customHeight="1" x14ac:dyDescent="0.25">
      <c r="A167" s="39" t="s">
        <v>106</v>
      </c>
      <c r="B167" s="20">
        <v>346.09999999999997</v>
      </c>
      <c r="C167" s="21">
        <v>325.10000000000002</v>
      </c>
    </row>
    <row r="168" spans="1:3" ht="18.600000000000001" customHeight="1" x14ac:dyDescent="0.25">
      <c r="A168" s="39" t="s">
        <v>49</v>
      </c>
      <c r="B168" s="20">
        <v>28.7</v>
      </c>
      <c r="C168" s="21">
        <v>22.299999999999997</v>
      </c>
    </row>
    <row r="169" spans="1:3" ht="15.75" customHeight="1" x14ac:dyDescent="0.25">
      <c r="A169" s="14" t="s">
        <v>112</v>
      </c>
      <c r="B169" s="19">
        <f>B170+B171+B172+B173</f>
        <v>1042.5</v>
      </c>
      <c r="C169" s="19">
        <f t="shared" ref="C169" si="10">C170+C171+C172+C173</f>
        <v>855.69999999999993</v>
      </c>
    </row>
    <row r="170" spans="1:3" ht="17.25" customHeight="1" x14ac:dyDescent="0.25">
      <c r="A170" s="16" t="s">
        <v>56</v>
      </c>
      <c r="B170" s="20">
        <v>525.20000000000005</v>
      </c>
      <c r="C170" s="21">
        <v>447</v>
      </c>
    </row>
    <row r="171" spans="1:3" x14ac:dyDescent="0.25">
      <c r="A171" s="39" t="s">
        <v>89</v>
      </c>
      <c r="B171" s="20">
        <v>90.5</v>
      </c>
      <c r="C171" s="20"/>
    </row>
    <row r="172" spans="1:3" ht="18" customHeight="1" x14ac:dyDescent="0.25">
      <c r="A172" s="39" t="s">
        <v>106</v>
      </c>
      <c r="B172" s="20">
        <v>407</v>
      </c>
      <c r="C172" s="21">
        <v>390.9</v>
      </c>
    </row>
    <row r="173" spans="1:3" ht="17.399999999999999" customHeight="1" x14ac:dyDescent="0.25">
      <c r="A173" s="39" t="s">
        <v>49</v>
      </c>
      <c r="B173" s="20">
        <v>19.8</v>
      </c>
      <c r="C173" s="21">
        <v>17.8</v>
      </c>
    </row>
    <row r="174" spans="1:3" ht="17.25" customHeight="1" x14ac:dyDescent="0.25">
      <c r="A174" s="14" t="s">
        <v>113</v>
      </c>
      <c r="B174" s="19">
        <f>B175+B176+B177+B178</f>
        <v>577.70000000000005</v>
      </c>
      <c r="C174" s="19">
        <f t="shared" ref="C174" si="11">C175+C176+C177+C178</f>
        <v>479.1</v>
      </c>
    </row>
    <row r="175" spans="1:3" ht="17.25" customHeight="1" x14ac:dyDescent="0.25">
      <c r="A175" s="16" t="s">
        <v>56</v>
      </c>
      <c r="B175" s="20">
        <v>310.60000000000002</v>
      </c>
      <c r="C175" s="21">
        <v>269</v>
      </c>
    </row>
    <row r="176" spans="1:3" ht="15" customHeight="1" x14ac:dyDescent="0.25">
      <c r="A176" s="39" t="s">
        <v>89</v>
      </c>
      <c r="B176" s="20">
        <v>43.1</v>
      </c>
      <c r="C176" s="21"/>
    </row>
    <row r="177" spans="1:3" ht="16.5" customHeight="1" x14ac:dyDescent="0.25">
      <c r="A177" s="39" t="s">
        <v>106</v>
      </c>
      <c r="B177" s="20">
        <v>196.5</v>
      </c>
      <c r="C177" s="21">
        <v>188.1</v>
      </c>
    </row>
    <row r="178" spans="1:3" ht="16.5" customHeight="1" x14ac:dyDescent="0.25">
      <c r="A178" s="34" t="s">
        <v>49</v>
      </c>
      <c r="B178" s="20">
        <v>27.5</v>
      </c>
      <c r="C178" s="20">
        <v>22</v>
      </c>
    </row>
    <row r="179" spans="1:3" ht="15.6" x14ac:dyDescent="0.25">
      <c r="A179" s="30" t="s">
        <v>114</v>
      </c>
      <c r="B179" s="19">
        <f>B180+B181+B182+B183</f>
        <v>570.5</v>
      </c>
      <c r="C179" s="19">
        <f>C180+C181+C182+C183</f>
        <v>473.99999999999994</v>
      </c>
    </row>
    <row r="180" spans="1:3" ht="17.25" customHeight="1" x14ac:dyDescent="0.25">
      <c r="A180" s="16" t="s">
        <v>56</v>
      </c>
      <c r="B180" s="20">
        <v>317.5</v>
      </c>
      <c r="C180" s="21">
        <v>272.39999999999998</v>
      </c>
    </row>
    <row r="181" spans="1:3" ht="15" customHeight="1" x14ac:dyDescent="0.25">
      <c r="A181" s="39" t="s">
        <v>89</v>
      </c>
      <c r="B181" s="20">
        <v>42.9</v>
      </c>
      <c r="C181" s="21"/>
    </row>
    <row r="182" spans="1:3" x14ac:dyDescent="0.25">
      <c r="A182" s="39" t="s">
        <v>106</v>
      </c>
      <c r="B182" s="43">
        <v>196.6</v>
      </c>
      <c r="C182" s="44">
        <v>188.29999999999998</v>
      </c>
    </row>
    <row r="183" spans="1:3" x14ac:dyDescent="0.25">
      <c r="A183" s="39" t="s">
        <v>49</v>
      </c>
      <c r="B183" s="43">
        <v>13.500000000000002</v>
      </c>
      <c r="C183" s="45">
        <v>13.3</v>
      </c>
    </row>
    <row r="184" spans="1:3" ht="15.6" x14ac:dyDescent="0.3">
      <c r="A184" s="46" t="s">
        <v>115</v>
      </c>
      <c r="B184" s="47">
        <f>B185+B186+B187+B188</f>
        <v>941.10000000000014</v>
      </c>
      <c r="C184" s="47">
        <f t="shared" ref="C184" si="12">C185+C186+C187+C188</f>
        <v>762.69999999999993</v>
      </c>
    </row>
    <row r="185" spans="1:3" x14ac:dyDescent="0.25">
      <c r="A185" s="16" t="s">
        <v>56</v>
      </c>
      <c r="B185" s="43">
        <v>477.20000000000005</v>
      </c>
      <c r="C185" s="48">
        <v>403.90000000000003</v>
      </c>
    </row>
    <row r="186" spans="1:3" x14ac:dyDescent="0.25">
      <c r="A186" s="39" t="s">
        <v>89</v>
      </c>
      <c r="B186" s="43">
        <v>73.400000000000006</v>
      </c>
      <c r="C186" s="48"/>
    </row>
    <row r="187" spans="1:3" x14ac:dyDescent="0.25">
      <c r="A187" s="39" t="s">
        <v>106</v>
      </c>
      <c r="B187" s="43">
        <v>336.8</v>
      </c>
      <c r="C187" s="48">
        <v>322.39999999999998</v>
      </c>
    </row>
    <row r="188" spans="1:3" ht="14.4" customHeight="1" x14ac:dyDescent="0.25">
      <c r="A188" s="39" t="s">
        <v>49</v>
      </c>
      <c r="B188" s="20">
        <v>53.7</v>
      </c>
      <c r="C188" s="21">
        <v>36.400000000000006</v>
      </c>
    </row>
    <row r="189" spans="1:3" ht="15.6" x14ac:dyDescent="0.3">
      <c r="A189" s="46" t="s">
        <v>116</v>
      </c>
      <c r="B189" s="47">
        <f>B190+B191+B192+B193</f>
        <v>924.7</v>
      </c>
      <c r="C189" s="47">
        <f t="shared" ref="C189" si="13">C190+C191+C192+C193</f>
        <v>742</v>
      </c>
    </row>
    <row r="190" spans="1:3" x14ac:dyDescent="0.25">
      <c r="A190" s="16" t="s">
        <v>56</v>
      </c>
      <c r="B190" s="43">
        <v>500.40000000000003</v>
      </c>
      <c r="C190" s="48">
        <v>422.3</v>
      </c>
    </row>
    <row r="191" spans="1:3" x14ac:dyDescent="0.25">
      <c r="A191" s="39" t="s">
        <v>89</v>
      </c>
      <c r="B191" s="43">
        <v>73.099999999999994</v>
      </c>
      <c r="C191" s="48"/>
    </row>
    <row r="192" spans="1:3" x14ac:dyDescent="0.25">
      <c r="A192" s="39" t="s">
        <v>106</v>
      </c>
      <c r="B192" s="43">
        <v>297.10000000000002</v>
      </c>
      <c r="C192" s="48">
        <v>276.59999999999997</v>
      </c>
    </row>
    <row r="193" spans="1:3" ht="14.4" customHeight="1" x14ac:dyDescent="0.25">
      <c r="A193" s="39" t="s">
        <v>49</v>
      </c>
      <c r="B193" s="20">
        <v>54.1</v>
      </c>
      <c r="C193" s="21">
        <v>43.1</v>
      </c>
    </row>
    <row r="194" spans="1:3" ht="15.6" x14ac:dyDescent="0.3">
      <c r="A194" s="46" t="s">
        <v>117</v>
      </c>
      <c r="B194" s="47">
        <f>B195+B196+B197+B198</f>
        <v>593.79999999999995</v>
      </c>
      <c r="C194" s="47">
        <f>C195+C196+C197+C198</f>
        <v>489</v>
      </c>
    </row>
    <row r="195" spans="1:3" x14ac:dyDescent="0.25">
      <c r="A195" s="16" t="s">
        <v>56</v>
      </c>
      <c r="B195" s="43">
        <v>292.20000000000005</v>
      </c>
      <c r="C195" s="48">
        <v>244.4</v>
      </c>
    </row>
    <row r="196" spans="1:3" x14ac:dyDescent="0.25">
      <c r="A196" s="39" t="s">
        <v>89</v>
      </c>
      <c r="B196" s="43">
        <v>46.5</v>
      </c>
      <c r="C196" s="48"/>
    </row>
    <row r="197" spans="1:3" x14ac:dyDescent="0.25">
      <c r="A197" s="39" t="s">
        <v>106</v>
      </c>
      <c r="B197" s="43">
        <v>240.3</v>
      </c>
      <c r="C197" s="48">
        <v>229.9</v>
      </c>
    </row>
    <row r="198" spans="1:3" x14ac:dyDescent="0.25">
      <c r="A198" s="39" t="s">
        <v>49</v>
      </c>
      <c r="B198" s="43">
        <v>14.799999999999997</v>
      </c>
      <c r="C198" s="49">
        <v>14.699999999999998</v>
      </c>
    </row>
    <row r="199" spans="1:3" ht="15.6" x14ac:dyDescent="0.3">
      <c r="A199" s="46" t="s">
        <v>118</v>
      </c>
      <c r="B199" s="47">
        <f>B200+B201+B202+B203</f>
        <v>606.1</v>
      </c>
      <c r="C199" s="47">
        <f t="shared" ref="C199" si="14">C200+C201+C202+C203</f>
        <v>500.5</v>
      </c>
    </row>
    <row r="200" spans="1:3" x14ac:dyDescent="0.25">
      <c r="A200" s="16" t="s">
        <v>56</v>
      </c>
      <c r="B200" s="43">
        <v>292.39999999999998</v>
      </c>
      <c r="C200" s="48">
        <v>247.1</v>
      </c>
    </row>
    <row r="201" spans="1:3" x14ac:dyDescent="0.25">
      <c r="A201" s="39" t="s">
        <v>89</v>
      </c>
      <c r="B201" s="43">
        <v>40.200000000000003</v>
      </c>
      <c r="C201" s="48"/>
    </row>
    <row r="202" spans="1:3" x14ac:dyDescent="0.25">
      <c r="A202" s="39" t="s">
        <v>106</v>
      </c>
      <c r="B202" s="43">
        <v>247.79999999999998</v>
      </c>
      <c r="C202" s="48">
        <v>238.5</v>
      </c>
    </row>
    <row r="203" spans="1:3" x14ac:dyDescent="0.25">
      <c r="A203" s="34" t="s">
        <v>49</v>
      </c>
      <c r="B203" s="43">
        <v>25.699999999999996</v>
      </c>
      <c r="C203" s="49">
        <v>14.9</v>
      </c>
    </row>
    <row r="204" spans="1:3" ht="15.6" x14ac:dyDescent="0.3">
      <c r="A204" s="50" t="s">
        <v>119</v>
      </c>
      <c r="B204" s="47">
        <f>B205+B206+B207+B208</f>
        <v>982.00000000000011</v>
      </c>
      <c r="C204" s="47">
        <f>C205+C206+C207+C208</f>
        <v>812.7</v>
      </c>
    </row>
    <row r="205" spans="1:3" x14ac:dyDescent="0.25">
      <c r="A205" s="16" t="s">
        <v>56</v>
      </c>
      <c r="B205" s="43">
        <v>505.2</v>
      </c>
      <c r="C205" s="48">
        <v>443.6</v>
      </c>
    </row>
    <row r="206" spans="1:3" x14ac:dyDescent="0.25">
      <c r="A206" s="39" t="s">
        <v>89</v>
      </c>
      <c r="B206" s="43">
        <v>88</v>
      </c>
      <c r="C206" s="48"/>
    </row>
    <row r="207" spans="1:3" x14ac:dyDescent="0.25">
      <c r="A207" s="39" t="s">
        <v>106</v>
      </c>
      <c r="B207" s="43">
        <v>369.20000000000005</v>
      </c>
      <c r="C207" s="48">
        <v>350.59999999999997</v>
      </c>
    </row>
    <row r="208" spans="1:3" x14ac:dyDescent="0.25">
      <c r="A208" s="34" t="s">
        <v>49</v>
      </c>
      <c r="B208" s="43">
        <v>19.600000000000001</v>
      </c>
      <c r="C208" s="49">
        <v>18.5</v>
      </c>
    </row>
    <row r="209" spans="1:3" ht="15.6" x14ac:dyDescent="0.3">
      <c r="A209" s="46" t="s">
        <v>120</v>
      </c>
      <c r="B209" s="47">
        <f>B210+B211+B212+B213</f>
        <v>553.80000000000007</v>
      </c>
      <c r="C209" s="47">
        <f t="shared" ref="C209" si="15">C210+C211+C212+C213</f>
        <v>461.4</v>
      </c>
    </row>
    <row r="210" spans="1:3" x14ac:dyDescent="0.25">
      <c r="A210" s="16" t="s">
        <v>56</v>
      </c>
      <c r="B210" s="43">
        <v>303.7</v>
      </c>
      <c r="C210" s="48">
        <v>263.39999999999998</v>
      </c>
    </row>
    <row r="211" spans="1:3" x14ac:dyDescent="0.25">
      <c r="A211" s="39" t="s">
        <v>89</v>
      </c>
      <c r="B211" s="43">
        <v>38.299999999999997</v>
      </c>
      <c r="C211" s="48"/>
    </row>
    <row r="212" spans="1:3" x14ac:dyDescent="0.25">
      <c r="A212" s="39" t="s">
        <v>106</v>
      </c>
      <c r="B212" s="43">
        <v>188.1</v>
      </c>
      <c r="C212" s="48">
        <v>180.6</v>
      </c>
    </row>
    <row r="213" spans="1:3" ht="14.4" customHeight="1" x14ac:dyDescent="0.25">
      <c r="A213" s="34" t="s">
        <v>49</v>
      </c>
      <c r="B213" s="20">
        <v>23.700000000000003</v>
      </c>
      <c r="C213" s="21">
        <v>17.399999999999999</v>
      </c>
    </row>
    <row r="214" spans="1:3" ht="15.6" x14ac:dyDescent="0.3">
      <c r="A214" s="50" t="s">
        <v>121</v>
      </c>
      <c r="B214" s="47">
        <f>B215+B216+B217+B218</f>
        <v>707.8</v>
      </c>
      <c r="C214" s="47">
        <f t="shared" ref="C214" si="16">C215+C216+C217+C218</f>
        <v>588.99999999999989</v>
      </c>
    </row>
    <row r="215" spans="1:3" x14ac:dyDescent="0.25">
      <c r="A215" s="16" t="s">
        <v>56</v>
      </c>
      <c r="B215" s="43">
        <v>378</v>
      </c>
      <c r="C215" s="48">
        <v>332.59999999999997</v>
      </c>
    </row>
    <row r="216" spans="1:3" x14ac:dyDescent="0.25">
      <c r="A216" s="39" t="s">
        <v>89</v>
      </c>
      <c r="B216" s="43">
        <v>58.6</v>
      </c>
      <c r="C216" s="48"/>
    </row>
    <row r="217" spans="1:3" x14ac:dyDescent="0.25">
      <c r="A217" s="39" t="s">
        <v>106</v>
      </c>
      <c r="B217" s="43">
        <v>251.7</v>
      </c>
      <c r="C217" s="48">
        <v>241.5</v>
      </c>
    </row>
    <row r="218" spans="1:3" x14ac:dyDescent="0.25">
      <c r="A218" s="39" t="s">
        <v>49</v>
      </c>
      <c r="B218" s="43">
        <v>19.5</v>
      </c>
      <c r="C218" s="49">
        <v>14.899999999999999</v>
      </c>
    </row>
    <row r="219" spans="1:3" ht="15.6" x14ac:dyDescent="0.3">
      <c r="A219" s="46" t="s">
        <v>122</v>
      </c>
      <c r="B219" s="47">
        <f>B220+B221+B222+B223</f>
        <v>1023.3000000000001</v>
      </c>
      <c r="C219" s="47">
        <f t="shared" ref="C219" si="17">C220+C221+C222+C223</f>
        <v>897.59999999999991</v>
      </c>
    </row>
    <row r="220" spans="1:3" x14ac:dyDescent="0.25">
      <c r="A220" s="16" t="s">
        <v>56</v>
      </c>
      <c r="B220" s="43">
        <v>623.5</v>
      </c>
      <c r="C220" s="48">
        <v>550.4</v>
      </c>
    </row>
    <row r="221" spans="1:3" x14ac:dyDescent="0.25">
      <c r="A221" s="39" t="s">
        <v>89</v>
      </c>
      <c r="B221" s="43">
        <v>36.199999999999996</v>
      </c>
      <c r="C221" s="48"/>
    </row>
    <row r="222" spans="1:3" x14ac:dyDescent="0.25">
      <c r="A222" s="39" t="s">
        <v>106</v>
      </c>
      <c r="B222" s="43">
        <v>311.10000000000002</v>
      </c>
      <c r="C222" s="48">
        <v>300.40000000000003</v>
      </c>
    </row>
    <row r="223" spans="1:3" ht="14.4" customHeight="1" x14ac:dyDescent="0.25">
      <c r="A223" s="39" t="s">
        <v>49</v>
      </c>
      <c r="B223" s="20">
        <v>52.5</v>
      </c>
      <c r="C223" s="21">
        <v>46.8</v>
      </c>
    </row>
    <row r="224" spans="1:3" ht="15.6" x14ac:dyDescent="0.3">
      <c r="A224" s="46" t="s">
        <v>123</v>
      </c>
      <c r="B224" s="47">
        <f>B225+B226+B227+B228</f>
        <v>968.19999999999993</v>
      </c>
      <c r="C224" s="47">
        <f>C225+C226+C227+C228</f>
        <v>813.6</v>
      </c>
    </row>
    <row r="225" spans="1:3" x14ac:dyDescent="0.25">
      <c r="A225" s="16" t="s">
        <v>56</v>
      </c>
      <c r="B225" s="43">
        <v>461.4</v>
      </c>
      <c r="C225" s="48">
        <v>402.7</v>
      </c>
    </row>
    <row r="226" spans="1:3" x14ac:dyDescent="0.25">
      <c r="A226" s="39" t="s">
        <v>89</v>
      </c>
      <c r="B226" s="43">
        <v>80.400000000000006</v>
      </c>
      <c r="C226" s="48"/>
    </row>
    <row r="227" spans="1:3" x14ac:dyDescent="0.25">
      <c r="A227" s="39" t="s">
        <v>106</v>
      </c>
      <c r="B227" s="43">
        <v>406.6</v>
      </c>
      <c r="C227" s="48">
        <v>391.3</v>
      </c>
    </row>
    <row r="228" spans="1:3" x14ac:dyDescent="0.25">
      <c r="A228" s="34" t="s">
        <v>49</v>
      </c>
      <c r="B228" s="43">
        <v>19.799999999999997</v>
      </c>
      <c r="C228" s="49">
        <v>19.599999999999998</v>
      </c>
    </row>
    <row r="229" spans="1:3" ht="15.6" x14ac:dyDescent="0.3">
      <c r="A229" s="50" t="s">
        <v>124</v>
      </c>
      <c r="B229" s="47">
        <f>B230+B231+B232+B233</f>
        <v>774.3</v>
      </c>
      <c r="C229" s="47">
        <f>C230+C231+C232+C233</f>
        <v>645.20000000000005</v>
      </c>
    </row>
    <row r="230" spans="1:3" x14ac:dyDescent="0.25">
      <c r="A230" s="16" t="s">
        <v>56</v>
      </c>
      <c r="B230" s="43">
        <v>425.79999999999995</v>
      </c>
      <c r="C230" s="48">
        <v>365.9</v>
      </c>
    </row>
    <row r="231" spans="1:3" x14ac:dyDescent="0.25">
      <c r="A231" s="39" t="s">
        <v>89</v>
      </c>
      <c r="B231" s="43">
        <v>58.4</v>
      </c>
      <c r="C231" s="48"/>
    </row>
    <row r="232" spans="1:3" x14ac:dyDescent="0.25">
      <c r="A232" s="39" t="s">
        <v>106</v>
      </c>
      <c r="B232" s="43">
        <v>270.39999999999998</v>
      </c>
      <c r="C232" s="48">
        <v>259.8</v>
      </c>
    </row>
    <row r="233" spans="1:3" x14ac:dyDescent="0.25">
      <c r="A233" s="34" t="s">
        <v>49</v>
      </c>
      <c r="B233" s="43">
        <v>19.7</v>
      </c>
      <c r="C233" s="49">
        <v>19.5</v>
      </c>
    </row>
    <row r="234" spans="1:3" ht="15.6" x14ac:dyDescent="0.3">
      <c r="A234" s="46" t="s">
        <v>125</v>
      </c>
      <c r="B234" s="47">
        <f>B235+B236+B237+B238</f>
        <v>843.6</v>
      </c>
      <c r="C234" s="47">
        <f t="shared" ref="C234" si="18">C235+C236+C237+C238</f>
        <v>705.6</v>
      </c>
    </row>
    <row r="235" spans="1:3" x14ac:dyDescent="0.25">
      <c r="A235" s="16" t="s">
        <v>56</v>
      </c>
      <c r="B235" s="43">
        <v>465</v>
      </c>
      <c r="C235" s="48">
        <v>404.8</v>
      </c>
    </row>
    <row r="236" spans="1:3" x14ac:dyDescent="0.25">
      <c r="A236" s="39" t="s">
        <v>89</v>
      </c>
      <c r="B236" s="43">
        <v>58</v>
      </c>
      <c r="C236" s="48"/>
    </row>
    <row r="237" spans="1:3" x14ac:dyDescent="0.25">
      <c r="A237" s="39" t="s">
        <v>106</v>
      </c>
      <c r="B237" s="43">
        <v>281.7</v>
      </c>
      <c r="C237" s="48">
        <v>271.2</v>
      </c>
    </row>
    <row r="238" spans="1:3" ht="14.4" customHeight="1" x14ac:dyDescent="0.25">
      <c r="A238" s="34" t="s">
        <v>49</v>
      </c>
      <c r="B238" s="20">
        <v>38.9</v>
      </c>
      <c r="C238" s="21">
        <v>29.599999999999998</v>
      </c>
    </row>
    <row r="239" spans="1:3" ht="15.6" x14ac:dyDescent="0.3">
      <c r="A239" s="50" t="s">
        <v>126</v>
      </c>
      <c r="B239" s="47">
        <f>B240+B241+B242+B243</f>
        <v>875.7</v>
      </c>
      <c r="C239" s="47">
        <f t="shared" ref="C239" si="19">C240+C241+C242+C243</f>
        <v>722.40000000000009</v>
      </c>
    </row>
    <row r="240" spans="1:3" x14ac:dyDescent="0.25">
      <c r="A240" s="16" t="s">
        <v>72</v>
      </c>
      <c r="B240" s="43">
        <v>521.9</v>
      </c>
      <c r="C240" s="48">
        <v>458.1</v>
      </c>
    </row>
    <row r="241" spans="1:3" x14ac:dyDescent="0.25">
      <c r="A241" s="39" t="s">
        <v>89</v>
      </c>
      <c r="B241" s="43">
        <v>66.2</v>
      </c>
      <c r="C241" s="48"/>
    </row>
    <row r="242" spans="1:3" x14ac:dyDescent="0.25">
      <c r="A242" s="39" t="s">
        <v>106</v>
      </c>
      <c r="B242" s="43">
        <v>254.4</v>
      </c>
      <c r="C242" s="48">
        <v>242.8</v>
      </c>
    </row>
    <row r="243" spans="1:3" x14ac:dyDescent="0.25">
      <c r="A243" s="39" t="s">
        <v>49</v>
      </c>
      <c r="B243" s="43">
        <v>33.199999999999996</v>
      </c>
      <c r="C243" s="49">
        <v>21.499999999999996</v>
      </c>
    </row>
    <row r="244" spans="1:3" ht="15.6" x14ac:dyDescent="0.3">
      <c r="A244" s="46" t="s">
        <v>127</v>
      </c>
      <c r="B244" s="47">
        <f>B245+B246+B247+B248</f>
        <v>820.4</v>
      </c>
      <c r="C244" s="47">
        <f>C245+C246+C247+C248</f>
        <v>678.2</v>
      </c>
    </row>
    <row r="245" spans="1:3" x14ac:dyDescent="0.25">
      <c r="A245" s="16" t="s">
        <v>72</v>
      </c>
      <c r="B245" s="43">
        <v>404.1</v>
      </c>
      <c r="C245" s="48">
        <v>342.79999999999995</v>
      </c>
    </row>
    <row r="246" spans="1:3" x14ac:dyDescent="0.25">
      <c r="A246" s="39" t="s">
        <v>89</v>
      </c>
      <c r="B246" s="43">
        <v>59.2</v>
      </c>
      <c r="C246" s="48"/>
    </row>
    <row r="247" spans="1:3" x14ac:dyDescent="0.25">
      <c r="A247" s="39" t="s">
        <v>106</v>
      </c>
      <c r="B247" s="43">
        <v>325.20000000000005</v>
      </c>
      <c r="C247" s="48">
        <v>313.2</v>
      </c>
    </row>
    <row r="248" spans="1:3" ht="14.4" customHeight="1" x14ac:dyDescent="0.25">
      <c r="A248" s="34" t="s">
        <v>49</v>
      </c>
      <c r="B248" s="20">
        <v>31.9</v>
      </c>
      <c r="C248" s="21">
        <v>22.2</v>
      </c>
    </row>
    <row r="249" spans="1:3" ht="15.6" x14ac:dyDescent="0.3">
      <c r="A249" s="50" t="s">
        <v>128</v>
      </c>
      <c r="B249" s="47">
        <f>B250+B251+B252+B253</f>
        <v>1064.7</v>
      </c>
      <c r="C249" s="47">
        <f>C250+C251+C252+C253</f>
        <v>909.10000000000014</v>
      </c>
    </row>
    <row r="250" spans="1:3" x14ac:dyDescent="0.25">
      <c r="A250" s="16" t="s">
        <v>72</v>
      </c>
      <c r="B250" s="43">
        <v>592</v>
      </c>
      <c r="C250" s="48">
        <v>526.10000000000014</v>
      </c>
    </row>
    <row r="251" spans="1:3" x14ac:dyDescent="0.25">
      <c r="A251" s="39" t="s">
        <v>89</v>
      </c>
      <c r="B251" s="43">
        <v>66</v>
      </c>
      <c r="C251" s="48"/>
    </row>
    <row r="252" spans="1:3" x14ac:dyDescent="0.25">
      <c r="A252" s="39" t="s">
        <v>106</v>
      </c>
      <c r="B252" s="43">
        <v>378</v>
      </c>
      <c r="C252" s="48">
        <v>358.6</v>
      </c>
    </row>
    <row r="253" spans="1:3" x14ac:dyDescent="0.25">
      <c r="A253" s="39" t="s">
        <v>49</v>
      </c>
      <c r="B253" s="43">
        <v>28.7</v>
      </c>
      <c r="C253" s="49">
        <v>24.4</v>
      </c>
    </row>
    <row r="254" spans="1:3" ht="15.6" x14ac:dyDescent="0.3">
      <c r="A254" s="46" t="s">
        <v>129</v>
      </c>
      <c r="B254" s="47">
        <f>B255+B256+B257+B258</f>
        <v>892.9</v>
      </c>
      <c r="C254" s="47">
        <f>C255+C256+C257+C258</f>
        <v>747.59999999999991</v>
      </c>
    </row>
    <row r="255" spans="1:3" x14ac:dyDescent="0.25">
      <c r="A255" s="16" t="s">
        <v>72</v>
      </c>
      <c r="B255" s="43">
        <v>429</v>
      </c>
      <c r="C255" s="48">
        <v>369.9</v>
      </c>
    </row>
    <row r="256" spans="1:3" x14ac:dyDescent="0.25">
      <c r="A256" s="39" t="s">
        <v>89</v>
      </c>
      <c r="B256" s="43">
        <v>69.8</v>
      </c>
      <c r="C256" s="48"/>
    </row>
    <row r="257" spans="1:3" x14ac:dyDescent="0.25">
      <c r="A257" s="39" t="s">
        <v>106</v>
      </c>
      <c r="B257" s="43">
        <v>373.8</v>
      </c>
      <c r="C257" s="48">
        <v>359.40000000000003</v>
      </c>
    </row>
    <row r="258" spans="1:3" ht="14.4" customHeight="1" x14ac:dyDescent="0.25">
      <c r="A258" s="34" t="s">
        <v>49</v>
      </c>
      <c r="B258" s="20">
        <v>20.300000000000004</v>
      </c>
      <c r="C258" s="21">
        <v>18.3</v>
      </c>
    </row>
    <row r="259" spans="1:3" ht="15.6" x14ac:dyDescent="0.3">
      <c r="A259" s="50" t="s">
        <v>130</v>
      </c>
      <c r="B259" s="47">
        <f>B260+B261+B262+B263</f>
        <v>921.9</v>
      </c>
      <c r="C259" s="47">
        <f>C260+C261+C262+C263</f>
        <v>749.2</v>
      </c>
    </row>
    <row r="260" spans="1:3" x14ac:dyDescent="0.25">
      <c r="A260" s="16" t="s">
        <v>72</v>
      </c>
      <c r="B260" s="43">
        <v>447.29999999999995</v>
      </c>
      <c r="C260" s="48">
        <v>386.70000000000005</v>
      </c>
    </row>
    <row r="261" spans="1:3" x14ac:dyDescent="0.25">
      <c r="A261" s="39" t="s">
        <v>89</v>
      </c>
      <c r="B261" s="43">
        <v>90.9</v>
      </c>
      <c r="C261" s="48"/>
    </row>
    <row r="262" spans="1:3" x14ac:dyDescent="0.25">
      <c r="A262" s="39" t="s">
        <v>106</v>
      </c>
      <c r="B262" s="43">
        <v>359.1</v>
      </c>
      <c r="C262" s="48">
        <v>341.7</v>
      </c>
    </row>
    <row r="263" spans="1:3" x14ac:dyDescent="0.25">
      <c r="A263" s="39" t="s">
        <v>49</v>
      </c>
      <c r="B263" s="43">
        <v>24.6</v>
      </c>
      <c r="C263" s="49">
        <v>20.8</v>
      </c>
    </row>
    <row r="264" spans="1:3" ht="15.6" x14ac:dyDescent="0.3">
      <c r="A264" s="46" t="s">
        <v>131</v>
      </c>
      <c r="B264" s="47">
        <f>B265+B266+B267+B268</f>
        <v>1009.7000000000002</v>
      </c>
      <c r="C264" s="47">
        <f>C265+C266+C267+C268</f>
        <v>819.49999999999989</v>
      </c>
    </row>
    <row r="265" spans="1:3" x14ac:dyDescent="0.25">
      <c r="A265" s="16" t="s">
        <v>72</v>
      </c>
      <c r="B265" s="43">
        <v>524.80000000000007</v>
      </c>
      <c r="C265" s="48">
        <v>437.4</v>
      </c>
    </row>
    <row r="266" spans="1:3" x14ac:dyDescent="0.25">
      <c r="A266" s="39" t="s">
        <v>89</v>
      </c>
      <c r="B266" s="43">
        <v>87.2</v>
      </c>
      <c r="C266" s="48"/>
    </row>
    <row r="267" spans="1:3" x14ac:dyDescent="0.25">
      <c r="A267" s="39" t="s">
        <v>106</v>
      </c>
      <c r="B267" s="43">
        <v>373</v>
      </c>
      <c r="C267" s="48">
        <v>357.7</v>
      </c>
    </row>
    <row r="268" spans="1:3" ht="14.4" customHeight="1" x14ac:dyDescent="0.25">
      <c r="A268" s="34" t="s">
        <v>49</v>
      </c>
      <c r="B268" s="20">
        <v>24.7</v>
      </c>
      <c r="C268" s="21">
        <v>24.4</v>
      </c>
    </row>
    <row r="269" spans="1:3" ht="15.6" x14ac:dyDescent="0.3">
      <c r="A269" s="50" t="s">
        <v>132</v>
      </c>
      <c r="B269" s="47">
        <f>B270+B271+B272+B273</f>
        <v>864.3</v>
      </c>
      <c r="C269" s="47">
        <f>C270+C271+C272+C273</f>
        <v>699.7</v>
      </c>
    </row>
    <row r="270" spans="1:3" x14ac:dyDescent="0.25">
      <c r="A270" s="16" t="s">
        <v>72</v>
      </c>
      <c r="B270" s="43">
        <v>460.3</v>
      </c>
      <c r="C270" s="48">
        <v>387.8</v>
      </c>
    </row>
    <row r="271" spans="1:3" x14ac:dyDescent="0.25">
      <c r="A271" s="39" t="s">
        <v>89</v>
      </c>
      <c r="B271" s="43">
        <v>78.099999999999994</v>
      </c>
      <c r="C271" s="48"/>
    </row>
    <row r="272" spans="1:3" x14ac:dyDescent="0.25">
      <c r="A272" s="39" t="s">
        <v>106</v>
      </c>
      <c r="B272" s="43">
        <v>307.89999999999998</v>
      </c>
      <c r="C272" s="48">
        <v>294.10000000000002</v>
      </c>
    </row>
    <row r="273" spans="1:3" x14ac:dyDescent="0.25">
      <c r="A273" s="39" t="s">
        <v>49</v>
      </c>
      <c r="B273" s="43">
        <v>18</v>
      </c>
      <c r="C273" s="49">
        <v>17.8</v>
      </c>
    </row>
    <row r="274" spans="1:3" ht="17.25" customHeight="1" x14ac:dyDescent="0.3">
      <c r="A274" s="46" t="s">
        <v>133</v>
      </c>
      <c r="B274" s="47">
        <f>B275+B276+B277+B278</f>
        <v>751.59999999999991</v>
      </c>
      <c r="C274" s="47">
        <f>C275+C276+C277+C278</f>
        <v>620.70000000000005</v>
      </c>
    </row>
    <row r="275" spans="1:3" x14ac:dyDescent="0.25">
      <c r="A275" s="16" t="s">
        <v>72</v>
      </c>
      <c r="B275" s="43">
        <v>392.3</v>
      </c>
      <c r="C275" s="48">
        <v>330.6</v>
      </c>
    </row>
    <row r="276" spans="1:3" x14ac:dyDescent="0.25">
      <c r="A276" s="39" t="s">
        <v>89</v>
      </c>
      <c r="B276" s="43">
        <v>57.9</v>
      </c>
      <c r="C276" s="48"/>
    </row>
    <row r="277" spans="1:3" x14ac:dyDescent="0.25">
      <c r="A277" s="39" t="s">
        <v>106</v>
      </c>
      <c r="B277" s="43">
        <v>285.39999999999998</v>
      </c>
      <c r="C277" s="48">
        <v>274.3</v>
      </c>
    </row>
    <row r="278" spans="1:3" ht="14.4" customHeight="1" x14ac:dyDescent="0.25">
      <c r="A278" s="34" t="s">
        <v>49</v>
      </c>
      <c r="B278" s="20">
        <v>15.999999999999998</v>
      </c>
      <c r="C278" s="21">
        <v>15.799999999999999</v>
      </c>
    </row>
    <row r="279" spans="1:3" ht="17.25" customHeight="1" x14ac:dyDescent="0.3">
      <c r="A279" s="50" t="s">
        <v>134</v>
      </c>
      <c r="B279" s="47">
        <f>B280+B281+B282+B283</f>
        <v>769.2</v>
      </c>
      <c r="C279" s="47">
        <f>C280+C281+C282+C283</f>
        <v>620.5</v>
      </c>
    </row>
    <row r="280" spans="1:3" x14ac:dyDescent="0.25">
      <c r="A280" s="16" t="s">
        <v>72</v>
      </c>
      <c r="B280" s="43">
        <v>396</v>
      </c>
      <c r="C280" s="48">
        <v>330.2</v>
      </c>
    </row>
    <row r="281" spans="1:3" x14ac:dyDescent="0.25">
      <c r="A281" s="39" t="s">
        <v>89</v>
      </c>
      <c r="B281" s="43">
        <v>68.100000000000009</v>
      </c>
      <c r="C281" s="48">
        <v>0</v>
      </c>
    </row>
    <row r="282" spans="1:3" x14ac:dyDescent="0.25">
      <c r="A282" s="39" t="s">
        <v>106</v>
      </c>
      <c r="B282" s="43">
        <v>286.59999999999997</v>
      </c>
      <c r="C282" s="48">
        <v>273.8</v>
      </c>
    </row>
    <row r="283" spans="1:3" x14ac:dyDescent="0.25">
      <c r="A283" s="39" t="s">
        <v>49</v>
      </c>
      <c r="B283" s="43">
        <v>18.5</v>
      </c>
      <c r="C283" s="49">
        <v>16.5</v>
      </c>
    </row>
    <row r="284" spans="1:3" ht="15.6" x14ac:dyDescent="0.3">
      <c r="A284" s="46" t="s">
        <v>135</v>
      </c>
      <c r="B284" s="47">
        <f>B285+B286+B287+B288</f>
        <v>913.19999999999993</v>
      </c>
      <c r="C284" s="47">
        <f>C285+C286+C287+C288</f>
        <v>747.1</v>
      </c>
    </row>
    <row r="285" spans="1:3" x14ac:dyDescent="0.25">
      <c r="A285" s="16" t="s">
        <v>56</v>
      </c>
      <c r="B285" s="43">
        <v>453.7</v>
      </c>
      <c r="C285" s="48">
        <v>381.40000000000003</v>
      </c>
    </row>
    <row r="286" spans="1:3" x14ac:dyDescent="0.25">
      <c r="A286" s="39" t="s">
        <v>89</v>
      </c>
      <c r="B286" s="43">
        <v>77</v>
      </c>
      <c r="C286" s="48"/>
    </row>
    <row r="287" spans="1:3" x14ac:dyDescent="0.25">
      <c r="A287" s="39" t="s">
        <v>106</v>
      </c>
      <c r="B287" s="43">
        <v>363.59999999999997</v>
      </c>
      <c r="C287" s="48">
        <v>348.8</v>
      </c>
    </row>
    <row r="288" spans="1:3" ht="14.4" customHeight="1" x14ac:dyDescent="0.25">
      <c r="A288" s="34" t="s">
        <v>49</v>
      </c>
      <c r="B288" s="20">
        <v>18.900000000000002</v>
      </c>
      <c r="C288" s="21">
        <v>16.899999999999999</v>
      </c>
    </row>
    <row r="289" spans="1:3" ht="15.6" x14ac:dyDescent="0.3">
      <c r="A289" s="50" t="s">
        <v>136</v>
      </c>
      <c r="B289" s="47">
        <f>B290+B291+B292+B293</f>
        <v>845.7</v>
      </c>
      <c r="C289" s="47">
        <f>C290+C291+C292+C293</f>
        <v>728.30000000000007</v>
      </c>
    </row>
    <row r="290" spans="1:3" x14ac:dyDescent="0.25">
      <c r="A290" s="16" t="s">
        <v>56</v>
      </c>
      <c r="B290" s="43">
        <v>544.80000000000007</v>
      </c>
      <c r="C290" s="48">
        <v>487.90000000000003</v>
      </c>
    </row>
    <row r="291" spans="1:3" x14ac:dyDescent="0.25">
      <c r="A291" s="39" t="s">
        <v>89</v>
      </c>
      <c r="B291" s="43">
        <v>50.5</v>
      </c>
      <c r="C291" s="48"/>
    </row>
    <row r="292" spans="1:3" x14ac:dyDescent="0.25">
      <c r="A292" s="39" t="s">
        <v>106</v>
      </c>
      <c r="B292" s="43">
        <v>219.6</v>
      </c>
      <c r="C292" s="48">
        <v>210.8</v>
      </c>
    </row>
    <row r="293" spans="1:3" x14ac:dyDescent="0.25">
      <c r="A293" s="39" t="s">
        <v>49</v>
      </c>
      <c r="B293" s="43">
        <v>30.8</v>
      </c>
      <c r="C293" s="49">
        <v>29.6</v>
      </c>
    </row>
    <row r="294" spans="1:3" ht="15.6" x14ac:dyDescent="0.3">
      <c r="A294" s="46" t="s">
        <v>137</v>
      </c>
      <c r="B294" s="47">
        <f>B295+B296+B297+B298</f>
        <v>1791.6000000000001</v>
      </c>
      <c r="C294" s="47">
        <f>C295+C296+C297+C298</f>
        <v>1566.8</v>
      </c>
    </row>
    <row r="295" spans="1:3" x14ac:dyDescent="0.25">
      <c r="A295" s="16" t="s">
        <v>56</v>
      </c>
      <c r="B295" s="43">
        <v>343.90000000000003</v>
      </c>
      <c r="C295" s="48">
        <v>225.70000000000002</v>
      </c>
    </row>
    <row r="296" spans="1:3" x14ac:dyDescent="0.25">
      <c r="A296" s="39" t="s">
        <v>89</v>
      </c>
      <c r="B296" s="43">
        <v>7.7</v>
      </c>
      <c r="C296" s="48"/>
    </row>
    <row r="297" spans="1:3" x14ac:dyDescent="0.25">
      <c r="A297" s="39" t="s">
        <v>106</v>
      </c>
      <c r="B297" s="43">
        <v>1427.3</v>
      </c>
      <c r="C297" s="48">
        <v>1331.5</v>
      </c>
    </row>
    <row r="298" spans="1:3" x14ac:dyDescent="0.25">
      <c r="A298" s="39" t="s">
        <v>49</v>
      </c>
      <c r="B298" s="43">
        <v>12.700000000000001</v>
      </c>
      <c r="C298" s="48">
        <v>9.6</v>
      </c>
    </row>
    <row r="299" spans="1:3" ht="15.6" x14ac:dyDescent="0.3">
      <c r="A299" s="46" t="s">
        <v>138</v>
      </c>
      <c r="B299" s="47">
        <f>B300+B301+B302+B303</f>
        <v>1832</v>
      </c>
      <c r="C299" s="47">
        <f>C300+C301+C302+C303</f>
        <v>1553.5</v>
      </c>
    </row>
    <row r="300" spans="1:3" x14ac:dyDescent="0.25">
      <c r="A300" s="16" t="s">
        <v>56</v>
      </c>
      <c r="B300" s="43">
        <v>415.59999999999997</v>
      </c>
      <c r="C300" s="48">
        <v>253.29999999999998</v>
      </c>
    </row>
    <row r="301" spans="1:3" x14ac:dyDescent="0.25">
      <c r="A301" s="39" t="s">
        <v>89</v>
      </c>
      <c r="B301" s="43">
        <v>14.999999999999998</v>
      </c>
      <c r="C301" s="48">
        <v>5</v>
      </c>
    </row>
    <row r="302" spans="1:3" x14ac:dyDescent="0.25">
      <c r="A302" s="39" t="s">
        <v>106</v>
      </c>
      <c r="B302" s="43">
        <v>1344</v>
      </c>
      <c r="C302" s="48">
        <v>1242.4000000000001</v>
      </c>
    </row>
    <row r="303" spans="1:3" x14ac:dyDescent="0.25">
      <c r="A303" s="39" t="s">
        <v>49</v>
      </c>
      <c r="B303" s="43">
        <v>57.400000000000006</v>
      </c>
      <c r="C303" s="49">
        <v>52.800000000000004</v>
      </c>
    </row>
    <row r="304" spans="1:3" ht="15.6" x14ac:dyDescent="0.3">
      <c r="A304" s="46" t="s">
        <v>139</v>
      </c>
      <c r="B304" s="47">
        <f>B305+B306+B307+B308</f>
        <v>1747.7000000000003</v>
      </c>
      <c r="C304" s="47">
        <f>C305+C306+C307+C308</f>
        <v>1565.0000000000002</v>
      </c>
    </row>
    <row r="305" spans="1:3" x14ac:dyDescent="0.25">
      <c r="A305" s="16" t="s">
        <v>56</v>
      </c>
      <c r="B305" s="43">
        <v>320.39999999999998</v>
      </c>
      <c r="C305" s="48">
        <v>219.6</v>
      </c>
    </row>
    <row r="306" spans="1:3" x14ac:dyDescent="0.25">
      <c r="A306" s="39" t="s">
        <v>89</v>
      </c>
      <c r="B306" s="43">
        <v>6</v>
      </c>
      <c r="C306" s="48"/>
    </row>
    <row r="307" spans="1:3" x14ac:dyDescent="0.25">
      <c r="A307" s="39" t="s">
        <v>106</v>
      </c>
      <c r="B307" s="43">
        <v>1412.8000000000002</v>
      </c>
      <c r="C307" s="48">
        <v>1337.0000000000002</v>
      </c>
    </row>
    <row r="308" spans="1:3" x14ac:dyDescent="0.25">
      <c r="A308" s="39" t="s">
        <v>49</v>
      </c>
      <c r="B308" s="43">
        <v>8.5</v>
      </c>
      <c r="C308" s="48">
        <v>8.3999999999999986</v>
      </c>
    </row>
    <row r="309" spans="1:3" ht="15.6" x14ac:dyDescent="0.3">
      <c r="A309" s="46" t="s">
        <v>140</v>
      </c>
      <c r="B309" s="47">
        <f>B310+B311+B312+B313</f>
        <v>1838.3</v>
      </c>
      <c r="C309" s="47">
        <f>C310+C311+C312+C313</f>
        <v>1611.7</v>
      </c>
    </row>
    <row r="310" spans="1:3" x14ac:dyDescent="0.25">
      <c r="A310" s="16" t="s">
        <v>56</v>
      </c>
      <c r="B310" s="43">
        <v>372.09999999999997</v>
      </c>
      <c r="C310" s="48">
        <v>263.70000000000005</v>
      </c>
    </row>
    <row r="311" spans="1:3" x14ac:dyDescent="0.25">
      <c r="A311" s="39" t="s">
        <v>89</v>
      </c>
      <c r="B311" s="43">
        <v>4.2</v>
      </c>
      <c r="C311" s="48"/>
    </row>
    <row r="312" spans="1:3" x14ac:dyDescent="0.25">
      <c r="A312" s="39" t="s">
        <v>106</v>
      </c>
      <c r="B312" s="43">
        <v>1438.8</v>
      </c>
      <c r="C312" s="48">
        <v>1327</v>
      </c>
    </row>
    <row r="313" spans="1:3" x14ac:dyDescent="0.25">
      <c r="A313" s="34" t="s">
        <v>49</v>
      </c>
      <c r="B313" s="43">
        <v>23.2</v>
      </c>
      <c r="C313" s="48">
        <v>21</v>
      </c>
    </row>
    <row r="314" spans="1:3" ht="17.25" customHeight="1" x14ac:dyDescent="0.3">
      <c r="A314" s="50" t="s">
        <v>141</v>
      </c>
      <c r="B314" s="47">
        <f>B315+B316+B317+B318</f>
        <v>1681.1000000000001</v>
      </c>
      <c r="C314" s="47">
        <f>C315+C316+C317+C318</f>
        <v>1461.6000000000004</v>
      </c>
    </row>
    <row r="315" spans="1:3" x14ac:dyDescent="0.25">
      <c r="A315" s="16" t="s">
        <v>56</v>
      </c>
      <c r="B315" s="43">
        <v>398.8</v>
      </c>
      <c r="C315" s="48">
        <v>261.40000000000003</v>
      </c>
    </row>
    <row r="316" spans="1:3" x14ac:dyDescent="0.25">
      <c r="A316" s="39" t="s">
        <v>89</v>
      </c>
      <c r="B316" s="43">
        <v>10.5</v>
      </c>
      <c r="C316" s="48"/>
    </row>
    <row r="317" spans="1:3" x14ac:dyDescent="0.25">
      <c r="A317" s="39" t="s">
        <v>106</v>
      </c>
      <c r="B317" s="43">
        <v>1243.8000000000002</v>
      </c>
      <c r="C317" s="48">
        <v>1175.3000000000002</v>
      </c>
    </row>
    <row r="318" spans="1:3" x14ac:dyDescent="0.25">
      <c r="A318" s="34" t="s">
        <v>49</v>
      </c>
      <c r="B318" s="43">
        <v>28</v>
      </c>
      <c r="C318" s="49">
        <v>24.9</v>
      </c>
    </row>
    <row r="319" spans="1:3" ht="19.5" customHeight="1" x14ac:dyDescent="0.3">
      <c r="A319" s="38" t="s">
        <v>142</v>
      </c>
      <c r="B319" s="47">
        <f>B320+B321+B322+B323+B324</f>
        <v>1910.6000000000001</v>
      </c>
      <c r="C319" s="47">
        <f>C320+C321+C322+C323+C324</f>
        <v>1533.1999999999998</v>
      </c>
    </row>
    <row r="320" spans="1:3" x14ac:dyDescent="0.25">
      <c r="A320" s="16" t="s">
        <v>56</v>
      </c>
      <c r="B320" s="43">
        <v>35.499999999999993</v>
      </c>
      <c r="C320" s="48">
        <v>2.3000000000000003</v>
      </c>
    </row>
    <row r="321" spans="1:3" x14ac:dyDescent="0.25">
      <c r="A321" s="39" t="s">
        <v>89</v>
      </c>
      <c r="B321" s="43">
        <v>25.5</v>
      </c>
      <c r="C321" s="48">
        <v>0</v>
      </c>
    </row>
    <row r="322" spans="1:3" x14ac:dyDescent="0.25">
      <c r="A322" s="39" t="s">
        <v>106</v>
      </c>
      <c r="B322" s="43">
        <v>1009</v>
      </c>
      <c r="C322" s="48">
        <v>958</v>
      </c>
    </row>
    <row r="323" spans="1:3" ht="28.95" customHeight="1" x14ac:dyDescent="0.25">
      <c r="A323" s="16" t="s">
        <v>143</v>
      </c>
      <c r="B323" s="43">
        <v>790.9</v>
      </c>
      <c r="C323" s="48">
        <v>523.79999999999995</v>
      </c>
    </row>
    <row r="324" spans="1:3" ht="17.399999999999999" customHeight="1" x14ac:dyDescent="0.25">
      <c r="A324" s="34" t="s">
        <v>49</v>
      </c>
      <c r="B324" s="43">
        <v>49.699999999999996</v>
      </c>
      <c r="C324" s="49">
        <v>49.099999999999994</v>
      </c>
    </row>
    <row r="325" spans="1:3" ht="17.25" customHeight="1" x14ac:dyDescent="0.3">
      <c r="A325" s="46" t="s">
        <v>144</v>
      </c>
      <c r="B325" s="47">
        <f>B326+B327+B328+B329</f>
        <v>1842.3999999999999</v>
      </c>
      <c r="C325" s="47">
        <f>C326+C327+C328+C329</f>
        <v>1621.6000000000001</v>
      </c>
    </row>
    <row r="326" spans="1:3" x14ac:dyDescent="0.25">
      <c r="A326" s="16" t="s">
        <v>56</v>
      </c>
      <c r="B326" s="43">
        <v>403.7</v>
      </c>
      <c r="C326" s="48">
        <v>286.2</v>
      </c>
    </row>
    <row r="327" spans="1:3" x14ac:dyDescent="0.25">
      <c r="A327" s="39" t="s">
        <v>89</v>
      </c>
      <c r="B327" s="43">
        <v>28.8</v>
      </c>
      <c r="C327" s="48">
        <v>10.799999999999997</v>
      </c>
    </row>
    <row r="328" spans="1:3" x14ac:dyDescent="0.25">
      <c r="A328" s="39" t="s">
        <v>106</v>
      </c>
      <c r="B328" s="43">
        <v>1376.8999999999999</v>
      </c>
      <c r="C328" s="48">
        <v>1292.2</v>
      </c>
    </row>
    <row r="329" spans="1:3" x14ac:dyDescent="0.25">
      <c r="A329" s="39" t="s">
        <v>49</v>
      </c>
      <c r="B329" s="43">
        <v>33</v>
      </c>
      <c r="C329" s="49">
        <v>32.400000000000006</v>
      </c>
    </row>
    <row r="330" spans="1:3" ht="16.5" customHeight="1" x14ac:dyDescent="0.3">
      <c r="A330" s="46" t="s">
        <v>145</v>
      </c>
      <c r="B330" s="47">
        <f>B331+B332+B333+B334</f>
        <v>613.19999999999993</v>
      </c>
      <c r="C330" s="47">
        <f>C331+C332+C333+C334</f>
        <v>381.2</v>
      </c>
    </row>
    <row r="331" spans="1:3" x14ac:dyDescent="0.25">
      <c r="A331" s="16" t="s">
        <v>56</v>
      </c>
      <c r="B331" s="43">
        <v>225.29999999999998</v>
      </c>
      <c r="C331" s="48">
        <v>137.80000000000001</v>
      </c>
    </row>
    <row r="332" spans="1:3" x14ac:dyDescent="0.25">
      <c r="A332" s="39" t="s">
        <v>89</v>
      </c>
      <c r="B332" s="43">
        <v>3.2</v>
      </c>
      <c r="C332" s="48">
        <v>1.0999999999999999</v>
      </c>
    </row>
    <row r="333" spans="1:3" x14ac:dyDescent="0.25">
      <c r="A333" s="39" t="s">
        <v>106</v>
      </c>
      <c r="B333" s="43">
        <v>318.2</v>
      </c>
      <c r="C333" s="48">
        <v>237</v>
      </c>
    </row>
    <row r="334" spans="1:3" x14ac:dyDescent="0.25">
      <c r="A334" s="39" t="s">
        <v>49</v>
      </c>
      <c r="B334" s="43">
        <v>66.5</v>
      </c>
      <c r="C334" s="48">
        <v>5.3</v>
      </c>
    </row>
    <row r="335" spans="1:3" ht="15.6" x14ac:dyDescent="0.3">
      <c r="A335" s="46" t="s">
        <v>146</v>
      </c>
      <c r="B335" s="47">
        <f>B336+B337+B338+B339</f>
        <v>1230.5999999999999</v>
      </c>
      <c r="C335" s="47">
        <f>C336+C337+C338+C339</f>
        <v>1077.0999999999999</v>
      </c>
    </row>
    <row r="336" spans="1:3" x14ac:dyDescent="0.25">
      <c r="A336" s="16" t="s">
        <v>56</v>
      </c>
      <c r="B336" s="43">
        <v>324.5</v>
      </c>
      <c r="C336" s="48">
        <v>239.20000000000002</v>
      </c>
    </row>
    <row r="337" spans="1:3" x14ac:dyDescent="0.25">
      <c r="A337" s="39" t="s">
        <v>89</v>
      </c>
      <c r="B337" s="43">
        <v>43</v>
      </c>
      <c r="C337" s="48">
        <v>21.4</v>
      </c>
    </row>
    <row r="338" spans="1:3" x14ac:dyDescent="0.25">
      <c r="A338" s="39" t="s">
        <v>106</v>
      </c>
      <c r="B338" s="43">
        <v>781.3</v>
      </c>
      <c r="C338" s="48">
        <v>742.8</v>
      </c>
    </row>
    <row r="339" spans="1:3" x14ac:dyDescent="0.25">
      <c r="A339" s="39" t="s">
        <v>49</v>
      </c>
      <c r="B339" s="43">
        <v>81.8</v>
      </c>
      <c r="C339" s="49">
        <v>73.7</v>
      </c>
    </row>
    <row r="340" spans="1:3" ht="15.6" x14ac:dyDescent="0.3">
      <c r="A340" s="46" t="s">
        <v>147</v>
      </c>
      <c r="B340" s="47">
        <f>SUM(B341:B345)</f>
        <v>1202.7</v>
      </c>
      <c r="C340" s="47">
        <f>SUM(C341:C345)</f>
        <v>1040.9000000000001</v>
      </c>
    </row>
    <row r="341" spans="1:3" x14ac:dyDescent="0.25">
      <c r="A341" s="16" t="s">
        <v>56</v>
      </c>
      <c r="B341" s="43">
        <v>312</v>
      </c>
      <c r="C341" s="48">
        <v>230.6</v>
      </c>
    </row>
    <row r="342" spans="1:3" x14ac:dyDescent="0.25">
      <c r="A342" s="39" t="s">
        <v>89</v>
      </c>
      <c r="B342" s="43">
        <v>8</v>
      </c>
      <c r="C342" s="48">
        <v>1.8</v>
      </c>
    </row>
    <row r="343" spans="1:3" ht="27" customHeight="1" x14ac:dyDescent="0.25">
      <c r="A343" s="16" t="s">
        <v>148</v>
      </c>
      <c r="B343" s="43">
        <v>37.1</v>
      </c>
      <c r="C343" s="48">
        <v>20.8</v>
      </c>
    </row>
    <row r="344" spans="1:3" x14ac:dyDescent="0.25">
      <c r="A344" s="39" t="s">
        <v>106</v>
      </c>
      <c r="B344" s="43">
        <v>782.6</v>
      </c>
      <c r="C344" s="48">
        <v>725.5</v>
      </c>
    </row>
    <row r="345" spans="1:3" x14ac:dyDescent="0.25">
      <c r="A345" s="34" t="s">
        <v>49</v>
      </c>
      <c r="B345" s="43">
        <v>63</v>
      </c>
      <c r="C345" s="49">
        <v>62.2</v>
      </c>
    </row>
    <row r="346" spans="1:3" ht="15.6" x14ac:dyDescent="0.3">
      <c r="A346" s="50" t="s">
        <v>149</v>
      </c>
      <c r="B346" s="47">
        <f>B347+B348+B349+B350</f>
        <v>1826</v>
      </c>
      <c r="C346" s="47">
        <f>C347+C348+C349+C350</f>
        <v>1576.6999999999998</v>
      </c>
    </row>
    <row r="347" spans="1:3" x14ac:dyDescent="0.25">
      <c r="A347" s="16" t="s">
        <v>56</v>
      </c>
      <c r="B347" s="43">
        <v>418</v>
      </c>
      <c r="C347" s="48">
        <v>288.7</v>
      </c>
    </row>
    <row r="348" spans="1:3" ht="15.6" customHeight="1" x14ac:dyDescent="0.25">
      <c r="A348" s="39" t="s">
        <v>89</v>
      </c>
      <c r="B348" s="43">
        <v>16.100000000000001</v>
      </c>
      <c r="C348" s="48">
        <v>11.8</v>
      </c>
    </row>
    <row r="349" spans="1:3" ht="15" customHeight="1" x14ac:dyDescent="0.25">
      <c r="A349" s="39" t="s">
        <v>106</v>
      </c>
      <c r="B349" s="43">
        <v>1370.3999999999999</v>
      </c>
      <c r="C349" s="48">
        <v>1257.1999999999998</v>
      </c>
    </row>
    <row r="350" spans="1:3" ht="15" customHeight="1" x14ac:dyDescent="0.25">
      <c r="A350" s="39" t="s">
        <v>49</v>
      </c>
      <c r="B350" s="43">
        <v>21.5</v>
      </c>
      <c r="C350" s="49">
        <v>19</v>
      </c>
    </row>
    <row r="351" spans="1:3" ht="15.6" x14ac:dyDescent="0.3">
      <c r="A351" s="46" t="s">
        <v>150</v>
      </c>
      <c r="B351" s="47">
        <f>B352+B353+B354+B356+B355</f>
        <v>2426.1</v>
      </c>
      <c r="C351" s="47">
        <f>C352+C353+C354+C356+C355</f>
        <v>2139.1</v>
      </c>
    </row>
    <row r="352" spans="1:3" x14ac:dyDescent="0.25">
      <c r="A352" s="16" t="s">
        <v>56</v>
      </c>
      <c r="B352" s="43">
        <v>283.5</v>
      </c>
      <c r="C352" s="48">
        <v>230.5</v>
      </c>
    </row>
    <row r="353" spans="1:3" x14ac:dyDescent="0.25">
      <c r="A353" s="39" t="s">
        <v>89</v>
      </c>
      <c r="B353" s="43">
        <v>28.3</v>
      </c>
      <c r="C353" s="48">
        <v>11.3</v>
      </c>
    </row>
    <row r="354" spans="1:3" x14ac:dyDescent="0.25">
      <c r="A354" s="39" t="s">
        <v>106</v>
      </c>
      <c r="B354" s="43">
        <v>1848.1</v>
      </c>
      <c r="C354" s="48">
        <v>1731.9</v>
      </c>
    </row>
    <row r="355" spans="1:3" x14ac:dyDescent="0.25">
      <c r="A355" s="39" t="s">
        <v>49</v>
      </c>
      <c r="B355" s="43">
        <v>14</v>
      </c>
      <c r="C355" s="49">
        <v>8.1</v>
      </c>
    </row>
    <row r="356" spans="1:3" ht="26.4" x14ac:dyDescent="0.25">
      <c r="A356" s="25" t="s">
        <v>151</v>
      </c>
      <c r="B356" s="43">
        <v>252.2</v>
      </c>
      <c r="C356" s="49">
        <v>157.30000000000001</v>
      </c>
    </row>
    <row r="357" spans="1:3" ht="15.6" x14ac:dyDescent="0.3">
      <c r="A357" s="50" t="s">
        <v>152</v>
      </c>
      <c r="B357" s="47">
        <f>B358+B359+B360+B361</f>
        <v>2254</v>
      </c>
      <c r="C357" s="47">
        <f>C358+C359+C360+C361</f>
        <v>1853.2</v>
      </c>
    </row>
    <row r="358" spans="1:3" x14ac:dyDescent="0.25">
      <c r="A358" s="16" t="s">
        <v>56</v>
      </c>
      <c r="B358" s="43">
        <v>921.1</v>
      </c>
      <c r="C358" s="48">
        <v>644</v>
      </c>
    </row>
    <row r="359" spans="1:3" x14ac:dyDescent="0.25">
      <c r="A359" s="39" t="s">
        <v>89</v>
      </c>
      <c r="B359" s="43">
        <v>77.2</v>
      </c>
      <c r="C359" s="48">
        <v>28.700000000000003</v>
      </c>
    </row>
    <row r="360" spans="1:3" x14ac:dyDescent="0.25">
      <c r="A360" s="39" t="s">
        <v>106</v>
      </c>
      <c r="B360" s="43">
        <v>1220.8</v>
      </c>
      <c r="C360" s="48">
        <v>1146.8</v>
      </c>
    </row>
    <row r="361" spans="1:3" x14ac:dyDescent="0.25">
      <c r="A361" s="39" t="s">
        <v>49</v>
      </c>
      <c r="B361" s="43">
        <v>34.9</v>
      </c>
      <c r="C361" s="49">
        <v>33.700000000000003</v>
      </c>
    </row>
    <row r="362" spans="1:3" ht="15.6" x14ac:dyDescent="0.3">
      <c r="A362" s="46" t="s">
        <v>153</v>
      </c>
      <c r="B362" s="47">
        <f>B363+B364+B365+B366</f>
        <v>1891.1999999999998</v>
      </c>
      <c r="C362" s="47">
        <f>C363+C364+C365+C366</f>
        <v>1694.4999999999998</v>
      </c>
    </row>
    <row r="363" spans="1:3" x14ac:dyDescent="0.25">
      <c r="A363" s="16" t="s">
        <v>56</v>
      </c>
      <c r="B363" s="43">
        <v>413.7</v>
      </c>
      <c r="C363" s="48">
        <v>303.5</v>
      </c>
    </row>
    <row r="364" spans="1:3" x14ac:dyDescent="0.25">
      <c r="A364" s="39" t="s">
        <v>89</v>
      </c>
      <c r="B364" s="43">
        <v>16.399999999999999</v>
      </c>
      <c r="C364" s="48">
        <v>10.7</v>
      </c>
    </row>
    <row r="365" spans="1:3" x14ac:dyDescent="0.25">
      <c r="A365" s="39" t="s">
        <v>106</v>
      </c>
      <c r="B365" s="43">
        <v>1430.1</v>
      </c>
      <c r="C365" s="48">
        <v>1349.9999999999998</v>
      </c>
    </row>
    <row r="366" spans="1:3" x14ac:dyDescent="0.25">
      <c r="A366" s="39" t="s">
        <v>49</v>
      </c>
      <c r="B366" s="43">
        <v>31</v>
      </c>
      <c r="C366" s="48">
        <v>30.3</v>
      </c>
    </row>
    <row r="367" spans="1:3" ht="15.6" x14ac:dyDescent="0.3">
      <c r="A367" s="46" t="s">
        <v>154</v>
      </c>
      <c r="B367" s="47">
        <f>B368+B369+B370+B371</f>
        <v>1157.0999999999999</v>
      </c>
      <c r="C367" s="47">
        <f>C368+C369+C370+C371</f>
        <v>1000.5</v>
      </c>
    </row>
    <row r="368" spans="1:3" x14ac:dyDescent="0.25">
      <c r="A368" s="16" t="s">
        <v>56</v>
      </c>
      <c r="B368" s="43">
        <v>317.8</v>
      </c>
      <c r="C368" s="48">
        <v>213.9</v>
      </c>
    </row>
    <row r="369" spans="1:3" x14ac:dyDescent="0.25">
      <c r="A369" s="39" t="s">
        <v>89</v>
      </c>
      <c r="B369" s="43">
        <v>11</v>
      </c>
      <c r="C369" s="48">
        <v>5</v>
      </c>
    </row>
    <row r="370" spans="1:3" x14ac:dyDescent="0.25">
      <c r="A370" s="39" t="s">
        <v>106</v>
      </c>
      <c r="B370" s="43">
        <v>737.3</v>
      </c>
      <c r="C370" s="48">
        <v>692.2</v>
      </c>
    </row>
    <row r="371" spans="1:3" x14ac:dyDescent="0.25">
      <c r="A371" s="39" t="s">
        <v>49</v>
      </c>
      <c r="B371" s="43">
        <v>91</v>
      </c>
      <c r="C371" s="48">
        <v>89.4</v>
      </c>
    </row>
    <row r="372" spans="1:3" ht="15.6" x14ac:dyDescent="0.3">
      <c r="A372" s="46" t="s">
        <v>155</v>
      </c>
      <c r="B372" s="47">
        <f>B373+B374+B375+B376</f>
        <v>1470.9</v>
      </c>
      <c r="C372" s="47">
        <f>C373+C374+C375+C376</f>
        <v>1302.3</v>
      </c>
    </row>
    <row r="373" spans="1:3" x14ac:dyDescent="0.25">
      <c r="A373" s="16" t="s">
        <v>56</v>
      </c>
      <c r="B373" s="43">
        <v>371.90000000000003</v>
      </c>
      <c r="C373" s="48">
        <v>271.7</v>
      </c>
    </row>
    <row r="374" spans="1:3" x14ac:dyDescent="0.25">
      <c r="A374" s="39" t="s">
        <v>89</v>
      </c>
      <c r="B374" s="43">
        <v>12.1</v>
      </c>
      <c r="C374" s="48">
        <v>3.1</v>
      </c>
    </row>
    <row r="375" spans="1:3" x14ac:dyDescent="0.25">
      <c r="A375" s="39" t="s">
        <v>106</v>
      </c>
      <c r="B375" s="43">
        <v>1073.7</v>
      </c>
      <c r="C375" s="48">
        <v>1014.4</v>
      </c>
    </row>
    <row r="376" spans="1:3" x14ac:dyDescent="0.25">
      <c r="A376" s="39" t="s">
        <v>49</v>
      </c>
      <c r="B376" s="43">
        <v>13.2</v>
      </c>
      <c r="C376" s="48">
        <v>13.1</v>
      </c>
    </row>
    <row r="377" spans="1:3" ht="15.6" x14ac:dyDescent="0.3">
      <c r="A377" s="46" t="s">
        <v>156</v>
      </c>
      <c r="B377" s="47">
        <f>B378+B379+B380+B381</f>
        <v>1391.5</v>
      </c>
      <c r="C377" s="47">
        <f>C378+C379+C380+C381</f>
        <v>1198.3</v>
      </c>
    </row>
    <row r="378" spans="1:3" x14ac:dyDescent="0.25">
      <c r="A378" s="16" t="s">
        <v>56</v>
      </c>
      <c r="B378" s="43">
        <v>415.8</v>
      </c>
      <c r="C378" s="48">
        <v>285</v>
      </c>
    </row>
    <row r="379" spans="1:3" x14ac:dyDescent="0.25">
      <c r="A379" s="39" t="s">
        <v>89</v>
      </c>
      <c r="B379" s="43">
        <v>15.1</v>
      </c>
      <c r="C379" s="48">
        <v>9.5</v>
      </c>
    </row>
    <row r="380" spans="1:3" x14ac:dyDescent="0.25">
      <c r="A380" s="39" t="s">
        <v>106</v>
      </c>
      <c r="B380" s="43">
        <v>886.8</v>
      </c>
      <c r="C380" s="48">
        <v>831.7</v>
      </c>
    </row>
    <row r="381" spans="1:3" x14ac:dyDescent="0.25">
      <c r="A381" s="39" t="s">
        <v>49</v>
      </c>
      <c r="B381" s="43">
        <v>73.8</v>
      </c>
      <c r="C381" s="48">
        <v>72.099999999999994</v>
      </c>
    </row>
    <row r="382" spans="1:3" ht="15.6" x14ac:dyDescent="0.3">
      <c r="A382" s="46" t="s">
        <v>157</v>
      </c>
      <c r="B382" s="47">
        <f>B383+B384+B385+B386</f>
        <v>856.7</v>
      </c>
      <c r="C382" s="47">
        <f>C383+C384+C385+C386</f>
        <v>746.2</v>
      </c>
    </row>
    <row r="383" spans="1:3" x14ac:dyDescent="0.25">
      <c r="A383" s="16" t="s">
        <v>56</v>
      </c>
      <c r="B383" s="43">
        <v>276.10000000000002</v>
      </c>
      <c r="C383" s="48">
        <v>200.79999999999998</v>
      </c>
    </row>
    <row r="384" spans="1:3" x14ac:dyDescent="0.25">
      <c r="A384" s="39" t="s">
        <v>89</v>
      </c>
      <c r="B384" s="43">
        <v>34.6</v>
      </c>
      <c r="C384" s="48">
        <v>30.6</v>
      </c>
    </row>
    <row r="385" spans="1:3" ht="16.5" customHeight="1" x14ac:dyDescent="0.25">
      <c r="A385" s="39" t="s">
        <v>106</v>
      </c>
      <c r="B385" s="43">
        <v>520.1</v>
      </c>
      <c r="C385" s="48">
        <v>489.3</v>
      </c>
    </row>
    <row r="386" spans="1:3" ht="16.5" customHeight="1" x14ac:dyDescent="0.25">
      <c r="A386" s="34" t="s">
        <v>49</v>
      </c>
      <c r="B386" s="43">
        <v>25.900000000000002</v>
      </c>
      <c r="C386" s="49">
        <v>25.5</v>
      </c>
    </row>
    <row r="387" spans="1:3" ht="20.25" customHeight="1" x14ac:dyDescent="0.3">
      <c r="A387" s="40" t="s">
        <v>158</v>
      </c>
      <c r="B387" s="47">
        <f>B388+B389+B391+B390+B392</f>
        <v>1852.8000000000002</v>
      </c>
      <c r="C387" s="47">
        <f>C388+C389+C391+C390+C392</f>
        <v>1603.6</v>
      </c>
    </row>
    <row r="388" spans="1:3" ht="20.25" customHeight="1" x14ac:dyDescent="0.25">
      <c r="A388" s="39" t="s">
        <v>56</v>
      </c>
      <c r="B388" s="43">
        <v>1.3</v>
      </c>
      <c r="C388" s="43">
        <v>0</v>
      </c>
    </row>
    <row r="389" spans="1:3" ht="27" customHeight="1" x14ac:dyDescent="0.25">
      <c r="A389" s="16" t="s">
        <v>159</v>
      </c>
      <c r="B389" s="43">
        <v>776.4</v>
      </c>
      <c r="C389" s="48">
        <v>595.5</v>
      </c>
    </row>
    <row r="390" spans="1:3" ht="15.75" customHeight="1" x14ac:dyDescent="0.25">
      <c r="A390" s="39" t="s">
        <v>160</v>
      </c>
      <c r="B390" s="43">
        <v>17</v>
      </c>
      <c r="C390" s="48">
        <v>0</v>
      </c>
    </row>
    <row r="391" spans="1:3" ht="17.25" customHeight="1" x14ac:dyDescent="0.25">
      <c r="A391" s="39" t="s">
        <v>161</v>
      </c>
      <c r="B391" s="43">
        <v>1056.6000000000001</v>
      </c>
      <c r="C391" s="48">
        <v>1006.5999999999999</v>
      </c>
    </row>
    <row r="392" spans="1:3" ht="17.25" customHeight="1" x14ac:dyDescent="0.25">
      <c r="A392" s="34" t="s">
        <v>162</v>
      </c>
      <c r="B392" s="43">
        <v>1.5</v>
      </c>
      <c r="C392" s="49">
        <v>1.5</v>
      </c>
    </row>
    <row r="393" spans="1:3" ht="33" customHeight="1" x14ac:dyDescent="0.3">
      <c r="A393" s="38" t="s">
        <v>163</v>
      </c>
      <c r="B393" s="47">
        <f>B395+B397+B396+B394+B398</f>
        <v>834.99999999999989</v>
      </c>
      <c r="C393" s="47">
        <f>C395+C397+C396+C394+C398</f>
        <v>744</v>
      </c>
    </row>
    <row r="394" spans="1:3" ht="16.5" customHeight="1" x14ac:dyDescent="0.25">
      <c r="A394" s="39" t="s">
        <v>56</v>
      </c>
      <c r="B394" s="43">
        <v>43.8</v>
      </c>
      <c r="C394" s="43">
        <v>41</v>
      </c>
    </row>
    <row r="395" spans="1:3" ht="27.75" customHeight="1" x14ac:dyDescent="0.25">
      <c r="A395" s="16" t="s">
        <v>164</v>
      </c>
      <c r="B395" s="43">
        <v>359.9</v>
      </c>
      <c r="C395" s="48">
        <v>288.5</v>
      </c>
    </row>
    <row r="396" spans="1:3" ht="14.4" customHeight="1" x14ac:dyDescent="0.25">
      <c r="A396" s="39" t="s">
        <v>89</v>
      </c>
      <c r="B396" s="43">
        <v>4</v>
      </c>
      <c r="C396" s="48"/>
    </row>
    <row r="397" spans="1:3" ht="15.6" customHeight="1" x14ac:dyDescent="0.25">
      <c r="A397" s="39" t="s">
        <v>106</v>
      </c>
      <c r="B397" s="43">
        <v>426.40000000000003</v>
      </c>
      <c r="C397" s="48">
        <v>414</v>
      </c>
    </row>
    <row r="398" spans="1:3" ht="15.6" customHeight="1" x14ac:dyDescent="0.25">
      <c r="A398" s="67" t="s">
        <v>162</v>
      </c>
      <c r="B398" s="58">
        <v>0.90000000000000013</v>
      </c>
      <c r="C398" s="66">
        <v>0.5</v>
      </c>
    </row>
    <row r="399" spans="1:3" ht="20.25" customHeight="1" x14ac:dyDescent="0.3">
      <c r="A399" s="40" t="s">
        <v>165</v>
      </c>
      <c r="B399" s="51">
        <f>B400+B401+B403+B402+B404</f>
        <v>785.4</v>
      </c>
      <c r="C399" s="51">
        <f>C400+C401+C403+C402+C404</f>
        <v>669</v>
      </c>
    </row>
    <row r="400" spans="1:3" x14ac:dyDescent="0.25">
      <c r="A400" s="16" t="s">
        <v>56</v>
      </c>
      <c r="B400" s="43">
        <v>265.60000000000002</v>
      </c>
      <c r="C400" s="48">
        <v>183.10000000000002</v>
      </c>
    </row>
    <row r="401" spans="1:3" x14ac:dyDescent="0.25">
      <c r="A401" s="39" t="s">
        <v>89</v>
      </c>
      <c r="B401" s="43">
        <v>1.4</v>
      </c>
      <c r="C401" s="48"/>
    </row>
    <row r="402" spans="1:3" ht="28.5" customHeight="1" x14ac:dyDescent="0.25">
      <c r="A402" s="16" t="s">
        <v>148</v>
      </c>
      <c r="B402" s="43">
        <v>6</v>
      </c>
      <c r="C402" s="48">
        <v>6</v>
      </c>
    </row>
    <row r="403" spans="1:3" x14ac:dyDescent="0.25">
      <c r="A403" s="39" t="s">
        <v>106</v>
      </c>
      <c r="B403" s="43">
        <v>505.49999999999994</v>
      </c>
      <c r="C403" s="48">
        <v>473.59999999999997</v>
      </c>
    </row>
    <row r="404" spans="1:3" x14ac:dyDescent="0.25">
      <c r="A404" s="34" t="s">
        <v>49</v>
      </c>
      <c r="B404" s="43">
        <v>6.9</v>
      </c>
      <c r="C404" s="49">
        <v>6.3000000000000007</v>
      </c>
    </row>
    <row r="405" spans="1:3" ht="20.25" customHeight="1" x14ac:dyDescent="0.3">
      <c r="A405" s="46" t="s">
        <v>166</v>
      </c>
      <c r="B405" s="47">
        <f>B406+B407+B408+B409</f>
        <v>1609.6000000000001</v>
      </c>
      <c r="C405" s="47">
        <f>C406+C407+C408+C409</f>
        <v>1407.4999999999998</v>
      </c>
    </row>
    <row r="406" spans="1:3" x14ac:dyDescent="0.25">
      <c r="A406" s="16" t="s">
        <v>56</v>
      </c>
      <c r="B406" s="43">
        <v>1210.8000000000002</v>
      </c>
      <c r="C406" s="48">
        <v>1098.6999999999998</v>
      </c>
    </row>
    <row r="407" spans="1:3" x14ac:dyDescent="0.25">
      <c r="A407" s="39" t="s">
        <v>89</v>
      </c>
      <c r="B407" s="43">
        <v>137.6</v>
      </c>
      <c r="C407" s="48">
        <v>51.3</v>
      </c>
    </row>
    <row r="408" spans="1:3" ht="16.5" customHeight="1" x14ac:dyDescent="0.25">
      <c r="A408" s="39" t="s">
        <v>106</v>
      </c>
      <c r="B408" s="43">
        <v>150.4</v>
      </c>
      <c r="C408" s="48">
        <v>148.30000000000001</v>
      </c>
    </row>
    <row r="409" spans="1:3" ht="16.5" customHeight="1" x14ac:dyDescent="0.25">
      <c r="A409" s="39" t="s">
        <v>49</v>
      </c>
      <c r="B409" s="43">
        <v>110.8</v>
      </c>
      <c r="C409" s="49">
        <v>109.2</v>
      </c>
    </row>
    <row r="410" spans="1:3" ht="18.75" customHeight="1" x14ac:dyDescent="0.3">
      <c r="A410" s="46" t="s">
        <v>167</v>
      </c>
      <c r="B410" s="47">
        <f>B411+B412+B413+B414</f>
        <v>432</v>
      </c>
      <c r="C410" s="47">
        <f>C411+C412+C413+C414</f>
        <v>368.29999999999995</v>
      </c>
    </row>
    <row r="411" spans="1:3" ht="16.5" customHeight="1" x14ac:dyDescent="0.25">
      <c r="A411" s="16" t="s">
        <v>56</v>
      </c>
      <c r="B411" s="43">
        <v>264.5</v>
      </c>
      <c r="C411" s="48">
        <v>240.4</v>
      </c>
    </row>
    <row r="412" spans="1:3" x14ac:dyDescent="0.25">
      <c r="A412" s="39" t="s">
        <v>89</v>
      </c>
      <c r="B412" s="43">
        <v>60</v>
      </c>
      <c r="C412" s="48">
        <v>22</v>
      </c>
    </row>
    <row r="413" spans="1:3" x14ac:dyDescent="0.25">
      <c r="A413" s="39" t="s">
        <v>106</v>
      </c>
      <c r="B413" s="43">
        <v>81.7</v>
      </c>
      <c r="C413" s="48">
        <v>80.5</v>
      </c>
    </row>
    <row r="414" spans="1:3" x14ac:dyDescent="0.25">
      <c r="A414" s="39" t="s">
        <v>49</v>
      </c>
      <c r="B414" s="43">
        <v>25.8</v>
      </c>
      <c r="C414" s="49">
        <v>25.4</v>
      </c>
    </row>
    <row r="415" spans="1:3" ht="18.75" customHeight="1" x14ac:dyDescent="0.3">
      <c r="A415" s="46" t="s">
        <v>168</v>
      </c>
      <c r="B415" s="47">
        <f>B416+B417+B418</f>
        <v>397.4</v>
      </c>
      <c r="C415" s="47">
        <f>C416+C417+C418</f>
        <v>350.99999999999994</v>
      </c>
    </row>
    <row r="416" spans="1:3" ht="15.75" customHeight="1" x14ac:dyDescent="0.25">
      <c r="A416" s="16" t="s">
        <v>56</v>
      </c>
      <c r="B416" s="43">
        <v>381.4</v>
      </c>
      <c r="C416" s="48">
        <v>340.09999999999997</v>
      </c>
    </row>
    <row r="417" spans="1:3" x14ac:dyDescent="0.25">
      <c r="A417" s="39" t="s">
        <v>89</v>
      </c>
      <c r="B417" s="43">
        <v>5</v>
      </c>
      <c r="C417" s="48"/>
    </row>
    <row r="418" spans="1:3" x14ac:dyDescent="0.25">
      <c r="A418" s="39" t="s">
        <v>49</v>
      </c>
      <c r="B418" s="43">
        <v>11</v>
      </c>
      <c r="C418" s="49">
        <v>10.9</v>
      </c>
    </row>
    <row r="419" spans="1:3" ht="18" customHeight="1" x14ac:dyDescent="0.3">
      <c r="A419" s="46" t="s">
        <v>169</v>
      </c>
      <c r="B419" s="47">
        <f>B420+B421+B422</f>
        <v>475</v>
      </c>
      <c r="C419" s="47">
        <f>C420+C421+C422</f>
        <v>393</v>
      </c>
    </row>
    <row r="420" spans="1:3" x14ac:dyDescent="0.25">
      <c r="A420" s="16" t="s">
        <v>56</v>
      </c>
      <c r="B420" s="43">
        <v>421.6</v>
      </c>
      <c r="C420" s="48">
        <v>368.9</v>
      </c>
    </row>
    <row r="421" spans="1:3" ht="15.6" customHeight="1" x14ac:dyDescent="0.25">
      <c r="A421" s="39" t="s">
        <v>89</v>
      </c>
      <c r="B421" s="52">
        <v>29</v>
      </c>
      <c r="C421" s="53"/>
    </row>
    <row r="422" spans="1:3" ht="15.6" customHeight="1" x14ac:dyDescent="0.25">
      <c r="A422" s="39" t="s">
        <v>49</v>
      </c>
      <c r="B422" s="52">
        <v>24.4</v>
      </c>
      <c r="C422" s="54">
        <v>24.099999999999998</v>
      </c>
    </row>
    <row r="423" spans="1:3" ht="21.75" customHeight="1" x14ac:dyDescent="0.3">
      <c r="A423" s="46" t="s">
        <v>170</v>
      </c>
      <c r="B423" s="47">
        <f>B424+B425+B427+B426</f>
        <v>656.8</v>
      </c>
      <c r="C423" s="47">
        <f>C424+C425+C427+C426</f>
        <v>520.4</v>
      </c>
    </row>
    <row r="424" spans="1:3" ht="15" customHeight="1" x14ac:dyDescent="0.25">
      <c r="A424" s="16" t="s">
        <v>56</v>
      </c>
      <c r="B424" s="43">
        <v>466.79999999999995</v>
      </c>
      <c r="C424" s="48">
        <v>382.9</v>
      </c>
    </row>
    <row r="425" spans="1:3" ht="15.6" customHeight="1" x14ac:dyDescent="0.25">
      <c r="A425" s="39" t="s">
        <v>89</v>
      </c>
      <c r="B425" s="43">
        <v>26</v>
      </c>
      <c r="C425" s="48"/>
    </row>
    <row r="426" spans="1:3" ht="15.6" customHeight="1" x14ac:dyDescent="0.25">
      <c r="A426" s="39" t="s">
        <v>49</v>
      </c>
      <c r="B426" s="43">
        <v>30.400000000000002</v>
      </c>
      <c r="C426" s="49">
        <v>9.8000000000000007</v>
      </c>
    </row>
    <row r="427" spans="1:3" ht="15.6" customHeight="1" x14ac:dyDescent="0.25">
      <c r="A427" s="16" t="s">
        <v>107</v>
      </c>
      <c r="B427" s="43">
        <v>133.6</v>
      </c>
      <c r="C427" s="49">
        <v>127.7</v>
      </c>
    </row>
    <row r="428" spans="1:3" ht="19.5" customHeight="1" x14ac:dyDescent="0.3">
      <c r="A428" s="46" t="s">
        <v>171</v>
      </c>
      <c r="B428" s="47">
        <f>B429+B430+B431</f>
        <v>441.40000000000003</v>
      </c>
      <c r="C428" s="47">
        <f>C429+C430+C431</f>
        <v>412.20000000000005</v>
      </c>
    </row>
    <row r="429" spans="1:3" ht="15" customHeight="1" x14ac:dyDescent="0.25">
      <c r="A429" s="16" t="s">
        <v>56</v>
      </c>
      <c r="B429" s="43">
        <v>67</v>
      </c>
      <c r="C429" s="48">
        <v>49</v>
      </c>
    </row>
    <row r="430" spans="1:3" ht="16.95" customHeight="1" x14ac:dyDescent="0.25">
      <c r="A430" s="39" t="s">
        <v>106</v>
      </c>
      <c r="B430" s="43">
        <v>368.90000000000003</v>
      </c>
      <c r="C430" s="48">
        <v>363.20000000000005</v>
      </c>
    </row>
    <row r="431" spans="1:3" ht="16.95" customHeight="1" x14ac:dyDescent="0.25">
      <c r="A431" s="39" t="s">
        <v>89</v>
      </c>
      <c r="B431" s="43">
        <v>5.5</v>
      </c>
      <c r="C431" s="49">
        <v>0</v>
      </c>
    </row>
    <row r="432" spans="1:3" ht="21.75" customHeight="1" x14ac:dyDescent="0.3">
      <c r="A432" s="46" t="s">
        <v>172</v>
      </c>
      <c r="B432" s="47">
        <f>B144+B149+B154+B159+B164+B169+B174+B179+B184+B189+B194+B199+B204+B209+B214+B219+B224+B229+B234+B239+B244+B249+B254+B259+B264+B269+B274+B279+B284+B289+B294+B299+B304+B309+B314+B319+B325+B330+B335+B340+B346+B351+B357+B362+B367+B372+B377+B382+B387+B393+B399+B405+B410+B415+B419+B423+B428</f>
        <v>64872.6</v>
      </c>
      <c r="C432" s="47">
        <f>C144+C149+C154+C159+C164+C169+C174+C179+C184+C189+C194+C199+C204+C209+C214+C219+C224+C229+C234+C239+C244+C249+C254+C259+C264+C269+C274+C279+C284+C289+C294+C299+C304+C309+C314+C319+C325+C330+C335+C340+C346+C351+C357+C362+C367+C372+C377+C382+C387+C393+C399+C405+C410+C415+C419+C423+C428</f>
        <v>52282</v>
      </c>
    </row>
    <row r="433" spans="1:3" ht="16.95" customHeight="1" x14ac:dyDescent="0.25">
      <c r="A433" s="16" t="s">
        <v>56</v>
      </c>
      <c r="B433" s="43">
        <f>B145+B150+B155+B160+B165+B170+B175+B180+B185+B190+B195+B200+B205+B210+B215+B220+B225+B230+B235+B240+B245+B250+B255+B260+B265+B270+B275+B280+B285+B290+B295+B300+B305+B310+B315+B320+B326+B331+B336+B341+B347+B352+B358+B363+B368+B373+B378+B383+B394+B400+B406+B411+B416+B420+B424+B429+B388</f>
        <v>23249.799999999988</v>
      </c>
      <c r="C433" s="43">
        <f>C145+C150+C155+C160+C165+C170+C175+C180+C185+C190+C195+C200+C205+C210+C215+C220+C225+C230+C235+C240+C245+C250+C255+C260+C265+C270+C275+C280+C285+C290+C295+C300+C305+C310+C315+C320+C326+C331+C336+C341+C347+C352+C358+C363+C368+C373+C378+C383+C394+C400+C406+C411+C416+C420+C424+C429</f>
        <v>18755.800000000007</v>
      </c>
    </row>
    <row r="434" spans="1:3" ht="15.6" customHeight="1" x14ac:dyDescent="0.25">
      <c r="A434" s="39" t="s">
        <v>100</v>
      </c>
      <c r="B434" s="43">
        <f>B151+B156+B161+B166+B171+B176+B181+B186+B191+B196+B201+B206+B211+B216+B221+B226+B231+B236+B241+B246+B251+B256+B261+B266+B271+B276+B281+B286+B291+B296+B301+B306+B311+B316+B321+B327+B332+B337+B342+B348+B353+B359+B364+B369+B431+B374+B379+B384+B390+B396+B401+B407+B412+B417+B421+B425</f>
        <v>2537.4</v>
      </c>
      <c r="C434" s="43">
        <f>C151+C156+C161+C166+C171+C176+C181+C186+C191+C196+C201+C206+C211+C216+C221+C226+C231+C236+C241+C246+C251+C256+C261+C266+C271+C276+C281+C286+C291+C296+C301+C306+C311+C316+C321+C327+C332+C337+C342+C348+C353+C359+C364+C369+C431+C374+C379+C384+C390+C396+C401+C407+C412+C417+C421+C425</f>
        <v>224.09999999999997</v>
      </c>
    </row>
    <row r="435" spans="1:3" ht="16.2" customHeight="1" x14ac:dyDescent="0.25">
      <c r="A435" s="39" t="s">
        <v>106</v>
      </c>
      <c r="B435" s="43">
        <f>B147+B152+B157+B162+B167+B172+B177+B182+B187+B192+B197+B202+B207+B212+B217+B222+B227+B232+B237+B242+B247+B252+B257+B262+B267+B272+B277+B282+B287+B292+B297+B302+B307+B312+B317+B322+B328+B333+B338+B344+B349+B354+B360+B365+B370+B375+B380+B385+B391+B397+B403+B408+B413+B430</f>
        <v>34018.099999999991</v>
      </c>
      <c r="C435" s="43">
        <f>C147+C152+C157+C162+C167+C172+C177+C182+C187+C192+C197+C202+C207+C212+C217+C222+C227+C232+C237+C242+C247+C252+C257+C262+C267+C272+C277+C282+C287+C292+C297+C302+C307+C312+C317+C322+C328+C333+C338+C344+C349+C354+C360+C365+C370+C375+C380+C385+C391+C397+C403+C408+C413+C430</f>
        <v>30098.799999999999</v>
      </c>
    </row>
    <row r="436" spans="1:3" ht="16.2" customHeight="1" x14ac:dyDescent="0.25">
      <c r="A436" s="39" t="s">
        <v>49</v>
      </c>
      <c r="B436" s="52">
        <f>B146+B153+B163+B168+B173+B188+B193+B213+B223+B238+B248+B258+B268+B278+B288+B298+B308+B313+B329+B339+B345+B350+B355+B361+B366+B371+B376+B381+B386+B404+B334+B233+B208+B198+B178+B203+B218+B243+B253+B283+B293+B273+B263+B228+B398+B183+B158+B409+B414+B418+B422+B426+B303+B318+B392+B324</f>
        <v>2322.8000000000006</v>
      </c>
      <c r="C436" s="52">
        <f>C146+C153+C163+C168+C173+C188+C193+C213+C223+C238+C248+C258+C268+C278+C288+C298+C308+C313+C329+C339+C345+C350+C355+C361+C366+C371+C376+C381+C386+C404+C334+C233+C208+C198+C178+C203+C218+C243+C253+C283+C293+C273+C263+C228+C398+C183+C158+C409+C414+C418+C422+C426+C303+C318+C392+C324</f>
        <v>1483.6999999999998</v>
      </c>
    </row>
    <row r="437" spans="1:3" ht="29.4" customHeight="1" x14ac:dyDescent="0.25">
      <c r="A437" s="16" t="s">
        <v>173</v>
      </c>
      <c r="B437" s="52">
        <f>SUM(B323+B343+B356+B389+B395+B402)</f>
        <v>2222.5</v>
      </c>
      <c r="C437" s="52">
        <f>SUM(C323+C343+C356+C389+C395+C402)</f>
        <v>1591.8999999999999</v>
      </c>
    </row>
    <row r="438" spans="1:3" ht="19.2" customHeight="1" x14ac:dyDescent="0.25">
      <c r="A438" s="25" t="s">
        <v>107</v>
      </c>
      <c r="B438" s="43">
        <f>B148+B427</f>
        <v>522</v>
      </c>
      <c r="C438" s="43">
        <f>C148+C427</f>
        <v>127.7</v>
      </c>
    </row>
    <row r="439" spans="1:3" ht="40.5" customHeight="1" x14ac:dyDescent="0.25">
      <c r="A439" s="92" t="s">
        <v>174</v>
      </c>
      <c r="B439" s="102"/>
      <c r="C439" s="103"/>
    </row>
    <row r="440" spans="1:3" ht="15.6" x14ac:dyDescent="0.3">
      <c r="A440" s="55" t="s">
        <v>44</v>
      </c>
      <c r="B440" s="56">
        <f>SUM(B441:B442)</f>
        <v>298.39999999999998</v>
      </c>
      <c r="C440" s="56">
        <f>SUM(C441:C442)</f>
        <v>3</v>
      </c>
    </row>
    <row r="441" spans="1:3" x14ac:dyDescent="0.25">
      <c r="A441" s="57" t="s">
        <v>56</v>
      </c>
      <c r="B441" s="58">
        <v>205.6</v>
      </c>
      <c r="C441" s="58"/>
    </row>
    <row r="442" spans="1:3" x14ac:dyDescent="0.25">
      <c r="A442" s="39" t="s">
        <v>49</v>
      </c>
      <c r="B442" s="58">
        <v>92.8</v>
      </c>
      <c r="C442" s="58">
        <v>3</v>
      </c>
    </row>
    <row r="443" spans="1:3" ht="15.6" x14ac:dyDescent="0.3">
      <c r="A443" s="55" t="s">
        <v>175</v>
      </c>
      <c r="B443" s="56">
        <f>SUM(B440)</f>
        <v>298.39999999999998</v>
      </c>
      <c r="C443" s="56">
        <f>SUM(C440)</f>
        <v>3</v>
      </c>
    </row>
    <row r="444" spans="1:3" x14ac:dyDescent="0.25">
      <c r="A444" s="59" t="s">
        <v>56</v>
      </c>
      <c r="B444" s="58">
        <f>B441</f>
        <v>205.6</v>
      </c>
      <c r="C444" s="58"/>
    </row>
    <row r="445" spans="1:3" x14ac:dyDescent="0.25">
      <c r="A445" s="39" t="s">
        <v>49</v>
      </c>
      <c r="B445" s="58">
        <f>B442</f>
        <v>92.8</v>
      </c>
      <c r="C445" s="58">
        <f>C442</f>
        <v>3</v>
      </c>
    </row>
    <row r="446" spans="1:3" ht="39" customHeight="1" x14ac:dyDescent="0.25">
      <c r="A446" s="92" t="s">
        <v>176</v>
      </c>
      <c r="B446" s="93"/>
      <c r="C446" s="94"/>
    </row>
    <row r="447" spans="1:3" ht="31.2" x14ac:dyDescent="0.3">
      <c r="A447" s="38" t="s">
        <v>177</v>
      </c>
      <c r="B447" s="51">
        <f>B448+B449+B450</f>
        <v>14285.3</v>
      </c>
      <c r="C447" s="51"/>
    </row>
    <row r="448" spans="1:3" x14ac:dyDescent="0.25">
      <c r="A448" s="16" t="s">
        <v>56</v>
      </c>
      <c r="B448" s="43">
        <v>8153.2</v>
      </c>
      <c r="C448" s="48"/>
    </row>
    <row r="449" spans="1:3" ht="39" customHeight="1" x14ac:dyDescent="0.25">
      <c r="A449" s="16" t="s">
        <v>178</v>
      </c>
      <c r="B449" s="43">
        <v>4025.7</v>
      </c>
      <c r="C449" s="48"/>
    </row>
    <row r="450" spans="1:3" ht="15.6" customHeight="1" x14ac:dyDescent="0.25">
      <c r="A450" s="39" t="s">
        <v>162</v>
      </c>
      <c r="B450" s="43">
        <v>2106.4</v>
      </c>
      <c r="C450" s="48"/>
    </row>
    <row r="451" spans="1:3" ht="17.25" customHeight="1" x14ac:dyDescent="0.3">
      <c r="A451" s="46" t="s">
        <v>44</v>
      </c>
      <c r="B451" s="47">
        <f>B452+B453+B454</f>
        <v>1613.7</v>
      </c>
      <c r="C451" s="47">
        <f>C452+C453+C454</f>
        <v>19.5</v>
      </c>
    </row>
    <row r="452" spans="1:3" ht="16.5" customHeight="1" x14ac:dyDescent="0.25">
      <c r="A452" s="16" t="s">
        <v>56</v>
      </c>
      <c r="B452" s="43">
        <v>1457.3</v>
      </c>
      <c r="C452" s="48"/>
    </row>
    <row r="453" spans="1:3" ht="16.5" customHeight="1" x14ac:dyDescent="0.25">
      <c r="A453" s="16" t="s">
        <v>107</v>
      </c>
      <c r="B453" s="43">
        <v>31</v>
      </c>
      <c r="C453" s="49">
        <v>19.5</v>
      </c>
    </row>
    <row r="454" spans="1:3" ht="16.5" customHeight="1" x14ac:dyDescent="0.25">
      <c r="A454" s="25" t="s">
        <v>162</v>
      </c>
      <c r="B454" s="43">
        <v>125.4</v>
      </c>
      <c r="C454" s="49"/>
    </row>
    <row r="455" spans="1:3" ht="18" customHeight="1" x14ac:dyDescent="0.3">
      <c r="A455" s="50" t="s">
        <v>179</v>
      </c>
      <c r="B455" s="47">
        <f>B456+B457+B459+B458</f>
        <v>3845.4999999999995</v>
      </c>
      <c r="C455" s="47">
        <f>C456+C457+C459+C458</f>
        <v>3261.1000000000004</v>
      </c>
    </row>
    <row r="456" spans="1:3" ht="17.25" customHeight="1" x14ac:dyDescent="0.25">
      <c r="A456" s="16" t="s">
        <v>56</v>
      </c>
      <c r="B456" s="43">
        <v>2791.3999999999996</v>
      </c>
      <c r="C456" s="48">
        <v>2388.1</v>
      </c>
    </row>
    <row r="457" spans="1:3" ht="39.6" x14ac:dyDescent="0.25">
      <c r="A457" s="16" t="s">
        <v>180</v>
      </c>
      <c r="B457" s="43">
        <v>739.1</v>
      </c>
      <c r="C457" s="48">
        <v>674.80000000000007</v>
      </c>
    </row>
    <row r="458" spans="1:3" x14ac:dyDescent="0.25">
      <c r="A458" s="39" t="s">
        <v>49</v>
      </c>
      <c r="B458" s="43">
        <v>195</v>
      </c>
      <c r="C458" s="48">
        <v>191.3</v>
      </c>
    </row>
    <row r="459" spans="1:3" ht="14.25" customHeight="1" x14ac:dyDescent="0.25">
      <c r="A459" s="34" t="s">
        <v>100</v>
      </c>
      <c r="B459" s="43">
        <v>120</v>
      </c>
      <c r="C459" s="48">
        <v>6.9</v>
      </c>
    </row>
    <row r="460" spans="1:3" ht="15.6" x14ac:dyDescent="0.3">
      <c r="A460" s="50" t="s">
        <v>65</v>
      </c>
      <c r="B460" s="51">
        <f>B461+B462+B464+B463</f>
        <v>812</v>
      </c>
      <c r="C460" s="51">
        <f t="shared" ref="C460" si="20">C461+C462+C464+C463</f>
        <v>672.30000000000007</v>
      </c>
    </row>
    <row r="461" spans="1:3" x14ac:dyDescent="0.25">
      <c r="A461" s="16" t="s">
        <v>56</v>
      </c>
      <c r="B461" s="43">
        <v>249.6</v>
      </c>
      <c r="C461" s="48">
        <v>225.1</v>
      </c>
    </row>
    <row r="462" spans="1:3" ht="39.6" x14ac:dyDescent="0.25">
      <c r="A462" s="16" t="s">
        <v>178</v>
      </c>
      <c r="B462" s="43">
        <v>464</v>
      </c>
      <c r="C462" s="48">
        <v>373.20000000000005</v>
      </c>
    </row>
    <row r="463" spans="1:3" x14ac:dyDescent="0.25">
      <c r="A463" s="39" t="s">
        <v>49</v>
      </c>
      <c r="B463" s="43">
        <v>35.6</v>
      </c>
      <c r="C463" s="48">
        <v>35.1</v>
      </c>
    </row>
    <row r="464" spans="1:3" x14ac:dyDescent="0.25">
      <c r="A464" s="34" t="s">
        <v>100</v>
      </c>
      <c r="B464" s="43">
        <v>62.8</v>
      </c>
      <c r="C464" s="48">
        <v>38.9</v>
      </c>
    </row>
    <row r="465" spans="1:3" ht="18" customHeight="1" x14ac:dyDescent="0.3">
      <c r="A465" s="50" t="s">
        <v>181</v>
      </c>
      <c r="B465" s="47">
        <f>B466+B467+B470+B471+B468+B469</f>
        <v>805.9</v>
      </c>
      <c r="C465" s="47">
        <f t="shared" ref="C465" si="21">C466+C467+C470+C471+C468+C469</f>
        <v>685.40000000000009</v>
      </c>
    </row>
    <row r="466" spans="1:3" ht="17.25" customHeight="1" x14ac:dyDescent="0.25">
      <c r="A466" s="16" t="s">
        <v>56</v>
      </c>
      <c r="B466" s="43">
        <v>172.4</v>
      </c>
      <c r="C466" s="48">
        <v>142</v>
      </c>
    </row>
    <row r="467" spans="1:3" ht="39.6" x14ac:dyDescent="0.25">
      <c r="A467" s="16" t="s">
        <v>178</v>
      </c>
      <c r="B467" s="43">
        <v>311.89999999999998</v>
      </c>
      <c r="C467" s="48">
        <v>274.40000000000003</v>
      </c>
    </row>
    <row r="468" spans="1:3" ht="26.4" x14ac:dyDescent="0.25">
      <c r="A468" s="16" t="s">
        <v>159</v>
      </c>
      <c r="B468" s="43">
        <v>51.2</v>
      </c>
      <c r="C468" s="48">
        <v>43.9</v>
      </c>
    </row>
    <row r="469" spans="1:3" x14ac:dyDescent="0.25">
      <c r="A469" s="39" t="s">
        <v>162</v>
      </c>
      <c r="B469" s="43">
        <v>28.8</v>
      </c>
      <c r="C469" s="48">
        <v>27.2</v>
      </c>
    </row>
    <row r="470" spans="1:3" ht="17.25" customHeight="1" x14ac:dyDescent="0.25">
      <c r="A470" s="39" t="s">
        <v>104</v>
      </c>
      <c r="B470" s="43">
        <v>107.60000000000001</v>
      </c>
      <c r="C470" s="48">
        <v>74.800000000000011</v>
      </c>
    </row>
    <row r="471" spans="1:3" ht="14.4" customHeight="1" x14ac:dyDescent="0.25">
      <c r="A471" s="39" t="s">
        <v>161</v>
      </c>
      <c r="B471" s="43">
        <v>134</v>
      </c>
      <c r="C471" s="48">
        <v>123.10000000000001</v>
      </c>
    </row>
    <row r="472" spans="1:3" ht="17.25" customHeight="1" x14ac:dyDescent="0.3">
      <c r="A472" s="38" t="s">
        <v>182</v>
      </c>
      <c r="B472" s="47">
        <f>B473+B474+B475</f>
        <v>174.20000000000002</v>
      </c>
      <c r="C472" s="47">
        <f>C473+C474+C475</f>
        <v>134.4</v>
      </c>
    </row>
    <row r="473" spans="1:3" ht="14.4" customHeight="1" x14ac:dyDescent="0.25">
      <c r="A473" s="16" t="s">
        <v>56</v>
      </c>
      <c r="B473" s="43">
        <v>170.6</v>
      </c>
      <c r="C473" s="49">
        <v>131.9</v>
      </c>
    </row>
    <row r="474" spans="1:3" ht="14.4" customHeight="1" x14ac:dyDescent="0.25">
      <c r="A474" s="16" t="s">
        <v>107</v>
      </c>
      <c r="B474" s="43">
        <v>2.8</v>
      </c>
      <c r="C474" s="49">
        <v>1.7</v>
      </c>
    </row>
    <row r="475" spans="1:3" ht="14.4" customHeight="1" x14ac:dyDescent="0.25">
      <c r="A475" s="25" t="s">
        <v>162</v>
      </c>
      <c r="B475" s="43">
        <v>0.8</v>
      </c>
      <c r="C475" s="49">
        <v>0.8</v>
      </c>
    </row>
    <row r="476" spans="1:3" ht="18" customHeight="1" x14ac:dyDescent="0.3">
      <c r="A476" s="50" t="s">
        <v>183</v>
      </c>
      <c r="B476" s="47">
        <f>B447+B451+B455+B460+B465+B472</f>
        <v>21536.600000000002</v>
      </c>
      <c r="C476" s="47">
        <f>C447+C451+C455+C460+C465+C472</f>
        <v>4772.7000000000007</v>
      </c>
    </row>
    <row r="477" spans="1:3" ht="18" customHeight="1" x14ac:dyDescent="0.25">
      <c r="A477" s="16" t="s">
        <v>56</v>
      </c>
      <c r="B477" s="43">
        <f>B448+B452+B456+B461+B466+B473</f>
        <v>12994.5</v>
      </c>
      <c r="C477" s="43">
        <f>C448+C452+C456+C461+C466+C473</f>
        <v>2887.1</v>
      </c>
    </row>
    <row r="478" spans="1:3" ht="39.6" x14ac:dyDescent="0.25">
      <c r="A478" s="16" t="s">
        <v>184</v>
      </c>
      <c r="B478" s="43">
        <f>B449+B457+B462+B467</f>
        <v>5540.7</v>
      </c>
      <c r="C478" s="43">
        <f>C449+C457+C462+C467</f>
        <v>1322.4</v>
      </c>
    </row>
    <row r="479" spans="1:3" ht="26.4" x14ac:dyDescent="0.25">
      <c r="A479" s="16" t="s">
        <v>164</v>
      </c>
      <c r="B479" s="43">
        <f>B468</f>
        <v>51.2</v>
      </c>
      <c r="C479" s="43">
        <f>C468</f>
        <v>43.9</v>
      </c>
    </row>
    <row r="480" spans="1:3" x14ac:dyDescent="0.25">
      <c r="A480" s="39" t="s">
        <v>162</v>
      </c>
      <c r="B480" s="43">
        <f>B469+B458+B450+B463+B475+B454</f>
        <v>2492.0000000000005</v>
      </c>
      <c r="C480" s="43">
        <f>C469+C458+C450+C463+C475+C454</f>
        <v>254.4</v>
      </c>
    </row>
    <row r="481" spans="1:3" x14ac:dyDescent="0.25">
      <c r="A481" s="39" t="s">
        <v>104</v>
      </c>
      <c r="B481" s="43">
        <f>B459+B464+B470</f>
        <v>290.40000000000003</v>
      </c>
      <c r="C481" s="43">
        <f>C459+C464+C470</f>
        <v>120.60000000000001</v>
      </c>
    </row>
    <row r="482" spans="1:3" x14ac:dyDescent="0.25">
      <c r="A482" s="39" t="s">
        <v>161</v>
      </c>
      <c r="B482" s="52">
        <f>B471</f>
        <v>134</v>
      </c>
      <c r="C482" s="52">
        <f t="shared" ref="C482" si="22">C471</f>
        <v>123.10000000000001</v>
      </c>
    </row>
    <row r="483" spans="1:3" x14ac:dyDescent="0.25">
      <c r="A483" s="25" t="s">
        <v>61</v>
      </c>
      <c r="B483" s="43">
        <f>B453+B474</f>
        <v>33.799999999999997</v>
      </c>
      <c r="C483" s="43">
        <f>C453+C474</f>
        <v>21.2</v>
      </c>
    </row>
    <row r="484" spans="1:3" ht="37.5" customHeight="1" x14ac:dyDescent="0.25">
      <c r="A484" s="92" t="s">
        <v>185</v>
      </c>
      <c r="B484" s="93"/>
      <c r="C484" s="94"/>
    </row>
    <row r="485" spans="1:3" ht="17.25" customHeight="1" x14ac:dyDescent="0.3">
      <c r="A485" s="46" t="s">
        <v>44</v>
      </c>
      <c r="B485" s="51">
        <f>B487+B486+B488</f>
        <v>39</v>
      </c>
      <c r="C485" s="51">
        <f>C487+C486</f>
        <v>9</v>
      </c>
    </row>
    <row r="486" spans="1:3" ht="17.25" customHeight="1" x14ac:dyDescent="0.25">
      <c r="A486" s="60" t="s">
        <v>56</v>
      </c>
      <c r="B486" s="61">
        <v>28.8</v>
      </c>
      <c r="C486" s="61"/>
    </row>
    <row r="487" spans="1:3" ht="39.6" x14ac:dyDescent="0.25">
      <c r="A487" s="16" t="s">
        <v>178</v>
      </c>
      <c r="B487" s="62">
        <v>9.9</v>
      </c>
      <c r="C487" s="63">
        <v>9</v>
      </c>
    </row>
    <row r="488" spans="1:3" x14ac:dyDescent="0.25">
      <c r="A488" s="39" t="s">
        <v>162</v>
      </c>
      <c r="B488" s="62">
        <v>0.3</v>
      </c>
      <c r="C488" s="63">
        <v>0</v>
      </c>
    </row>
    <row r="489" spans="1:3" ht="16.5" customHeight="1" x14ac:dyDescent="0.3">
      <c r="A489" s="46" t="s">
        <v>186</v>
      </c>
      <c r="B489" s="47">
        <f>SUM(B490:B494)</f>
        <v>1072.6000000000001</v>
      </c>
      <c r="C489" s="47">
        <f>SUM(C490:C494)</f>
        <v>805.30000000000007</v>
      </c>
    </row>
    <row r="490" spans="1:3" x14ac:dyDescent="0.25">
      <c r="A490" s="16" t="s">
        <v>56</v>
      </c>
      <c r="B490" s="43">
        <v>89</v>
      </c>
      <c r="C490" s="43">
        <v>23.4</v>
      </c>
    </row>
    <row r="491" spans="1:3" x14ac:dyDescent="0.25">
      <c r="A491" s="39" t="s">
        <v>104</v>
      </c>
      <c r="B491" s="43">
        <v>6.9</v>
      </c>
      <c r="C491" s="43">
        <v>6.6</v>
      </c>
    </row>
    <row r="492" spans="1:3" ht="39.6" x14ac:dyDescent="0.25">
      <c r="A492" s="16" t="s">
        <v>178</v>
      </c>
      <c r="B492" s="43">
        <v>920.5</v>
      </c>
      <c r="C492" s="49">
        <v>751.2</v>
      </c>
    </row>
    <row r="493" spans="1:3" x14ac:dyDescent="0.25">
      <c r="A493" s="39" t="s">
        <v>162</v>
      </c>
      <c r="B493" s="43">
        <v>12</v>
      </c>
      <c r="C493" s="49">
        <v>11.4</v>
      </c>
    </row>
    <row r="494" spans="1:3" x14ac:dyDescent="0.25">
      <c r="A494" s="25" t="s">
        <v>107</v>
      </c>
      <c r="B494" s="43">
        <v>44.2</v>
      </c>
      <c r="C494" s="49">
        <v>12.7</v>
      </c>
    </row>
    <row r="495" spans="1:3" ht="15.6" x14ac:dyDescent="0.3">
      <c r="A495" s="50" t="s">
        <v>187</v>
      </c>
      <c r="B495" s="47">
        <f>B485+B489</f>
        <v>1111.6000000000001</v>
      </c>
      <c r="C495" s="47">
        <f>C485+C489</f>
        <v>814.30000000000007</v>
      </c>
    </row>
    <row r="496" spans="1:3" x14ac:dyDescent="0.25">
      <c r="A496" s="60" t="s">
        <v>56</v>
      </c>
      <c r="B496" s="43">
        <f>B490+B486</f>
        <v>117.8</v>
      </c>
      <c r="C496" s="43">
        <f>C490+C486</f>
        <v>23.4</v>
      </c>
    </row>
    <row r="497" spans="1:4" x14ac:dyDescent="0.25">
      <c r="A497" s="39" t="s">
        <v>100</v>
      </c>
      <c r="B497" s="43">
        <f>B491</f>
        <v>6.9</v>
      </c>
      <c r="C497" s="43">
        <f>C491</f>
        <v>6.6</v>
      </c>
    </row>
    <row r="498" spans="1:4" ht="39.6" x14ac:dyDescent="0.25">
      <c r="A498" s="16" t="s">
        <v>184</v>
      </c>
      <c r="B498" s="43">
        <f>B487+B492</f>
        <v>930.4</v>
      </c>
      <c r="C498" s="43">
        <f>C492+C487</f>
        <v>760.2</v>
      </c>
    </row>
    <row r="499" spans="1:4" x14ac:dyDescent="0.25">
      <c r="A499" s="39" t="s">
        <v>162</v>
      </c>
      <c r="B499" s="43">
        <f>B488+B493</f>
        <v>12.3</v>
      </c>
      <c r="C499" s="43">
        <f>C488+C493</f>
        <v>11.4</v>
      </c>
    </row>
    <row r="500" spans="1:4" x14ac:dyDescent="0.25">
      <c r="A500" s="25" t="s">
        <v>61</v>
      </c>
      <c r="B500" s="43">
        <f>B494</f>
        <v>44.2</v>
      </c>
      <c r="C500" s="43">
        <f>C494</f>
        <v>12.7</v>
      </c>
    </row>
    <row r="501" spans="1:4" ht="15.75" customHeight="1" x14ac:dyDescent="0.3">
      <c r="A501" s="46" t="s">
        <v>188</v>
      </c>
      <c r="B501" s="47">
        <f>B22+B40+B49+B55+B61+B67+B73+B78+B85+B127+B139+B432+B443+B476+B495</f>
        <v>153613.70000000001</v>
      </c>
      <c r="C501" s="47">
        <f>C22+C40+C49+C55+C61+C67+C73+C78+C85+C127+C139+C432+C443+C476+C495</f>
        <v>71685.100000000006</v>
      </c>
    </row>
    <row r="502" spans="1:4" x14ac:dyDescent="0.25">
      <c r="A502" s="16" t="s">
        <v>56</v>
      </c>
      <c r="B502" s="43">
        <f>B23+B41+B50+B56+B62+B68+B74+B86+B128+B140+B433+B444+B477+B496+B79</f>
        <v>71665.999999999985</v>
      </c>
      <c r="C502" s="43">
        <f>C23+C41+C50+C56+C62+C68+C74+C86+C128+C140+C433+C444+C477+C496+C79</f>
        <v>34817.30000000001</v>
      </c>
      <c r="D502" s="64"/>
    </row>
    <row r="503" spans="1:4" ht="39.6" x14ac:dyDescent="0.25">
      <c r="A503" s="16" t="s">
        <v>178</v>
      </c>
      <c r="B503" s="43">
        <f>B24+B478+B498</f>
        <v>6957.9</v>
      </c>
      <c r="C503" s="43">
        <f>C24+C478+C498</f>
        <v>2503.3000000000002</v>
      </c>
    </row>
    <row r="504" spans="1:4" x14ac:dyDescent="0.25">
      <c r="A504" s="60" t="s">
        <v>104</v>
      </c>
      <c r="B504" s="43">
        <f>B69+B130+B141+B434+B481+B497</f>
        <v>3742.9000000000005</v>
      </c>
      <c r="C504" s="43">
        <f>C69+C130+C141+C434+C481+C497</f>
        <v>391.7</v>
      </c>
    </row>
    <row r="505" spans="1:4" x14ac:dyDescent="0.25">
      <c r="A505" s="39" t="s">
        <v>161</v>
      </c>
      <c r="B505" s="43">
        <f>B435+B482</f>
        <v>34152.099999999991</v>
      </c>
      <c r="C505" s="43">
        <f>C435+C482</f>
        <v>30221.899999999998</v>
      </c>
    </row>
    <row r="506" spans="1:4" ht="26.4" x14ac:dyDescent="0.25">
      <c r="A506" s="16" t="s">
        <v>189</v>
      </c>
      <c r="B506" s="43">
        <f>B437+B479</f>
        <v>2273.6999999999998</v>
      </c>
      <c r="C506" s="43">
        <f>C437+C479</f>
        <v>1635.8</v>
      </c>
    </row>
    <row r="507" spans="1:4" x14ac:dyDescent="0.25">
      <c r="A507" s="16" t="s">
        <v>59</v>
      </c>
      <c r="B507" s="43">
        <f>B42+B87</f>
        <v>7576.2999999999993</v>
      </c>
      <c r="C507" s="43"/>
    </row>
    <row r="508" spans="1:4" ht="39.6" x14ac:dyDescent="0.25">
      <c r="A508" s="16" t="s">
        <v>83</v>
      </c>
      <c r="B508" s="43">
        <f>B88+B43</f>
        <v>5476.3</v>
      </c>
      <c r="C508" s="43"/>
    </row>
    <row r="509" spans="1:4" ht="18" customHeight="1" x14ac:dyDescent="0.25">
      <c r="A509" s="16" t="s">
        <v>190</v>
      </c>
      <c r="B509" s="43">
        <f>B44</f>
        <v>4100</v>
      </c>
      <c r="C509" s="43"/>
    </row>
    <row r="510" spans="1:4" ht="18" customHeight="1" x14ac:dyDescent="0.25">
      <c r="A510" s="16" t="s">
        <v>162</v>
      </c>
      <c r="B510" s="43">
        <f>B436+B25+B129+B480+B57+B142+B445+B499</f>
        <v>5186.1000000000013</v>
      </c>
      <c r="C510" s="43">
        <f>C436+C25+C129+C480+C57+C142+C445+C499</f>
        <v>1837.2</v>
      </c>
    </row>
    <row r="511" spans="1:4" ht="18" customHeight="1" x14ac:dyDescent="0.25">
      <c r="A511" s="16" t="s">
        <v>61</v>
      </c>
      <c r="B511" s="43">
        <f>SUM(B45+B483+B500+B438+B131)</f>
        <v>12482.400000000001</v>
      </c>
      <c r="C511" s="43">
        <f>SUM(C45+C483+C500+C438+C131)</f>
        <v>277.89999999999998</v>
      </c>
    </row>
    <row r="512" spans="1:4" ht="30.75" customHeight="1" x14ac:dyDescent="0.25">
      <c r="A512" s="65" t="s">
        <v>191</v>
      </c>
      <c r="B512" s="47">
        <f>B501-B18</f>
        <v>150913.1</v>
      </c>
      <c r="C512" s="47">
        <f>C501-C18</f>
        <v>71685.100000000006</v>
      </c>
    </row>
    <row r="513" spans="2:3" x14ac:dyDescent="0.25">
      <c r="B513" s="64"/>
    </row>
    <row r="514" spans="2:3" x14ac:dyDescent="0.25">
      <c r="B514" s="64"/>
      <c r="C514" s="64"/>
    </row>
    <row r="515" spans="2:3" x14ac:dyDescent="0.25">
      <c r="B515" s="64"/>
    </row>
    <row r="516" spans="2:3" x14ac:dyDescent="0.25">
      <c r="B516" s="64"/>
    </row>
    <row r="517" spans="2:3" x14ac:dyDescent="0.25">
      <c r="B517" s="64"/>
    </row>
    <row r="518" spans="2:3" x14ac:dyDescent="0.25">
      <c r="B518" s="64"/>
    </row>
    <row r="519" spans="2:3" x14ac:dyDescent="0.25">
      <c r="B519" s="64"/>
    </row>
  </sheetData>
  <mergeCells count="19">
    <mergeCell ref="A75:C75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70:C70"/>
    <mergeCell ref="A484:C484"/>
    <mergeCell ref="A80:C80"/>
    <mergeCell ref="A89:C89"/>
    <mergeCell ref="A132:C132"/>
    <mergeCell ref="A143:C143"/>
    <mergeCell ref="A439:C439"/>
    <mergeCell ref="A446:C44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2" workbookViewId="0">
      <selection activeCell="D81" sqref="D81"/>
    </sheetView>
  </sheetViews>
  <sheetFormatPr defaultColWidth="8.88671875" defaultRowHeight="13.2" x14ac:dyDescent="0.25"/>
  <cols>
    <col min="1" max="1" width="43.88671875" style="68" customWidth="1"/>
    <col min="2" max="2" width="9.88671875" style="68" customWidth="1"/>
    <col min="3" max="3" width="11.109375" style="68" customWidth="1"/>
    <col min="4" max="4" width="9.5546875" style="68" customWidth="1"/>
    <col min="5" max="5" width="12.88671875" style="68" customWidth="1"/>
    <col min="6" max="16384" width="8.88671875" style="68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04" t="s">
        <v>193</v>
      </c>
      <c r="B2" s="104"/>
      <c r="C2" s="104"/>
      <c r="D2" s="104"/>
      <c r="E2" s="104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17" t="s">
        <v>194</v>
      </c>
      <c r="B5" s="117" t="s">
        <v>195</v>
      </c>
      <c r="C5" s="69" t="s">
        <v>196</v>
      </c>
      <c r="D5" s="69"/>
      <c r="E5" s="70"/>
    </row>
    <row r="6" spans="1:5" ht="45.75" customHeight="1" x14ac:dyDescent="0.25">
      <c r="A6" s="118"/>
      <c r="B6" s="118"/>
      <c r="C6" s="120" t="s">
        <v>197</v>
      </c>
      <c r="D6" s="122" t="s">
        <v>198</v>
      </c>
      <c r="E6" s="117" t="s">
        <v>240</v>
      </c>
    </row>
    <row r="7" spans="1:5" ht="69" customHeight="1" x14ac:dyDescent="0.25">
      <c r="A7" s="119"/>
      <c r="B7" s="119"/>
      <c r="C7" s="121"/>
      <c r="D7" s="123"/>
      <c r="E7" s="119"/>
    </row>
    <row r="8" spans="1:5" ht="18.75" customHeight="1" x14ac:dyDescent="0.25">
      <c r="A8" s="71" t="s">
        <v>74</v>
      </c>
      <c r="B8" s="72">
        <f>C8+D8+E8</f>
        <v>261</v>
      </c>
      <c r="C8" s="10"/>
      <c r="D8" s="73"/>
      <c r="E8" s="74">
        <v>261</v>
      </c>
    </row>
    <row r="9" spans="1:5" ht="15.6" x14ac:dyDescent="0.25">
      <c r="A9" s="75" t="s">
        <v>102</v>
      </c>
      <c r="B9" s="72">
        <f t="shared" ref="B9:B72" si="0">C9+D9+E9</f>
        <v>224</v>
      </c>
      <c r="C9" s="76">
        <v>57</v>
      </c>
      <c r="D9" s="76"/>
      <c r="E9" s="77">
        <v>167</v>
      </c>
    </row>
    <row r="10" spans="1:5" ht="15.6" x14ac:dyDescent="0.25">
      <c r="A10" s="75" t="s">
        <v>88</v>
      </c>
      <c r="B10" s="72">
        <f t="shared" si="0"/>
        <v>3</v>
      </c>
      <c r="C10" s="76"/>
      <c r="D10" s="76">
        <v>3</v>
      </c>
      <c r="E10" s="11"/>
    </row>
    <row r="11" spans="1:5" ht="15.6" x14ac:dyDescent="0.25">
      <c r="A11" s="75" t="s">
        <v>62</v>
      </c>
      <c r="B11" s="72">
        <f t="shared" si="0"/>
        <v>1</v>
      </c>
      <c r="C11" s="76"/>
      <c r="D11" s="76">
        <v>1</v>
      </c>
      <c r="E11" s="11"/>
    </row>
    <row r="12" spans="1:5" ht="15.6" x14ac:dyDescent="0.25">
      <c r="A12" s="75" t="s">
        <v>93</v>
      </c>
      <c r="B12" s="72">
        <f t="shared" si="0"/>
        <v>9.8999999999999986</v>
      </c>
      <c r="C12" s="76"/>
      <c r="D12" s="76">
        <v>9.8999999999999986</v>
      </c>
      <c r="E12" s="11"/>
    </row>
    <row r="13" spans="1:5" ht="15.6" x14ac:dyDescent="0.25">
      <c r="A13" s="75" t="s">
        <v>90</v>
      </c>
      <c r="B13" s="72">
        <f t="shared" si="0"/>
        <v>11.3</v>
      </c>
      <c r="C13" s="76"/>
      <c r="D13" s="76">
        <v>9.5</v>
      </c>
      <c r="E13" s="11">
        <v>1.8</v>
      </c>
    </row>
    <row r="14" spans="1:5" ht="15.6" x14ac:dyDescent="0.25">
      <c r="A14" s="75" t="s">
        <v>199</v>
      </c>
      <c r="B14" s="72">
        <f t="shared" si="0"/>
        <v>38</v>
      </c>
      <c r="C14" s="76"/>
      <c r="D14" s="76">
        <v>31</v>
      </c>
      <c r="E14" s="11">
        <v>7</v>
      </c>
    </row>
    <row r="15" spans="1:5" ht="15.6" x14ac:dyDescent="0.25">
      <c r="A15" s="75" t="s">
        <v>97</v>
      </c>
      <c r="B15" s="72">
        <f t="shared" si="0"/>
        <v>115</v>
      </c>
      <c r="C15" s="76"/>
      <c r="D15" s="76">
        <v>103</v>
      </c>
      <c r="E15" s="11">
        <v>12</v>
      </c>
    </row>
    <row r="16" spans="1:5" ht="15.6" x14ac:dyDescent="0.25">
      <c r="A16" s="75" t="s">
        <v>94</v>
      </c>
      <c r="B16" s="72">
        <f t="shared" si="0"/>
        <v>35</v>
      </c>
      <c r="C16" s="76"/>
      <c r="D16" s="76">
        <v>34.4</v>
      </c>
      <c r="E16" s="11">
        <v>0.6</v>
      </c>
    </row>
    <row r="17" spans="1:5" ht="18" customHeight="1" x14ac:dyDescent="0.25">
      <c r="A17" s="78" t="s">
        <v>96</v>
      </c>
      <c r="B17" s="72">
        <f t="shared" si="0"/>
        <v>139</v>
      </c>
      <c r="C17" s="79"/>
      <c r="D17" s="80">
        <v>62.1</v>
      </c>
      <c r="E17" s="81">
        <v>76.900000000000006</v>
      </c>
    </row>
    <row r="18" spans="1:5" ht="15.6" x14ac:dyDescent="0.25">
      <c r="A18" s="78" t="s">
        <v>200</v>
      </c>
      <c r="B18" s="72">
        <f t="shared" si="0"/>
        <v>71</v>
      </c>
      <c r="C18" s="79"/>
      <c r="D18" s="76">
        <v>71</v>
      </c>
      <c r="E18" s="11"/>
    </row>
    <row r="19" spans="1:5" ht="15.6" x14ac:dyDescent="0.3">
      <c r="A19" s="82" t="s">
        <v>201</v>
      </c>
      <c r="B19" s="72">
        <f t="shared" si="0"/>
        <v>105</v>
      </c>
      <c r="C19" s="76">
        <v>98.2</v>
      </c>
      <c r="D19" s="76">
        <v>6.5</v>
      </c>
      <c r="E19" s="11">
        <v>0.3</v>
      </c>
    </row>
    <row r="20" spans="1:5" ht="15.6" x14ac:dyDescent="0.3">
      <c r="A20" s="82" t="s">
        <v>202</v>
      </c>
      <c r="B20" s="72">
        <f t="shared" si="0"/>
        <v>44.5</v>
      </c>
      <c r="C20" s="76">
        <v>41.5</v>
      </c>
      <c r="D20" s="76">
        <v>2.5</v>
      </c>
      <c r="E20" s="11">
        <v>0.5</v>
      </c>
    </row>
    <row r="21" spans="1:5" ht="15.6" x14ac:dyDescent="0.3">
      <c r="A21" s="82" t="s">
        <v>203</v>
      </c>
      <c r="B21" s="72">
        <f t="shared" si="0"/>
        <v>65</v>
      </c>
      <c r="C21" s="76">
        <v>60.4</v>
      </c>
      <c r="D21" s="76">
        <v>4.0999999999999996</v>
      </c>
      <c r="E21" s="11">
        <v>0.5</v>
      </c>
    </row>
    <row r="22" spans="1:5" ht="15.6" x14ac:dyDescent="0.3">
      <c r="A22" s="82" t="s">
        <v>204</v>
      </c>
      <c r="B22" s="72">
        <f t="shared" si="0"/>
        <v>76.2</v>
      </c>
      <c r="C22" s="76">
        <v>74</v>
      </c>
      <c r="D22" s="76">
        <v>2</v>
      </c>
      <c r="E22" s="11">
        <v>0.2</v>
      </c>
    </row>
    <row r="23" spans="1:5" ht="15.6" x14ac:dyDescent="0.3">
      <c r="A23" s="82" t="s">
        <v>205</v>
      </c>
      <c r="B23" s="72">
        <f t="shared" si="0"/>
        <v>90.5</v>
      </c>
      <c r="C23" s="76">
        <v>85.9</v>
      </c>
      <c r="D23" s="76">
        <v>4</v>
      </c>
      <c r="E23" s="11">
        <v>0.6</v>
      </c>
    </row>
    <row r="24" spans="1:5" ht="15.6" x14ac:dyDescent="0.3">
      <c r="A24" s="82" t="s">
        <v>206</v>
      </c>
      <c r="B24" s="72">
        <f t="shared" si="0"/>
        <v>43.1</v>
      </c>
      <c r="C24" s="76">
        <v>40.9</v>
      </c>
      <c r="D24" s="76">
        <v>2.1999999999999997</v>
      </c>
      <c r="E24" s="11"/>
    </row>
    <row r="25" spans="1:5" ht="15.6" x14ac:dyDescent="0.3">
      <c r="A25" s="82" t="s">
        <v>207</v>
      </c>
      <c r="B25" s="72">
        <f t="shared" si="0"/>
        <v>42.900000000000006</v>
      </c>
      <c r="C25" s="76">
        <v>40.700000000000003</v>
      </c>
      <c r="D25" s="76">
        <v>2</v>
      </c>
      <c r="E25" s="11">
        <v>0.2</v>
      </c>
    </row>
    <row r="26" spans="1:5" ht="15.6" x14ac:dyDescent="0.3">
      <c r="A26" s="82" t="s">
        <v>208</v>
      </c>
      <c r="B26" s="72">
        <f t="shared" si="0"/>
        <v>73.40000000000002</v>
      </c>
      <c r="C26" s="76">
        <v>69.300000000000011</v>
      </c>
      <c r="D26" s="76">
        <v>3.7</v>
      </c>
      <c r="E26" s="11">
        <v>0.4</v>
      </c>
    </row>
    <row r="27" spans="1:5" ht="15.6" x14ac:dyDescent="0.3">
      <c r="A27" s="82" t="s">
        <v>209</v>
      </c>
      <c r="B27" s="72">
        <f t="shared" si="0"/>
        <v>73.100000000000009</v>
      </c>
      <c r="C27" s="76">
        <v>69.900000000000006</v>
      </c>
      <c r="D27" s="76">
        <v>3</v>
      </c>
      <c r="E27" s="11">
        <v>0.2</v>
      </c>
    </row>
    <row r="28" spans="1:5" ht="15.6" x14ac:dyDescent="0.3">
      <c r="A28" s="82" t="s">
        <v>210</v>
      </c>
      <c r="B28" s="72">
        <f t="shared" si="0"/>
        <v>46.5</v>
      </c>
      <c r="C28" s="76">
        <v>43.5</v>
      </c>
      <c r="D28" s="76">
        <v>2.8</v>
      </c>
      <c r="E28" s="11">
        <v>0.2</v>
      </c>
    </row>
    <row r="29" spans="1:5" ht="15.6" x14ac:dyDescent="0.3">
      <c r="A29" s="82" t="s">
        <v>211</v>
      </c>
      <c r="B29" s="72">
        <f t="shared" si="0"/>
        <v>40.199999999999996</v>
      </c>
      <c r="C29" s="76">
        <v>38.799999999999997</v>
      </c>
      <c r="D29" s="76">
        <v>1.3</v>
      </c>
      <c r="E29" s="11">
        <v>0.1</v>
      </c>
    </row>
    <row r="30" spans="1:5" ht="15.6" x14ac:dyDescent="0.3">
      <c r="A30" s="82" t="s">
        <v>212</v>
      </c>
      <c r="B30" s="72">
        <f t="shared" si="0"/>
        <v>88.000000000000014</v>
      </c>
      <c r="C30" s="76">
        <v>84.4</v>
      </c>
      <c r="D30" s="76">
        <v>3.2</v>
      </c>
      <c r="E30" s="11">
        <v>0.4</v>
      </c>
    </row>
    <row r="31" spans="1:5" ht="15.6" x14ac:dyDescent="0.3">
      <c r="A31" s="82" t="s">
        <v>213</v>
      </c>
      <c r="B31" s="72">
        <f t="shared" si="0"/>
        <v>38.299999999999997</v>
      </c>
      <c r="C31" s="76">
        <v>34.9</v>
      </c>
      <c r="D31" s="76">
        <v>3.1</v>
      </c>
      <c r="E31" s="11">
        <v>0.3</v>
      </c>
    </row>
    <row r="32" spans="1:5" ht="15.6" x14ac:dyDescent="0.3">
      <c r="A32" s="82" t="s">
        <v>214</v>
      </c>
      <c r="B32" s="72">
        <f t="shared" si="0"/>
        <v>58.6</v>
      </c>
      <c r="C32" s="76">
        <v>57.6</v>
      </c>
      <c r="D32" s="76">
        <v>0.9</v>
      </c>
      <c r="E32" s="11">
        <v>0.1</v>
      </c>
    </row>
    <row r="33" spans="1:5" ht="15.6" x14ac:dyDescent="0.3">
      <c r="A33" s="82" t="s">
        <v>215</v>
      </c>
      <c r="B33" s="72">
        <f t="shared" si="0"/>
        <v>36.199999999999996</v>
      </c>
      <c r="C33" s="76">
        <v>31.8</v>
      </c>
      <c r="D33" s="76">
        <v>4</v>
      </c>
      <c r="E33" s="11">
        <v>0.4</v>
      </c>
    </row>
    <row r="34" spans="1:5" ht="15.6" x14ac:dyDescent="0.3">
      <c r="A34" s="82" t="s">
        <v>216</v>
      </c>
      <c r="B34" s="72">
        <f t="shared" si="0"/>
        <v>80.400000000000006</v>
      </c>
      <c r="C34" s="76">
        <v>77.400000000000006</v>
      </c>
      <c r="D34" s="76">
        <v>2.8</v>
      </c>
      <c r="E34" s="11">
        <v>0.2</v>
      </c>
    </row>
    <row r="35" spans="1:5" ht="15.6" x14ac:dyDescent="0.3">
      <c r="A35" s="82" t="s">
        <v>217</v>
      </c>
      <c r="B35" s="72">
        <f t="shared" si="0"/>
        <v>58.4</v>
      </c>
      <c r="C35" s="83">
        <v>55</v>
      </c>
      <c r="D35" s="76">
        <v>3.1</v>
      </c>
      <c r="E35" s="11">
        <v>0.3</v>
      </c>
    </row>
    <row r="36" spans="1:5" ht="15.6" x14ac:dyDescent="0.3">
      <c r="A36" s="82" t="s">
        <v>218</v>
      </c>
      <c r="B36" s="72">
        <f t="shared" si="0"/>
        <v>58</v>
      </c>
      <c r="C36" s="83">
        <v>55.4</v>
      </c>
      <c r="D36" s="76">
        <v>2.5</v>
      </c>
      <c r="E36" s="11">
        <v>0.1</v>
      </c>
    </row>
    <row r="37" spans="1:5" ht="15.6" x14ac:dyDescent="0.3">
      <c r="A37" s="82" t="s">
        <v>219</v>
      </c>
      <c r="B37" s="72">
        <f t="shared" si="0"/>
        <v>66.2</v>
      </c>
      <c r="C37" s="83">
        <v>58.9</v>
      </c>
      <c r="D37" s="76">
        <v>7</v>
      </c>
      <c r="E37" s="11">
        <v>0.3</v>
      </c>
    </row>
    <row r="38" spans="1:5" ht="15.6" x14ac:dyDescent="0.3">
      <c r="A38" s="82" t="s">
        <v>220</v>
      </c>
      <c r="B38" s="72">
        <f t="shared" si="0"/>
        <v>59.2</v>
      </c>
      <c r="C38" s="83">
        <v>56.4</v>
      </c>
      <c r="D38" s="76">
        <v>2.6</v>
      </c>
      <c r="E38" s="11">
        <v>0.2</v>
      </c>
    </row>
    <row r="39" spans="1:5" ht="15.6" x14ac:dyDescent="0.3">
      <c r="A39" s="82" t="s">
        <v>221</v>
      </c>
      <c r="B39" s="72">
        <f t="shared" si="0"/>
        <v>66</v>
      </c>
      <c r="C39" s="83">
        <v>64</v>
      </c>
      <c r="D39" s="76">
        <v>1.8</v>
      </c>
      <c r="E39" s="11">
        <v>0.2</v>
      </c>
    </row>
    <row r="40" spans="1:5" ht="15.6" x14ac:dyDescent="0.3">
      <c r="A40" s="82" t="s">
        <v>222</v>
      </c>
      <c r="B40" s="72">
        <f t="shared" si="0"/>
        <v>69.800000000000011</v>
      </c>
      <c r="C40" s="83">
        <v>68.2</v>
      </c>
      <c r="D40" s="76">
        <v>1.2</v>
      </c>
      <c r="E40" s="11">
        <v>0.4</v>
      </c>
    </row>
    <row r="41" spans="1:5" ht="15.6" x14ac:dyDescent="0.3">
      <c r="A41" s="82" t="s">
        <v>223</v>
      </c>
      <c r="B41" s="72">
        <f t="shared" si="0"/>
        <v>90.9</v>
      </c>
      <c r="C41" s="83">
        <v>87.7</v>
      </c>
      <c r="D41" s="76">
        <v>3</v>
      </c>
      <c r="E41" s="11">
        <v>0.2</v>
      </c>
    </row>
    <row r="42" spans="1:5" ht="15.6" x14ac:dyDescent="0.3">
      <c r="A42" s="82" t="s">
        <v>224</v>
      </c>
      <c r="B42" s="72">
        <f t="shared" si="0"/>
        <v>87.2</v>
      </c>
      <c r="C42" s="83">
        <v>85.6</v>
      </c>
      <c r="D42" s="76">
        <v>1.4</v>
      </c>
      <c r="E42" s="11">
        <v>0.2</v>
      </c>
    </row>
    <row r="43" spans="1:5" ht="15.6" x14ac:dyDescent="0.3">
      <c r="A43" s="82" t="s">
        <v>225</v>
      </c>
      <c r="B43" s="72">
        <f t="shared" si="0"/>
        <v>78.100000000000009</v>
      </c>
      <c r="C43" s="83">
        <v>76</v>
      </c>
      <c r="D43" s="76">
        <v>1.9</v>
      </c>
      <c r="E43" s="11">
        <v>0.2</v>
      </c>
    </row>
    <row r="44" spans="1:5" ht="15.6" x14ac:dyDescent="0.3">
      <c r="A44" s="82" t="s">
        <v>226</v>
      </c>
      <c r="B44" s="72">
        <f t="shared" si="0"/>
        <v>57.9</v>
      </c>
      <c r="C44" s="83">
        <v>52.9</v>
      </c>
      <c r="D44" s="76">
        <v>4.8</v>
      </c>
      <c r="E44" s="11">
        <v>0.2</v>
      </c>
    </row>
    <row r="45" spans="1:5" ht="15.6" x14ac:dyDescent="0.3">
      <c r="A45" s="82" t="s">
        <v>227</v>
      </c>
      <c r="B45" s="72">
        <f t="shared" si="0"/>
        <v>68.100000000000009</v>
      </c>
      <c r="C45" s="83">
        <v>65.400000000000006</v>
      </c>
      <c r="D45" s="76">
        <v>2.2000000000000002</v>
      </c>
      <c r="E45" s="11">
        <v>0.5</v>
      </c>
    </row>
    <row r="46" spans="1:5" ht="15.6" x14ac:dyDescent="0.3">
      <c r="A46" s="82" t="s">
        <v>228</v>
      </c>
      <c r="B46" s="72">
        <f t="shared" si="0"/>
        <v>77</v>
      </c>
      <c r="C46" s="83">
        <v>74.599999999999994</v>
      </c>
      <c r="D46" s="76">
        <v>2.2000000000000002</v>
      </c>
      <c r="E46" s="11">
        <v>0.2</v>
      </c>
    </row>
    <row r="47" spans="1:5" ht="15.6" x14ac:dyDescent="0.3">
      <c r="A47" s="82" t="s">
        <v>229</v>
      </c>
      <c r="B47" s="72">
        <f t="shared" si="0"/>
        <v>50.5</v>
      </c>
      <c r="C47" s="83">
        <v>45.5</v>
      </c>
      <c r="D47" s="76">
        <v>4.4000000000000004</v>
      </c>
      <c r="E47" s="11">
        <v>0.60000000000000009</v>
      </c>
    </row>
    <row r="48" spans="1:5" ht="15.6" x14ac:dyDescent="0.3">
      <c r="A48" s="82" t="s">
        <v>137</v>
      </c>
      <c r="B48" s="72">
        <f t="shared" si="0"/>
        <v>7.7</v>
      </c>
      <c r="C48" s="83"/>
      <c r="D48" s="76">
        <v>3</v>
      </c>
      <c r="E48" s="11">
        <v>4.7</v>
      </c>
    </row>
    <row r="49" spans="1:5" ht="15.6" x14ac:dyDescent="0.3">
      <c r="A49" s="82" t="s">
        <v>138</v>
      </c>
      <c r="B49" s="72">
        <f t="shared" si="0"/>
        <v>15</v>
      </c>
      <c r="C49" s="83">
        <v>5.0999999999999996</v>
      </c>
      <c r="D49" s="76">
        <v>3.2</v>
      </c>
      <c r="E49" s="11">
        <v>6.7</v>
      </c>
    </row>
    <row r="50" spans="1:5" ht="15.6" x14ac:dyDescent="0.3">
      <c r="A50" s="82" t="s">
        <v>139</v>
      </c>
      <c r="B50" s="72">
        <f t="shared" si="0"/>
        <v>6</v>
      </c>
      <c r="C50" s="83"/>
      <c r="D50" s="76">
        <v>3</v>
      </c>
      <c r="E50" s="11">
        <v>3</v>
      </c>
    </row>
    <row r="51" spans="1:5" ht="15.6" x14ac:dyDescent="0.3">
      <c r="A51" s="82" t="s">
        <v>140</v>
      </c>
      <c r="B51" s="72">
        <f t="shared" si="0"/>
        <v>4.2</v>
      </c>
      <c r="C51" s="83"/>
      <c r="D51" s="76">
        <v>1.1000000000000001</v>
      </c>
      <c r="E51" s="11">
        <v>3.1</v>
      </c>
    </row>
    <row r="52" spans="1:5" ht="15.6" x14ac:dyDescent="0.3">
      <c r="A52" s="82" t="s">
        <v>230</v>
      </c>
      <c r="B52" s="72">
        <f t="shared" si="0"/>
        <v>10.5</v>
      </c>
      <c r="C52" s="83"/>
      <c r="D52" s="76">
        <v>5.5</v>
      </c>
      <c r="E52" s="11">
        <v>5</v>
      </c>
    </row>
    <row r="53" spans="1:5" ht="15.6" x14ac:dyDescent="0.3">
      <c r="A53" s="82" t="s">
        <v>142</v>
      </c>
      <c r="B53" s="72">
        <f t="shared" si="0"/>
        <v>25.5</v>
      </c>
      <c r="C53" s="83"/>
      <c r="D53" s="76">
        <v>24.2</v>
      </c>
      <c r="E53" s="11">
        <v>1.3</v>
      </c>
    </row>
    <row r="54" spans="1:5" ht="15.6" x14ac:dyDescent="0.25">
      <c r="A54" s="84" t="s">
        <v>165</v>
      </c>
      <c r="B54" s="72">
        <f t="shared" si="0"/>
        <v>1.4</v>
      </c>
      <c r="C54" s="83"/>
      <c r="D54" s="76">
        <v>0.2</v>
      </c>
      <c r="E54" s="11">
        <v>1.2</v>
      </c>
    </row>
    <row r="55" spans="1:5" ht="15.6" x14ac:dyDescent="0.3">
      <c r="A55" s="82" t="s">
        <v>231</v>
      </c>
      <c r="B55" s="72">
        <f t="shared" si="0"/>
        <v>28.8</v>
      </c>
      <c r="C55" s="83">
        <v>11</v>
      </c>
      <c r="D55" s="76">
        <v>0</v>
      </c>
      <c r="E55" s="11">
        <v>17.8</v>
      </c>
    </row>
    <row r="56" spans="1:5" ht="15.6" x14ac:dyDescent="0.3">
      <c r="A56" s="82" t="s">
        <v>232</v>
      </c>
      <c r="B56" s="72">
        <f t="shared" si="0"/>
        <v>3.2</v>
      </c>
      <c r="C56" s="83">
        <v>1.3</v>
      </c>
      <c r="D56" s="76">
        <v>0.1</v>
      </c>
      <c r="E56" s="11">
        <v>1.8</v>
      </c>
    </row>
    <row r="57" spans="1:5" ht="15.6" x14ac:dyDescent="0.3">
      <c r="A57" s="82" t="s">
        <v>146</v>
      </c>
      <c r="B57" s="72">
        <f t="shared" si="0"/>
        <v>43</v>
      </c>
      <c r="C57" s="83">
        <v>6</v>
      </c>
      <c r="D57" s="76">
        <v>35</v>
      </c>
      <c r="E57" s="11">
        <v>2</v>
      </c>
    </row>
    <row r="58" spans="1:5" ht="15.6" x14ac:dyDescent="0.3">
      <c r="A58" s="82" t="s">
        <v>147</v>
      </c>
      <c r="B58" s="72">
        <f t="shared" si="0"/>
        <v>8</v>
      </c>
      <c r="C58" s="83">
        <v>1.8</v>
      </c>
      <c r="D58" s="76"/>
      <c r="E58" s="11">
        <v>6.2</v>
      </c>
    </row>
    <row r="59" spans="1:5" ht="15.6" x14ac:dyDescent="0.3">
      <c r="A59" s="82" t="s">
        <v>233</v>
      </c>
      <c r="B59" s="72">
        <f t="shared" si="0"/>
        <v>16.100000000000001</v>
      </c>
      <c r="C59" s="83">
        <v>12</v>
      </c>
      <c r="D59" s="76">
        <v>0.6</v>
      </c>
      <c r="E59" s="11">
        <v>3.5</v>
      </c>
    </row>
    <row r="60" spans="1:5" ht="15.6" x14ac:dyDescent="0.3">
      <c r="A60" s="82" t="s">
        <v>150</v>
      </c>
      <c r="B60" s="72">
        <f t="shared" si="0"/>
        <v>28.3</v>
      </c>
      <c r="C60" s="83">
        <v>6.5</v>
      </c>
      <c r="D60" s="76">
        <v>20</v>
      </c>
      <c r="E60" s="11">
        <v>1.8</v>
      </c>
    </row>
    <row r="61" spans="1:5" ht="15.6" x14ac:dyDescent="0.3">
      <c r="A61" s="82" t="s">
        <v>234</v>
      </c>
      <c r="B61" s="72">
        <f t="shared" si="0"/>
        <v>77.2</v>
      </c>
      <c r="C61" s="83">
        <v>10.199999999999999</v>
      </c>
      <c r="D61" s="76">
        <v>54</v>
      </c>
      <c r="E61" s="11">
        <v>13</v>
      </c>
    </row>
    <row r="62" spans="1:5" ht="15.6" x14ac:dyDescent="0.3">
      <c r="A62" s="82" t="s">
        <v>235</v>
      </c>
      <c r="B62" s="72">
        <f t="shared" si="0"/>
        <v>16.399999999999999</v>
      </c>
      <c r="C62" s="83">
        <v>11.3</v>
      </c>
      <c r="D62" s="76">
        <v>0.1</v>
      </c>
      <c r="E62" s="11">
        <v>5</v>
      </c>
    </row>
    <row r="63" spans="1:5" ht="15.6" x14ac:dyDescent="0.3">
      <c r="A63" s="82" t="s">
        <v>154</v>
      </c>
      <c r="B63" s="72">
        <f t="shared" si="0"/>
        <v>11</v>
      </c>
      <c r="C63" s="83">
        <v>5.0999999999999996</v>
      </c>
      <c r="D63" s="76"/>
      <c r="E63" s="11">
        <v>5.9</v>
      </c>
    </row>
    <row r="64" spans="1:5" ht="15.6" x14ac:dyDescent="0.3">
      <c r="A64" s="82" t="s">
        <v>236</v>
      </c>
      <c r="B64" s="72">
        <f t="shared" si="0"/>
        <v>12.100000000000001</v>
      </c>
      <c r="C64" s="83">
        <v>3.2</v>
      </c>
      <c r="D64" s="76"/>
      <c r="E64" s="11">
        <v>8.9</v>
      </c>
    </row>
    <row r="65" spans="1:5" ht="15.6" x14ac:dyDescent="0.3">
      <c r="A65" s="82" t="s">
        <v>237</v>
      </c>
      <c r="B65" s="72">
        <f t="shared" si="0"/>
        <v>15.1</v>
      </c>
      <c r="C65" s="83">
        <v>9.8000000000000007</v>
      </c>
      <c r="D65" s="76">
        <v>0.2</v>
      </c>
      <c r="E65" s="11">
        <v>5.0999999999999996</v>
      </c>
    </row>
    <row r="66" spans="1:5" ht="17.399999999999999" customHeight="1" x14ac:dyDescent="0.25">
      <c r="A66" s="85" t="s">
        <v>163</v>
      </c>
      <c r="B66" s="72">
        <f t="shared" si="0"/>
        <v>4</v>
      </c>
      <c r="C66" s="83"/>
      <c r="D66" s="76">
        <v>4</v>
      </c>
      <c r="E66" s="11"/>
    </row>
    <row r="67" spans="1:5" ht="15.6" x14ac:dyDescent="0.25">
      <c r="A67" s="85" t="s">
        <v>238</v>
      </c>
      <c r="B67" s="72">
        <f t="shared" si="0"/>
        <v>17</v>
      </c>
      <c r="C67" s="83">
        <v>0.5</v>
      </c>
      <c r="D67" s="76">
        <v>16</v>
      </c>
      <c r="E67" s="11">
        <v>0.5</v>
      </c>
    </row>
    <row r="68" spans="1:5" ht="15.6" x14ac:dyDescent="0.3">
      <c r="A68" s="82" t="s">
        <v>157</v>
      </c>
      <c r="B68" s="72">
        <f t="shared" si="0"/>
        <v>34.6</v>
      </c>
      <c r="C68" s="83">
        <v>31.6</v>
      </c>
      <c r="D68" s="76"/>
      <c r="E68" s="11">
        <v>3</v>
      </c>
    </row>
    <row r="69" spans="1:5" ht="15.6" x14ac:dyDescent="0.3">
      <c r="A69" s="82" t="s">
        <v>166</v>
      </c>
      <c r="B69" s="72">
        <f t="shared" si="0"/>
        <v>137.60000000000002</v>
      </c>
      <c r="C69" s="83">
        <v>130</v>
      </c>
      <c r="D69" s="76">
        <v>4.8</v>
      </c>
      <c r="E69" s="11">
        <v>2.8</v>
      </c>
    </row>
    <row r="70" spans="1:5" ht="15.6" x14ac:dyDescent="0.25">
      <c r="A70" s="75" t="s">
        <v>167</v>
      </c>
      <c r="B70" s="72">
        <f t="shared" si="0"/>
        <v>60</v>
      </c>
      <c r="C70" s="76">
        <v>60</v>
      </c>
      <c r="D70" s="76"/>
      <c r="E70" s="11"/>
    </row>
    <row r="71" spans="1:5" ht="15.6" x14ac:dyDescent="0.25">
      <c r="A71" s="75" t="s">
        <v>168</v>
      </c>
      <c r="B71" s="72">
        <f t="shared" si="0"/>
        <v>5</v>
      </c>
      <c r="C71" s="76"/>
      <c r="D71" s="76">
        <v>5</v>
      </c>
      <c r="E71" s="11"/>
    </row>
    <row r="72" spans="1:5" ht="15.6" x14ac:dyDescent="0.3">
      <c r="A72" s="82" t="s">
        <v>169</v>
      </c>
      <c r="B72" s="72">
        <f t="shared" si="0"/>
        <v>29</v>
      </c>
      <c r="C72" s="83">
        <v>29</v>
      </c>
      <c r="D72" s="76"/>
      <c r="E72" s="11"/>
    </row>
    <row r="73" spans="1:5" ht="15.6" x14ac:dyDescent="0.3">
      <c r="A73" s="82" t="s">
        <v>171</v>
      </c>
      <c r="B73" s="72">
        <f t="shared" ref="B73:B78" si="1">C73+D73+E73</f>
        <v>5.5</v>
      </c>
      <c r="C73" s="83"/>
      <c r="D73" s="76">
        <v>5.5</v>
      </c>
      <c r="E73" s="11"/>
    </row>
    <row r="74" spans="1:5" ht="15.6" x14ac:dyDescent="0.25">
      <c r="A74" s="75" t="s">
        <v>170</v>
      </c>
      <c r="B74" s="72">
        <f t="shared" si="1"/>
        <v>26</v>
      </c>
      <c r="C74" s="76">
        <v>12</v>
      </c>
      <c r="D74" s="76">
        <v>14</v>
      </c>
      <c r="E74" s="11"/>
    </row>
    <row r="75" spans="1:5" ht="15.6" x14ac:dyDescent="0.25">
      <c r="A75" s="75" t="s">
        <v>179</v>
      </c>
      <c r="B75" s="72">
        <f t="shared" si="1"/>
        <v>120</v>
      </c>
      <c r="C75" s="76">
        <v>55</v>
      </c>
      <c r="D75" s="76">
        <v>65</v>
      </c>
      <c r="E75" s="11"/>
    </row>
    <row r="76" spans="1:5" ht="15.6" x14ac:dyDescent="0.25">
      <c r="A76" s="75" t="s">
        <v>65</v>
      </c>
      <c r="B76" s="72">
        <f t="shared" si="1"/>
        <v>62.8</v>
      </c>
      <c r="C76" s="76">
        <v>62.8</v>
      </c>
      <c r="D76" s="76"/>
      <c r="E76" s="11"/>
    </row>
    <row r="77" spans="1:5" ht="15.6" x14ac:dyDescent="0.25">
      <c r="A77" s="75" t="s">
        <v>181</v>
      </c>
      <c r="B77" s="72">
        <f t="shared" si="1"/>
        <v>107.6</v>
      </c>
      <c r="C77" s="76">
        <v>102.8</v>
      </c>
      <c r="D77" s="76">
        <v>4.5999999999999996</v>
      </c>
      <c r="E77" s="11">
        <v>0.2</v>
      </c>
    </row>
    <row r="78" spans="1:5" ht="15.6" x14ac:dyDescent="0.25">
      <c r="A78" s="75" t="s">
        <v>186</v>
      </c>
      <c r="B78" s="72">
        <f t="shared" si="1"/>
        <v>6.9</v>
      </c>
      <c r="C78" s="86"/>
      <c r="D78" s="86">
        <v>6.9</v>
      </c>
      <c r="E78" s="11"/>
    </row>
    <row r="79" spans="1:5" ht="15.6" x14ac:dyDescent="0.25">
      <c r="A79" s="87" t="s">
        <v>239</v>
      </c>
      <c r="B79" s="88">
        <f>SUM(B8:B78)</f>
        <v>3742.8999999999996</v>
      </c>
      <c r="C79" s="88">
        <f>SUM(C8:C78)</f>
        <v>2418.8000000000002</v>
      </c>
      <c r="D79" s="88">
        <f t="shared" ref="D79" si="2">SUM(D8:D78)</f>
        <v>687.1</v>
      </c>
      <c r="E79" s="8">
        <f>SUM(E8:E78)</f>
        <v>637.00000000000045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3 priedas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2022-12-15T13:53:34Z</cp:lastPrinted>
  <dcterms:created xsi:type="dcterms:W3CDTF">2022-06-15T06:26:45Z</dcterms:created>
  <dcterms:modified xsi:type="dcterms:W3CDTF">2022-12-19T06:35:29Z</dcterms:modified>
</cp:coreProperties>
</file>