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Mantas2\Desktop\Registruoti\"/>
    </mc:Choice>
  </mc:AlternateContent>
  <xr:revisionPtr revIDLastSave="0" documentId="8_{E5A8D99D-F1F3-4AFF-A1AA-C9F2A963CB9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Variantas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  <c r="I45" i="1" l="1"/>
  <c r="I44" i="1"/>
  <c r="I24" i="1" l="1"/>
  <c r="I23" i="1"/>
  <c r="I30" i="1" l="1"/>
  <c r="I46" i="1" l="1"/>
  <c r="I25" i="1" l="1"/>
  <c r="I49" i="1" s="1"/>
  <c r="I48" i="1" l="1"/>
  <c r="I47" i="1"/>
  <c r="I28" i="1" l="1"/>
</calcChain>
</file>

<file path=xl/sharedStrings.xml><?xml version="1.0" encoding="utf-8"?>
<sst xmlns="http://schemas.openxmlformats.org/spreadsheetml/2006/main" count="121" uniqueCount="101">
  <si>
    <t>Eil. Nr.</t>
  </si>
  <si>
    <t>Objekto parametrai</t>
  </si>
  <si>
    <t>EINAMIESIEMS TIKSLAMS</t>
  </si>
  <si>
    <t>SUDERINTA</t>
  </si>
  <si>
    <t>Ilgis, m</t>
  </si>
  <si>
    <t>Plotis, m</t>
  </si>
  <si>
    <t>Darbų ir paslaugų rūšis</t>
  </si>
  <si>
    <t>Skirta lėšų, tūkst. Eur</t>
  </si>
  <si>
    <t xml:space="preserve">                                                                                   (pareigos, v., pavardė, parašas)</t>
  </si>
  <si>
    <t>IŠ VISO:</t>
  </si>
  <si>
    <t>iš jų eismo saugumo priemonės:</t>
  </si>
  <si>
    <t>rekonstravimas</t>
  </si>
  <si>
    <t>- eismo saugumo priemonėms:</t>
  </si>
  <si>
    <t>TURTUI ĮSIGYTI</t>
  </si>
  <si>
    <t>Kelio ženklai</t>
  </si>
  <si>
    <t>Iš jų turtui (naujai statybai, rekonstravimui), kurio vertė daugiau negu 360 tūkst. Eur, įsigyti</t>
  </si>
  <si>
    <t>Iš jų eismo saugumo priemonėms</t>
  </si>
  <si>
    <t>Iš jų:                      - paprastajam remontui:</t>
  </si>
  <si>
    <t xml:space="preserve">X – 6175015                 Y – 523572                    X – 6175314                     Y – 524506  </t>
  </si>
  <si>
    <t>X – 6180361                 Y – 523125                    X – 6180397                    Y – 520142</t>
  </si>
  <si>
    <t>Panevėžio miesto Senamiesčio g.–Kerbedžio g., Elektronikos g.–Venslaviškio g. sankryžų ir Elektronikos gatvės rekonstarvimo projektavimas, projekto eksperizė, projekto vykdymo priežiūra, eismo saugumo auditas</t>
  </si>
  <si>
    <t>Inžinerinės paslaugos</t>
  </si>
  <si>
    <t>6,0–7,0</t>
  </si>
  <si>
    <t>43 vnt.</t>
  </si>
  <si>
    <t>Panevėžio miesto gatvės su žvyro danga</t>
  </si>
  <si>
    <t xml:space="preserve">Panevėžio miesto šviesoforinės signalizacijos įrenginiai </t>
  </si>
  <si>
    <t>Priežiūra</t>
  </si>
  <si>
    <t>Panevėžio miesto gatvės</t>
  </si>
  <si>
    <t>Panevėžio miesto gatvės pagal sąrašą</t>
  </si>
  <si>
    <t>Panevėžio miesto gatvių inventorizacija</t>
  </si>
  <si>
    <t>Panevėžio miesto savivaldybės</t>
  </si>
  <si>
    <t xml:space="preserve">X – 6178633               Y – 524230                   X – 6178010                  Y – 524281    </t>
  </si>
  <si>
    <t>Panevėžio miesto Kėdainių gatvė (Nr. 178)</t>
  </si>
  <si>
    <t>Panevėžio miesto savivaldybės keliai ir gatvės su asfaltbetonio danga</t>
  </si>
  <si>
    <t>Panevėžio miesto Šiaurinė gatvė (Nr. Pnv-290)</t>
  </si>
  <si>
    <t>7000 vnt.</t>
  </si>
  <si>
    <t>15 km</t>
  </si>
  <si>
    <t xml:space="preserve">Priežiūra </t>
  </si>
  <si>
    <t>,</t>
  </si>
  <si>
    <r>
      <t xml:space="preserve">Iš viso turtui įsigyti </t>
    </r>
    <r>
      <rPr>
        <i/>
        <sz val="11"/>
        <rFont val="Times New Roman"/>
        <family val="1"/>
        <charset val="186"/>
      </rPr>
      <t>(&gt;58 %)</t>
    </r>
  </si>
  <si>
    <t>Panevėžio miesto savivaldybės tarybos</t>
  </si>
  <si>
    <r>
      <t>Objekto pavadinimas</t>
    </r>
    <r>
      <rPr>
        <sz val="10"/>
        <rFont val="Times New Roman"/>
        <family val="1"/>
        <charset val="186"/>
      </rPr>
      <t xml:space="preserve"> (kelio Nr. ir pavadinimas Savivaldybės tarybos patvirtintame vietinės reikšmės kelių sąraše)</t>
    </r>
  </si>
  <si>
    <t>Objekto turtui įsigyti vertė,  tūkst. Eur</t>
  </si>
  <si>
    <t xml:space="preserve">Pradžia–pabaiga       </t>
  </si>
  <si>
    <t>Iš viso kelių (gatvių) su žvyro danga priežiūrai:</t>
  </si>
  <si>
    <t>Iš viso kelių (gatvių) su a / b danga priežiūrai:</t>
  </si>
  <si>
    <t>Kelių ir gatvių horizontalusis ženklinimas</t>
  </si>
  <si>
    <t>Iš viso eismo saugumo priemonėms:</t>
  </si>
  <si>
    <t>Iš viso einamiesiems tikslams:</t>
  </si>
  <si>
    <t>A. V.</t>
  </si>
  <si>
    <t>1.</t>
  </si>
  <si>
    <t>7.</t>
  </si>
  <si>
    <t>8.</t>
  </si>
  <si>
    <t>13.</t>
  </si>
  <si>
    <t>14.</t>
  </si>
  <si>
    <t>15.</t>
  </si>
  <si>
    <t>Paprastasis remontas</t>
  </si>
  <si>
    <t>Panevėžio miesto Pramonės gatvė (Nr. Pnv-218) (šaligatvis)</t>
  </si>
  <si>
    <t xml:space="preserve">X – 6176876                Y – 522773                    X – 617826                     Y – 523027  </t>
  </si>
  <si>
    <t>Panevėžio miesto Senamiesčio gatvė (Nr. Pnv-256)</t>
  </si>
  <si>
    <t>Panevėžio miesto Bruknynės gatvė (Nr. Pnv-053)</t>
  </si>
  <si>
    <t>Panevėžio miesto Aguonų gatvė (Nr. Pnv-011)</t>
  </si>
  <si>
    <t>Panevėžio miesto Katedros gatvė (Nr. Pnv-121)</t>
  </si>
  <si>
    <t>Panevėžio miesto F. Vaitkaus gatvė (Nr. Pnv-071)</t>
  </si>
  <si>
    <t>1 vnt.</t>
  </si>
  <si>
    <t>X – 6176655                 Y – 522745                 X –6176553                     Y – 522465</t>
  </si>
  <si>
    <t>PATVIRTINTA</t>
  </si>
  <si>
    <t xml:space="preserve">  Panevėžio miesto savivaldybės administracija</t>
  </si>
  <si>
    <t>prie 2020 m. gegužės 15 d. finansavimo sutarties Nr. S-468</t>
  </si>
  <si>
    <t>iš jų eismo saugumo priemonėms:</t>
  </si>
  <si>
    <t>Nauja statyba</t>
  </si>
  <si>
    <t>45 km</t>
  </si>
  <si>
    <t>181 km</t>
  </si>
  <si>
    <t>Šviesoforų įrengimas</t>
  </si>
  <si>
    <t xml:space="preserve">                            administracijos direktorius Tomas Jukna                                       </t>
  </si>
  <si>
    <t xml:space="preserve">X –6180145                 Y – 523369                 X –6180171                     Y – 523579 </t>
  </si>
  <si>
    <t>3.</t>
  </si>
  <si>
    <t>4.</t>
  </si>
  <si>
    <t>5.</t>
  </si>
  <si>
    <t>6.</t>
  </si>
  <si>
    <t>9.</t>
  </si>
  <si>
    <t>12.</t>
  </si>
  <si>
    <t>X – 6180145                 Y – 523369                  X –6180124                     Y – 523172</t>
  </si>
  <si>
    <t>X – 6178926                 Y – 524391                  X –6179468                    Y –524677</t>
  </si>
  <si>
    <t>X – 6177196                 Y – 520916                 X –6177427                     Y – 520946</t>
  </si>
  <si>
    <t>Valstybės įmonė                                  Lietuvos automobilių kelių direkcija</t>
  </si>
  <si>
    <t>Turto ir veiklos valdymo departamento Vietinės reikšmės kelių skyriaus kontroliuojantis asmuo</t>
  </si>
  <si>
    <t xml:space="preserve">2020 m.   Rugpjūčio 27 d.  sprendimu Nr. 1-253                                      </t>
  </si>
  <si>
    <t xml:space="preserve">Panevėžio miesto Paliūniškio gatvė (Nr. Pnv-197) </t>
  </si>
  <si>
    <t xml:space="preserve">X – 6179443                 Y – 524650                  X – 6179278                     Y – 523281 </t>
  </si>
  <si>
    <t>2.</t>
  </si>
  <si>
    <t>10.</t>
  </si>
  <si>
    <t>11.</t>
  </si>
  <si>
    <t xml:space="preserve">                   sprendimo Nr.           redakcija)</t>
  </si>
  <si>
    <t>(Panevėžio miesto savivaldybės tarybos</t>
  </si>
  <si>
    <t>Kelių priežiūros ir plėtros programos finansavimo lėšų paskirstymo vietinės reikšmės keliams (gatvėms) tiesti, rekonstruoti, taisyti (remontuoti), prižiūrėti ir saugaus eismo sąlygoms užtikrinti 2020 metams sąrašas</t>
  </si>
  <si>
    <t>Panevėžio miesto Smėlynės g.–Kerbedžio g.</t>
  </si>
  <si>
    <r>
      <t xml:space="preserve">Iš jų eismo saugumo priemonėms </t>
    </r>
    <r>
      <rPr>
        <i/>
        <sz val="11"/>
        <rFont val="Times New Roman"/>
        <family val="1"/>
        <charset val="186"/>
      </rPr>
      <t>(&gt;5 %)</t>
    </r>
  </si>
  <si>
    <t>1,5–2,5</t>
  </si>
  <si>
    <t>5,5–7,0</t>
  </si>
  <si>
    <t>3,5–7,0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</si>
</sst>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i/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1" fillId="0" borderId="0" xfId="0" applyNumberFormat="1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0" xfId="0" applyFont="1"/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165" fontId="10" fillId="0" borderId="8" xfId="0" applyNumberFormat="1" applyFont="1" applyBorder="1" applyAlignment="1">
      <alignment horizontal="right"/>
    </xf>
    <xf numFmtId="165" fontId="10" fillId="0" borderId="12" xfId="0" applyNumberFormat="1" applyFont="1" applyBorder="1" applyAlignment="1">
      <alignment horizontal="right"/>
    </xf>
    <xf numFmtId="165" fontId="7" fillId="0" borderId="12" xfId="0" applyNumberFormat="1" applyFont="1" applyBorder="1" applyAlignment="1">
      <alignment horizontal="right"/>
    </xf>
    <xf numFmtId="0" fontId="7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" fontId="7" fillId="0" borderId="35" xfId="0" applyNumberFormat="1" applyFont="1" applyBorder="1" applyAlignment="1">
      <alignment horizontal="center" vertical="center"/>
    </xf>
    <xf numFmtId="165" fontId="7" fillId="0" borderId="37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right"/>
    </xf>
    <xf numFmtId="165" fontId="7" fillId="0" borderId="8" xfId="0" applyNumberFormat="1" applyFont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right" vertical="center"/>
    </xf>
    <xf numFmtId="165" fontId="7" fillId="2" borderId="8" xfId="0" applyNumberFormat="1" applyFont="1" applyFill="1" applyBorder="1" applyAlignment="1">
      <alignment horizontal="right" vertical="center"/>
    </xf>
    <xf numFmtId="165" fontId="7" fillId="2" borderId="8" xfId="0" applyNumberFormat="1" applyFont="1" applyFill="1" applyBorder="1" applyAlignment="1">
      <alignment horizontal="center" vertical="center"/>
    </xf>
    <xf numFmtId="4" fontId="10" fillId="0" borderId="4" xfId="0" applyNumberFormat="1" applyFont="1" applyBorder="1" applyAlignment="1">
      <alignment horizontal="right"/>
    </xf>
    <xf numFmtId="4" fontId="10" fillId="0" borderId="12" xfId="0" applyNumberFormat="1" applyFont="1" applyBorder="1" applyAlignment="1">
      <alignment horizontal="right"/>
    </xf>
    <xf numFmtId="4" fontId="7" fillId="0" borderId="13" xfId="0" applyNumberFormat="1" applyFont="1" applyBorder="1" applyAlignment="1">
      <alignment horizontal="right"/>
    </xf>
    <xf numFmtId="165" fontId="7" fillId="0" borderId="0" xfId="0" applyNumberFormat="1" applyFont="1"/>
    <xf numFmtId="0" fontId="1" fillId="0" borderId="0" xfId="0" applyFont="1" applyAlignment="1">
      <alignment horizontal="left" vertical="center" wrapText="1"/>
    </xf>
    <xf numFmtId="0" fontId="11" fillId="0" borderId="0" xfId="0" applyFont="1"/>
    <xf numFmtId="0" fontId="9" fillId="0" borderId="7" xfId="0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7" fillId="0" borderId="0" xfId="0" applyFont="1" applyFill="1"/>
    <xf numFmtId="165" fontId="7" fillId="0" borderId="8" xfId="0" applyNumberFormat="1" applyFont="1" applyFill="1" applyBorder="1" applyAlignment="1">
      <alignment horizontal="center" vertical="center"/>
    </xf>
    <xf numFmtId="49" fontId="7" fillId="0" borderId="9" xfId="0" applyNumberFormat="1" applyFont="1" applyBorder="1" applyAlignment="1">
      <alignment horizontal="right" vertical="center"/>
    </xf>
    <xf numFmtId="49" fontId="7" fillId="0" borderId="10" xfId="0" applyNumberFormat="1" applyFont="1" applyBorder="1" applyAlignment="1">
      <alignment horizontal="right" vertical="center"/>
    </xf>
    <xf numFmtId="49" fontId="7" fillId="0" borderId="11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49" fontId="7" fillId="0" borderId="18" xfId="0" applyNumberFormat="1" applyFont="1" applyBorder="1" applyAlignment="1">
      <alignment horizontal="right" vertical="center"/>
    </xf>
    <xf numFmtId="49" fontId="7" fillId="0" borderId="19" xfId="0" applyNumberFormat="1" applyFont="1" applyBorder="1" applyAlignment="1">
      <alignment horizontal="right" vertical="center"/>
    </xf>
    <xf numFmtId="49" fontId="7" fillId="0" borderId="20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10" fillId="0" borderId="21" xfId="0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10" fillId="0" borderId="3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0" fillId="0" borderId="9" xfId="0" applyFont="1" applyBorder="1" applyAlignment="1">
      <alignment horizontal="right"/>
    </xf>
    <xf numFmtId="0" fontId="10" fillId="0" borderId="10" xfId="0" applyFont="1" applyBorder="1" applyAlignment="1">
      <alignment horizontal="right"/>
    </xf>
    <xf numFmtId="0" fontId="10" fillId="0" borderId="11" xfId="0" applyFont="1" applyBorder="1" applyAlignment="1">
      <alignment horizontal="right"/>
    </xf>
    <xf numFmtId="0" fontId="1" fillId="2" borderId="1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4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56"/>
  <sheetViews>
    <sheetView tabSelected="1" zoomScaleNormal="100" workbookViewId="0">
      <selection activeCell="D5" sqref="D5"/>
    </sheetView>
  </sheetViews>
  <sheetFormatPr defaultColWidth="8.85546875" defaultRowHeight="15.75" x14ac:dyDescent="0.25"/>
  <cols>
    <col min="1" max="1" width="8.85546875" style="35"/>
    <col min="2" max="2" width="4.7109375" style="1" customWidth="1"/>
    <col min="3" max="3" width="31" style="1" customWidth="1"/>
    <col min="4" max="5" width="15.85546875" style="38" customWidth="1"/>
    <col min="6" max="6" width="16.85546875" style="35" customWidth="1"/>
    <col min="7" max="7" width="7.7109375" style="35" customWidth="1"/>
    <col min="8" max="8" width="8" style="35" customWidth="1"/>
    <col min="9" max="9" width="10.7109375" style="5" customWidth="1"/>
    <col min="10" max="16384" width="8.85546875" style="35"/>
  </cols>
  <sheetData>
    <row r="2" spans="2:9" ht="15" customHeight="1" x14ac:dyDescent="0.25">
      <c r="F2" s="35" t="s">
        <v>66</v>
      </c>
      <c r="H2" s="110"/>
      <c r="I2" s="111"/>
    </row>
    <row r="3" spans="2:9" ht="16.5" customHeight="1" x14ac:dyDescent="0.25">
      <c r="B3" s="118" t="s">
        <v>3</v>
      </c>
      <c r="C3" s="118"/>
      <c r="F3" s="116" t="s">
        <v>40</v>
      </c>
      <c r="G3" s="116"/>
      <c r="H3" s="116"/>
      <c r="I3" s="116"/>
    </row>
    <row r="4" spans="2:9" ht="18" customHeight="1" x14ac:dyDescent="0.25">
      <c r="B4" s="119" t="s">
        <v>85</v>
      </c>
      <c r="C4" s="119"/>
      <c r="F4" s="117" t="s">
        <v>87</v>
      </c>
      <c r="G4" s="117"/>
      <c r="H4" s="117"/>
      <c r="I4" s="117"/>
    </row>
    <row r="5" spans="2:9" x14ac:dyDescent="0.25">
      <c r="B5" s="119"/>
      <c r="C5" s="119"/>
      <c r="F5" s="116" t="s">
        <v>94</v>
      </c>
      <c r="G5" s="116"/>
      <c r="H5" s="116"/>
      <c r="I5" s="116"/>
    </row>
    <row r="6" spans="2:9" x14ac:dyDescent="0.25">
      <c r="B6" s="36"/>
      <c r="C6" s="36"/>
      <c r="F6" s="34" t="s">
        <v>93</v>
      </c>
      <c r="G6" s="34"/>
      <c r="H6" s="34"/>
      <c r="I6" s="34"/>
    </row>
    <row r="7" spans="2:9" x14ac:dyDescent="0.25">
      <c r="G7" s="34"/>
      <c r="H7" s="34"/>
      <c r="I7" s="2"/>
    </row>
    <row r="8" spans="2:9" x14ac:dyDescent="0.25">
      <c r="B8" s="115" t="s">
        <v>67</v>
      </c>
      <c r="C8" s="115"/>
      <c r="D8" s="115"/>
      <c r="E8" s="115"/>
      <c r="F8" s="115"/>
      <c r="G8" s="115"/>
      <c r="H8" s="115"/>
      <c r="I8" s="115"/>
    </row>
    <row r="9" spans="2:9" ht="32.450000000000003" customHeight="1" x14ac:dyDescent="0.25">
      <c r="B9" s="120" t="s">
        <v>95</v>
      </c>
      <c r="C9" s="120"/>
      <c r="D9" s="120"/>
      <c r="E9" s="120"/>
      <c r="F9" s="120"/>
      <c r="G9" s="120"/>
      <c r="H9" s="120"/>
      <c r="I9" s="120"/>
    </row>
    <row r="10" spans="2:9" x14ac:dyDescent="0.25">
      <c r="B10" s="115" t="s">
        <v>68</v>
      </c>
      <c r="C10" s="115"/>
      <c r="D10" s="115"/>
      <c r="E10" s="115"/>
      <c r="F10" s="115"/>
      <c r="G10" s="115"/>
      <c r="H10" s="115"/>
      <c r="I10" s="115"/>
    </row>
    <row r="11" spans="2:9" ht="8.65" customHeight="1" thickBot="1" x14ac:dyDescent="0.3">
      <c r="B11" s="3"/>
      <c r="C11" s="3"/>
      <c r="D11" s="4"/>
      <c r="E11" s="4"/>
      <c r="F11" s="33"/>
      <c r="G11" s="33"/>
      <c r="H11" s="33"/>
      <c r="I11" s="33"/>
    </row>
    <row r="12" spans="2:9" ht="16.149999999999999" customHeight="1" x14ac:dyDescent="0.25">
      <c r="B12" s="121" t="s">
        <v>0</v>
      </c>
      <c r="C12" s="123" t="s">
        <v>41</v>
      </c>
      <c r="D12" s="123" t="s">
        <v>6</v>
      </c>
      <c r="E12" s="123" t="s">
        <v>42</v>
      </c>
      <c r="F12" s="125" t="s">
        <v>1</v>
      </c>
      <c r="G12" s="125"/>
      <c r="H12" s="125"/>
      <c r="I12" s="102" t="s">
        <v>7</v>
      </c>
    </row>
    <row r="13" spans="2:9" s="12" customFormat="1" ht="84.75" customHeight="1" thickBot="1" x14ac:dyDescent="0.3">
      <c r="B13" s="122"/>
      <c r="C13" s="124"/>
      <c r="D13" s="124"/>
      <c r="E13" s="124"/>
      <c r="F13" s="11" t="s">
        <v>43</v>
      </c>
      <c r="G13" s="11" t="s">
        <v>4</v>
      </c>
      <c r="H13" s="11" t="s">
        <v>5</v>
      </c>
      <c r="I13" s="103"/>
    </row>
    <row r="14" spans="2:9" s="12" customFormat="1" thickBot="1" x14ac:dyDescent="0.3">
      <c r="B14" s="13">
        <v>1</v>
      </c>
      <c r="C14" s="14">
        <v>2</v>
      </c>
      <c r="D14" s="14">
        <v>3</v>
      </c>
      <c r="E14" s="14">
        <v>4</v>
      </c>
      <c r="F14" s="14">
        <v>5</v>
      </c>
      <c r="G14" s="14">
        <v>6</v>
      </c>
      <c r="H14" s="14">
        <v>7</v>
      </c>
      <c r="I14" s="40">
        <v>8</v>
      </c>
    </row>
    <row r="15" spans="2:9" s="12" customFormat="1" ht="17.25" customHeight="1" thickBot="1" x14ac:dyDescent="0.3">
      <c r="B15" s="104" t="s">
        <v>13</v>
      </c>
      <c r="C15" s="105"/>
      <c r="D15" s="105"/>
      <c r="E15" s="105"/>
      <c r="F15" s="105"/>
      <c r="G15" s="105"/>
      <c r="H15" s="105"/>
      <c r="I15" s="106"/>
    </row>
    <row r="16" spans="2:9" s="12" customFormat="1" ht="59.25" hidden="1" customHeight="1" x14ac:dyDescent="0.25">
      <c r="B16" s="19">
        <v>3</v>
      </c>
      <c r="C16" s="16" t="s">
        <v>32</v>
      </c>
      <c r="D16" s="20" t="s">
        <v>11</v>
      </c>
      <c r="E16" s="20">
        <v>900</v>
      </c>
      <c r="F16" s="17" t="s">
        <v>18</v>
      </c>
      <c r="G16" s="18">
        <v>990</v>
      </c>
      <c r="H16" s="18">
        <v>6</v>
      </c>
      <c r="I16" s="43">
        <v>0</v>
      </c>
    </row>
    <row r="17" spans="2:9" s="12" customFormat="1" ht="0.75" customHeight="1" x14ac:dyDescent="0.25">
      <c r="B17" s="19"/>
      <c r="C17" s="64" t="s">
        <v>10</v>
      </c>
      <c r="D17" s="65"/>
      <c r="E17" s="65"/>
      <c r="F17" s="65"/>
      <c r="G17" s="65"/>
      <c r="H17" s="66"/>
      <c r="I17" s="42"/>
    </row>
    <row r="18" spans="2:9" s="12" customFormat="1" ht="57" customHeight="1" x14ac:dyDescent="0.25">
      <c r="B18" s="19" t="s">
        <v>50</v>
      </c>
      <c r="C18" s="16" t="s">
        <v>34</v>
      </c>
      <c r="D18" s="20" t="s">
        <v>70</v>
      </c>
      <c r="E18" s="20">
        <v>4911.8</v>
      </c>
      <c r="F18" s="9" t="s">
        <v>19</v>
      </c>
      <c r="G18" s="18">
        <v>2900</v>
      </c>
      <c r="H18" s="18">
        <v>7</v>
      </c>
      <c r="I18" s="54">
        <v>2019.7</v>
      </c>
    </row>
    <row r="19" spans="2:9" s="12" customFormat="1" ht="57.75" hidden="1" customHeight="1" x14ac:dyDescent="0.25">
      <c r="B19" s="19"/>
      <c r="C19" s="16"/>
      <c r="D19" s="20"/>
      <c r="E19" s="20"/>
      <c r="F19" s="17"/>
      <c r="G19" s="18"/>
      <c r="H19" s="18"/>
      <c r="I19" s="43"/>
    </row>
    <row r="20" spans="2:9" s="12" customFormat="1" ht="57.75" hidden="1" customHeight="1" x14ac:dyDescent="0.25">
      <c r="B20" s="19"/>
      <c r="C20" s="16"/>
      <c r="D20" s="20"/>
      <c r="E20" s="23"/>
      <c r="F20" s="21"/>
      <c r="G20" s="22"/>
      <c r="H20" s="18"/>
      <c r="I20" s="43"/>
    </row>
    <row r="21" spans="2:9" s="12" customFormat="1" ht="17.45" customHeight="1" x14ac:dyDescent="0.25">
      <c r="B21" s="19"/>
      <c r="C21" s="64" t="s">
        <v>69</v>
      </c>
      <c r="D21" s="65"/>
      <c r="E21" s="65"/>
      <c r="F21" s="65"/>
      <c r="G21" s="65"/>
      <c r="H21" s="66"/>
      <c r="I21" s="42">
        <v>53</v>
      </c>
    </row>
    <row r="22" spans="2:9" s="12" customFormat="1" ht="105.75" hidden="1" customHeight="1" x14ac:dyDescent="0.25">
      <c r="B22" s="19">
        <v>5</v>
      </c>
      <c r="C22" s="32" t="s">
        <v>20</v>
      </c>
      <c r="D22" s="25" t="s">
        <v>21</v>
      </c>
      <c r="E22" s="26">
        <v>25</v>
      </c>
      <c r="F22" s="10" t="s">
        <v>31</v>
      </c>
      <c r="G22" s="27">
        <v>800</v>
      </c>
      <c r="H22" s="27" t="s">
        <v>22</v>
      </c>
      <c r="I22" s="44">
        <v>0</v>
      </c>
    </row>
    <row r="23" spans="2:9" s="12" customFormat="1" ht="19.149999999999999" customHeight="1" x14ac:dyDescent="0.25">
      <c r="B23" s="107" t="s">
        <v>39</v>
      </c>
      <c r="C23" s="108"/>
      <c r="D23" s="108"/>
      <c r="E23" s="108"/>
      <c r="F23" s="108"/>
      <c r="G23" s="108"/>
      <c r="H23" s="109"/>
      <c r="I23" s="29">
        <f>SUM(I18)</f>
        <v>2019.7</v>
      </c>
    </row>
    <row r="24" spans="2:9" s="12" customFormat="1" ht="19.149999999999999" customHeight="1" x14ac:dyDescent="0.25">
      <c r="B24" s="61" t="s">
        <v>15</v>
      </c>
      <c r="C24" s="62"/>
      <c r="D24" s="62"/>
      <c r="E24" s="62"/>
      <c r="F24" s="62"/>
      <c r="G24" s="62"/>
      <c r="H24" s="63"/>
      <c r="I24" s="30">
        <f>SUM(I18)</f>
        <v>2019.7</v>
      </c>
    </row>
    <row r="25" spans="2:9" s="12" customFormat="1" ht="19.149999999999999" customHeight="1" thickBot="1" x14ac:dyDescent="0.3">
      <c r="B25" s="112" t="s">
        <v>16</v>
      </c>
      <c r="C25" s="113"/>
      <c r="D25" s="113"/>
      <c r="E25" s="113"/>
      <c r="F25" s="113"/>
      <c r="G25" s="113"/>
      <c r="H25" s="114"/>
      <c r="I25" s="31">
        <f>SUM(I21)</f>
        <v>53</v>
      </c>
    </row>
    <row r="26" spans="2:9" s="12" customFormat="1" ht="17.850000000000001" customHeight="1" thickBot="1" x14ac:dyDescent="0.3">
      <c r="B26" s="90" t="s">
        <v>2</v>
      </c>
      <c r="C26" s="91"/>
      <c r="D26" s="91"/>
      <c r="E26" s="91"/>
      <c r="F26" s="91"/>
      <c r="G26" s="91"/>
      <c r="H26" s="91"/>
      <c r="I26" s="92"/>
    </row>
    <row r="27" spans="2:9" s="12" customFormat="1" ht="43.5" customHeight="1" x14ac:dyDescent="0.25">
      <c r="B27" s="15" t="s">
        <v>90</v>
      </c>
      <c r="C27" s="16" t="s">
        <v>24</v>
      </c>
      <c r="D27" s="67" t="s">
        <v>37</v>
      </c>
      <c r="E27" s="68"/>
      <c r="F27" s="53" t="s">
        <v>28</v>
      </c>
      <c r="G27" s="93" t="s">
        <v>71</v>
      </c>
      <c r="H27" s="94"/>
      <c r="I27" s="41">
        <v>70</v>
      </c>
    </row>
    <row r="28" spans="2:9" s="12" customFormat="1" ht="15.6" customHeight="1" x14ac:dyDescent="0.25">
      <c r="B28" s="19"/>
      <c r="C28" s="64" t="s">
        <v>44</v>
      </c>
      <c r="D28" s="65"/>
      <c r="E28" s="65"/>
      <c r="F28" s="65"/>
      <c r="G28" s="65"/>
      <c r="H28" s="66"/>
      <c r="I28" s="42">
        <f>SUM(I27:I27)</f>
        <v>70</v>
      </c>
    </row>
    <row r="29" spans="2:9" s="12" customFormat="1" ht="58.5" customHeight="1" x14ac:dyDescent="0.25">
      <c r="B29" s="19" t="s">
        <v>76</v>
      </c>
      <c r="C29" s="24" t="s">
        <v>33</v>
      </c>
      <c r="D29" s="67" t="s">
        <v>37</v>
      </c>
      <c r="E29" s="68"/>
      <c r="F29" s="25" t="s">
        <v>27</v>
      </c>
      <c r="G29" s="67" t="s">
        <v>72</v>
      </c>
      <c r="H29" s="68"/>
      <c r="I29" s="43">
        <v>115.6</v>
      </c>
    </row>
    <row r="30" spans="2:9" s="12" customFormat="1" ht="19.5" customHeight="1" x14ac:dyDescent="0.25">
      <c r="B30" s="19"/>
      <c r="C30" s="64" t="s">
        <v>45</v>
      </c>
      <c r="D30" s="65"/>
      <c r="E30" s="65"/>
      <c r="F30" s="65"/>
      <c r="G30" s="65"/>
      <c r="H30" s="66"/>
      <c r="I30" s="43">
        <f>SUM(I29)</f>
        <v>115.6</v>
      </c>
    </row>
    <row r="31" spans="2:9" s="12" customFormat="1" ht="28.5" customHeight="1" x14ac:dyDescent="0.25">
      <c r="B31" s="19" t="s">
        <v>77</v>
      </c>
      <c r="C31" s="24" t="s">
        <v>14</v>
      </c>
      <c r="D31" s="67" t="s">
        <v>37</v>
      </c>
      <c r="E31" s="68"/>
      <c r="F31" s="25" t="s">
        <v>27</v>
      </c>
      <c r="G31" s="69" t="s">
        <v>35</v>
      </c>
      <c r="H31" s="70"/>
      <c r="I31" s="43">
        <v>20</v>
      </c>
    </row>
    <row r="32" spans="2:9" s="12" customFormat="1" ht="33.75" customHeight="1" x14ac:dyDescent="0.25">
      <c r="B32" s="19" t="s">
        <v>78</v>
      </c>
      <c r="C32" s="28" t="s">
        <v>25</v>
      </c>
      <c r="D32" s="71" t="s">
        <v>26</v>
      </c>
      <c r="E32" s="72"/>
      <c r="F32" s="25" t="s">
        <v>27</v>
      </c>
      <c r="G32" s="73" t="s">
        <v>23</v>
      </c>
      <c r="H32" s="74"/>
      <c r="I32" s="46">
        <v>40</v>
      </c>
    </row>
    <row r="33" spans="2:18" s="12" customFormat="1" ht="42.75" customHeight="1" x14ac:dyDescent="0.25">
      <c r="B33" s="19" t="s">
        <v>79</v>
      </c>
      <c r="C33" s="28" t="s">
        <v>46</v>
      </c>
      <c r="D33" s="71" t="s">
        <v>26</v>
      </c>
      <c r="E33" s="72"/>
      <c r="F33" s="25" t="s">
        <v>27</v>
      </c>
      <c r="G33" s="71" t="s">
        <v>72</v>
      </c>
      <c r="H33" s="72"/>
      <c r="I33" s="46">
        <v>61</v>
      </c>
      <c r="R33" s="12" t="s">
        <v>38</v>
      </c>
    </row>
    <row r="34" spans="2:18" s="12" customFormat="1" ht="53.45" customHeight="1" x14ac:dyDescent="0.25">
      <c r="B34" s="19" t="s">
        <v>51</v>
      </c>
      <c r="C34" s="28" t="s">
        <v>88</v>
      </c>
      <c r="D34" s="78" t="s">
        <v>56</v>
      </c>
      <c r="E34" s="79"/>
      <c r="F34" s="9" t="s">
        <v>58</v>
      </c>
      <c r="G34" s="18">
        <v>1410</v>
      </c>
      <c r="H34" s="18">
        <v>14</v>
      </c>
      <c r="I34" s="46">
        <v>86.9</v>
      </c>
      <c r="K34" s="56"/>
    </row>
    <row r="35" spans="2:18" s="12" customFormat="1" ht="54.6" customHeight="1" x14ac:dyDescent="0.25">
      <c r="B35" s="19" t="s">
        <v>52</v>
      </c>
      <c r="C35" s="28" t="s">
        <v>57</v>
      </c>
      <c r="D35" s="78" t="s">
        <v>56</v>
      </c>
      <c r="E35" s="79"/>
      <c r="F35" s="9" t="s">
        <v>89</v>
      </c>
      <c r="G35" s="18">
        <v>1878.7</v>
      </c>
      <c r="H35" s="18" t="s">
        <v>98</v>
      </c>
      <c r="I35" s="57">
        <v>87.2</v>
      </c>
    </row>
    <row r="36" spans="2:18" s="12" customFormat="1" ht="56.45" customHeight="1" x14ac:dyDescent="0.25">
      <c r="B36" s="19" t="s">
        <v>80</v>
      </c>
      <c r="C36" s="28" t="s">
        <v>59</v>
      </c>
      <c r="D36" s="78" t="s">
        <v>56</v>
      </c>
      <c r="E36" s="79"/>
      <c r="F36" s="9" t="s">
        <v>83</v>
      </c>
      <c r="G36" s="18">
        <v>576.79999999999995</v>
      </c>
      <c r="H36" s="18" t="s">
        <v>99</v>
      </c>
      <c r="I36" s="46">
        <v>109.7</v>
      </c>
    </row>
    <row r="37" spans="2:18" s="12" customFormat="1" ht="56.45" customHeight="1" x14ac:dyDescent="0.25">
      <c r="B37" s="19" t="s">
        <v>91</v>
      </c>
      <c r="C37" s="28" t="s">
        <v>61</v>
      </c>
      <c r="D37" s="78" t="s">
        <v>56</v>
      </c>
      <c r="E37" s="79"/>
      <c r="F37" s="9" t="s">
        <v>82</v>
      </c>
      <c r="G37" s="18">
        <v>201</v>
      </c>
      <c r="H37" s="18" t="s">
        <v>100</v>
      </c>
      <c r="I37" s="57">
        <v>27.3</v>
      </c>
    </row>
    <row r="38" spans="2:18" s="12" customFormat="1" ht="56.45" customHeight="1" x14ac:dyDescent="0.25">
      <c r="B38" s="19" t="s">
        <v>92</v>
      </c>
      <c r="C38" s="28" t="s">
        <v>60</v>
      </c>
      <c r="D38" s="78" t="s">
        <v>56</v>
      </c>
      <c r="E38" s="79"/>
      <c r="F38" s="9" t="s">
        <v>75</v>
      </c>
      <c r="G38" s="18">
        <v>216</v>
      </c>
      <c r="H38" s="18" t="s">
        <v>100</v>
      </c>
      <c r="I38" s="46">
        <v>27.4</v>
      </c>
    </row>
    <row r="39" spans="2:18" s="12" customFormat="1" ht="56.45" customHeight="1" x14ac:dyDescent="0.25">
      <c r="B39" s="19" t="s">
        <v>81</v>
      </c>
      <c r="C39" s="28" t="s">
        <v>62</v>
      </c>
      <c r="D39" s="78" t="s">
        <v>56</v>
      </c>
      <c r="E39" s="79"/>
      <c r="F39" s="9" t="s">
        <v>65</v>
      </c>
      <c r="G39" s="18">
        <v>299</v>
      </c>
      <c r="H39" s="18" t="s">
        <v>99</v>
      </c>
      <c r="I39" s="46">
        <v>44.3</v>
      </c>
    </row>
    <row r="40" spans="2:18" s="12" customFormat="1" ht="56.45" customHeight="1" x14ac:dyDescent="0.25">
      <c r="B40" s="19" t="s">
        <v>53</v>
      </c>
      <c r="C40" s="28" t="s">
        <v>63</v>
      </c>
      <c r="D40" s="78" t="s">
        <v>56</v>
      </c>
      <c r="E40" s="79"/>
      <c r="F40" s="9" t="s">
        <v>84</v>
      </c>
      <c r="G40" s="18">
        <v>228</v>
      </c>
      <c r="H40" s="18" t="s">
        <v>100</v>
      </c>
      <c r="I40" s="46">
        <v>30.5</v>
      </c>
    </row>
    <row r="41" spans="2:18" s="12" customFormat="1" ht="56.45" customHeight="1" x14ac:dyDescent="0.25">
      <c r="B41" s="19" t="s">
        <v>54</v>
      </c>
      <c r="C41" s="28" t="s">
        <v>73</v>
      </c>
      <c r="D41" s="98" t="s">
        <v>56</v>
      </c>
      <c r="E41" s="99"/>
      <c r="F41" s="55" t="s">
        <v>96</v>
      </c>
      <c r="G41" s="100" t="s">
        <v>64</v>
      </c>
      <c r="H41" s="101"/>
      <c r="I41" s="46">
        <v>90</v>
      </c>
    </row>
    <row r="42" spans="2:18" s="12" customFormat="1" ht="20.25" customHeight="1" x14ac:dyDescent="0.25">
      <c r="B42" s="19"/>
      <c r="C42" s="64" t="s">
        <v>47</v>
      </c>
      <c r="D42" s="65"/>
      <c r="E42" s="65"/>
      <c r="F42" s="65"/>
      <c r="G42" s="65"/>
      <c r="H42" s="66"/>
      <c r="I42" s="45">
        <f>SUM(I31:I33,I41)</f>
        <v>211</v>
      </c>
    </row>
    <row r="43" spans="2:18" s="12" customFormat="1" ht="30.75" customHeight="1" x14ac:dyDescent="0.25">
      <c r="B43" s="19" t="s">
        <v>55</v>
      </c>
      <c r="C43" s="24" t="s">
        <v>29</v>
      </c>
      <c r="D43" s="67" t="s">
        <v>21</v>
      </c>
      <c r="E43" s="68"/>
      <c r="F43" s="25" t="s">
        <v>27</v>
      </c>
      <c r="G43" s="69" t="s">
        <v>36</v>
      </c>
      <c r="H43" s="70"/>
      <c r="I43" s="43">
        <v>15</v>
      </c>
    </row>
    <row r="44" spans="2:18" s="12" customFormat="1" ht="22.15" customHeight="1" x14ac:dyDescent="0.25">
      <c r="B44" s="95" t="s">
        <v>48</v>
      </c>
      <c r="C44" s="96"/>
      <c r="D44" s="96"/>
      <c r="E44" s="96"/>
      <c r="F44" s="96"/>
      <c r="G44" s="96"/>
      <c r="H44" s="97"/>
      <c r="I44" s="29">
        <f>SUM(I27,I31:I33,I43:I43,I29,I34,I35,I36,I37,I41,I38,I39,I40)</f>
        <v>824.89999999999986</v>
      </c>
    </row>
    <row r="45" spans="2:18" s="12" customFormat="1" ht="22.15" customHeight="1" x14ac:dyDescent="0.25">
      <c r="B45" s="58" t="s">
        <v>17</v>
      </c>
      <c r="C45" s="59"/>
      <c r="D45" s="59"/>
      <c r="E45" s="59"/>
      <c r="F45" s="59"/>
      <c r="G45" s="59"/>
      <c r="H45" s="60"/>
      <c r="I45" s="31">
        <f>SUM(I34,I35,I36,I37,I38,I39,I40,I41)</f>
        <v>503.3</v>
      </c>
    </row>
    <row r="46" spans="2:18" s="12" customFormat="1" ht="22.15" customHeight="1" thickBot="1" x14ac:dyDescent="0.3">
      <c r="B46" s="75" t="s">
        <v>12</v>
      </c>
      <c r="C46" s="76"/>
      <c r="D46" s="76"/>
      <c r="E46" s="76"/>
      <c r="F46" s="76"/>
      <c r="G46" s="76"/>
      <c r="H46" s="77"/>
      <c r="I46" s="31">
        <f>SUM(I31,I32,I33,I41)</f>
        <v>211</v>
      </c>
      <c r="K46" s="50"/>
    </row>
    <row r="47" spans="2:18" s="12" customFormat="1" ht="22.15" customHeight="1" x14ac:dyDescent="0.25">
      <c r="B47" s="81" t="s">
        <v>9</v>
      </c>
      <c r="C47" s="82"/>
      <c r="D47" s="82"/>
      <c r="E47" s="82"/>
      <c r="F47" s="82"/>
      <c r="G47" s="82"/>
      <c r="H47" s="83"/>
      <c r="I47" s="47">
        <f>I23+I44</f>
        <v>2844.6</v>
      </c>
      <c r="L47" s="52"/>
    </row>
    <row r="48" spans="2:18" s="12" customFormat="1" ht="22.15" customHeight="1" x14ac:dyDescent="0.25">
      <c r="B48" s="61" t="s">
        <v>15</v>
      </c>
      <c r="C48" s="62"/>
      <c r="D48" s="62"/>
      <c r="E48" s="62"/>
      <c r="F48" s="62"/>
      <c r="G48" s="62"/>
      <c r="H48" s="63"/>
      <c r="I48" s="48">
        <f>I24</f>
        <v>2019.7</v>
      </c>
    </row>
    <row r="49" spans="2:9" s="12" customFormat="1" ht="22.15" customHeight="1" thickBot="1" x14ac:dyDescent="0.3">
      <c r="B49" s="84" t="s">
        <v>97</v>
      </c>
      <c r="C49" s="85"/>
      <c r="D49" s="85"/>
      <c r="E49" s="85"/>
      <c r="F49" s="85"/>
      <c r="G49" s="85"/>
      <c r="H49" s="86"/>
      <c r="I49" s="49">
        <f>I25+I46</f>
        <v>264</v>
      </c>
    </row>
    <row r="50" spans="2:9" s="8" customFormat="1" ht="15.6" customHeight="1" x14ac:dyDescent="0.25">
      <c r="B50" s="1"/>
      <c r="C50" s="1"/>
      <c r="D50" s="38"/>
      <c r="E50" s="38"/>
      <c r="F50" s="35"/>
      <c r="G50" s="35"/>
      <c r="H50" s="35"/>
      <c r="I50" s="5"/>
    </row>
    <row r="51" spans="2:9" ht="27.6" customHeight="1" x14ac:dyDescent="0.25">
      <c r="C51" s="38"/>
      <c r="D51" s="88" t="s">
        <v>30</v>
      </c>
      <c r="E51" s="88"/>
      <c r="F51" s="88"/>
      <c r="G51" s="88"/>
      <c r="H51" s="88"/>
      <c r="I51" s="88"/>
    </row>
    <row r="52" spans="2:9" ht="27.6" customHeight="1" x14ac:dyDescent="0.25">
      <c r="C52" s="39" t="s">
        <v>49</v>
      </c>
      <c r="D52" s="88"/>
      <c r="E52" s="89"/>
      <c r="F52" s="89"/>
      <c r="G52" s="89"/>
      <c r="H52" s="89"/>
      <c r="I52" s="89"/>
    </row>
    <row r="53" spans="2:9" ht="27.6" customHeight="1" x14ac:dyDescent="0.25">
      <c r="C53" s="37"/>
      <c r="D53" s="87" t="s">
        <v>74</v>
      </c>
      <c r="E53" s="87"/>
      <c r="F53" s="87"/>
      <c r="G53" s="87"/>
      <c r="H53" s="87"/>
      <c r="I53" s="87"/>
    </row>
    <row r="54" spans="2:9" ht="15.6" customHeight="1" x14ac:dyDescent="0.25">
      <c r="B54" s="6"/>
      <c r="C54" s="80" t="s">
        <v>8</v>
      </c>
      <c r="D54" s="80"/>
      <c r="E54" s="80"/>
      <c r="F54" s="80"/>
      <c r="G54" s="80"/>
      <c r="H54" s="80"/>
      <c r="I54" s="80"/>
    </row>
    <row r="55" spans="2:9" ht="15.6" customHeight="1" x14ac:dyDescent="0.25"/>
    <row r="56" spans="2:9" ht="59.25" customHeight="1" x14ac:dyDescent="0.25">
      <c r="C56" s="51" t="s">
        <v>86</v>
      </c>
      <c r="D56" s="7"/>
      <c r="E56" s="7"/>
      <c r="F56" s="34"/>
    </row>
  </sheetData>
  <mergeCells count="56">
    <mergeCell ref="H2:I2"/>
    <mergeCell ref="B25:H25"/>
    <mergeCell ref="B8:I8"/>
    <mergeCell ref="B10:I10"/>
    <mergeCell ref="F3:I3"/>
    <mergeCell ref="F4:I4"/>
    <mergeCell ref="F5:I5"/>
    <mergeCell ref="B3:C3"/>
    <mergeCell ref="B4:C5"/>
    <mergeCell ref="B9:I9"/>
    <mergeCell ref="B12:B13"/>
    <mergeCell ref="C12:C13"/>
    <mergeCell ref="D12:D13"/>
    <mergeCell ref="B24:H24"/>
    <mergeCell ref="E12:E13"/>
    <mergeCell ref="F12:H12"/>
    <mergeCell ref="I12:I13"/>
    <mergeCell ref="B15:I15"/>
    <mergeCell ref="B23:H23"/>
    <mergeCell ref="C17:H17"/>
    <mergeCell ref="C21:H21"/>
    <mergeCell ref="B26:I26"/>
    <mergeCell ref="C28:H28"/>
    <mergeCell ref="G27:H27"/>
    <mergeCell ref="D27:E27"/>
    <mergeCell ref="B44:H44"/>
    <mergeCell ref="D29:E29"/>
    <mergeCell ref="G29:H29"/>
    <mergeCell ref="D41:E41"/>
    <mergeCell ref="D37:E37"/>
    <mergeCell ref="D38:E38"/>
    <mergeCell ref="D39:E39"/>
    <mergeCell ref="D40:E40"/>
    <mergeCell ref="G41:H41"/>
    <mergeCell ref="C54:I54"/>
    <mergeCell ref="B47:H47"/>
    <mergeCell ref="B49:H49"/>
    <mergeCell ref="D53:I53"/>
    <mergeCell ref="D51:I51"/>
    <mergeCell ref="D52:I52"/>
    <mergeCell ref="B45:H45"/>
    <mergeCell ref="B48:H48"/>
    <mergeCell ref="C30:H30"/>
    <mergeCell ref="D31:E31"/>
    <mergeCell ref="G31:H31"/>
    <mergeCell ref="D32:E32"/>
    <mergeCell ref="G32:H32"/>
    <mergeCell ref="D33:E33"/>
    <mergeCell ref="G33:H33"/>
    <mergeCell ref="C42:H42"/>
    <mergeCell ref="D43:E43"/>
    <mergeCell ref="G43:H43"/>
    <mergeCell ref="B46:H46"/>
    <mergeCell ref="D34:E34"/>
    <mergeCell ref="D35:E35"/>
    <mergeCell ref="D36:E36"/>
  </mergeCells>
  <pageMargins left="0.51181102362204722" right="0.31496062992125984" top="0.35433070866141736" bottom="0.35433070866141736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Variantas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Mantas Navaruckis</cp:lastModifiedBy>
  <cp:lastPrinted>2020-10-12T12:47:19Z</cp:lastPrinted>
  <dcterms:created xsi:type="dcterms:W3CDTF">2015-01-20T11:58:13Z</dcterms:created>
  <dcterms:modified xsi:type="dcterms:W3CDTF">2020-10-16T10:11:28Z</dcterms:modified>
</cp:coreProperties>
</file>