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1priedas" sheetId="24" r:id="rId1"/>
    <sheet name="2 priedas" sheetId="22" r:id="rId2"/>
    <sheet name="3 priedas" sheetId="19" r:id="rId3"/>
    <sheet name="4 priedas" sheetId="25" r:id="rId4"/>
  </sheets>
  <definedNames>
    <definedName name="_xlnm.Print_Titles" localSheetId="0">'1priedas'!$8:$8</definedName>
    <definedName name="_xlnm.Print_Titles" localSheetId="1">'2 priedas'!$4:$6</definedName>
    <definedName name="_xlnm.Print_Titles" localSheetId="2">'3 priedas'!$5:$7</definedName>
    <definedName name="_xlnm.Print_Titles" localSheetId="3">'4 priedas'!#REF!</definedName>
  </definedNames>
  <calcPr calcId="162913"/>
</workbook>
</file>

<file path=xl/calcChain.xml><?xml version="1.0" encoding="utf-8"?>
<calcChain xmlns="http://schemas.openxmlformats.org/spreadsheetml/2006/main">
  <c r="D22" i="22" l="1"/>
  <c r="E22" i="22"/>
  <c r="D15" i="22"/>
  <c r="D19" i="22" s="1"/>
  <c r="C22" i="22" l="1"/>
  <c r="C188" i="22" l="1"/>
  <c r="D188" i="22"/>
  <c r="D204" i="22" s="1"/>
  <c r="E188" i="22"/>
  <c r="B188" i="22"/>
  <c r="D177" i="22"/>
  <c r="E179" i="22"/>
  <c r="C179" i="22"/>
  <c r="D179" i="22"/>
  <c r="B179" i="22"/>
  <c r="C49" i="22"/>
  <c r="D49" i="22"/>
  <c r="E49" i="22"/>
  <c r="B49" i="22"/>
  <c r="D33" i="22"/>
  <c r="C189" i="22" l="1"/>
  <c r="D189" i="22"/>
  <c r="E189" i="22"/>
  <c r="C165" i="22"/>
  <c r="D165" i="22"/>
  <c r="B165" i="22"/>
  <c r="C162" i="22"/>
  <c r="D162" i="22"/>
  <c r="B162" i="22"/>
  <c r="D159" i="22"/>
  <c r="C156" i="22"/>
  <c r="D156" i="22"/>
  <c r="B156" i="22"/>
  <c r="C153" i="22"/>
  <c r="D153" i="22"/>
  <c r="B153" i="22"/>
  <c r="C150" i="22"/>
  <c r="D150" i="22"/>
  <c r="B150" i="22"/>
  <c r="C147" i="22"/>
  <c r="D147" i="22"/>
  <c r="B147" i="22"/>
  <c r="C144" i="22"/>
  <c r="D144" i="22"/>
  <c r="B144" i="22"/>
  <c r="C141" i="22"/>
  <c r="D141" i="22"/>
  <c r="E141" i="22"/>
  <c r="C138" i="22"/>
  <c r="D138" i="22"/>
  <c r="B138" i="22"/>
  <c r="C135" i="22"/>
  <c r="D135" i="22"/>
  <c r="B135" i="22"/>
  <c r="C170" i="22"/>
  <c r="D170" i="22"/>
  <c r="B170" i="22"/>
  <c r="C131" i="22"/>
  <c r="D131" i="22"/>
  <c r="E131" i="22"/>
  <c r="B131" i="22"/>
  <c r="C128" i="22"/>
  <c r="D128" i="22"/>
  <c r="B128" i="22"/>
  <c r="C125" i="22"/>
  <c r="D125" i="22"/>
  <c r="B125" i="22"/>
  <c r="C123" i="22"/>
  <c r="D123" i="22"/>
  <c r="B123" i="22"/>
  <c r="C120" i="22"/>
  <c r="D120" i="22"/>
  <c r="B120" i="22"/>
  <c r="C117" i="22"/>
  <c r="D117" i="22"/>
  <c r="B117" i="22"/>
  <c r="C57" i="22"/>
  <c r="D57" i="22"/>
  <c r="B57" i="22" l="1"/>
  <c r="C199" i="22" l="1"/>
  <c r="D199" i="22"/>
  <c r="B199" i="22"/>
  <c r="D196" i="22"/>
  <c r="D198" i="22" s="1"/>
  <c r="E85" i="22" l="1"/>
  <c r="C15" i="22" l="1"/>
  <c r="E15" i="22"/>
  <c r="B15" i="22"/>
  <c r="C187" i="22" l="1"/>
  <c r="D187" i="22"/>
  <c r="B187" i="22"/>
  <c r="D182" i="22"/>
  <c r="E187" i="22" l="1"/>
  <c r="D44" i="22" l="1"/>
  <c r="C11" i="19" l="1"/>
  <c r="D11" i="19"/>
  <c r="B11" i="19"/>
  <c r="C50" i="22"/>
  <c r="C204" i="22" s="1"/>
  <c r="E50" i="22"/>
  <c r="B50" i="22"/>
  <c r="C46" i="22"/>
  <c r="B46" i="22"/>
  <c r="B23" i="24"/>
  <c r="D190" i="22" l="1"/>
  <c r="D206" i="22" s="1"/>
  <c r="C205" i="22"/>
  <c r="D205" i="22"/>
  <c r="E205" i="22"/>
  <c r="E204" i="22"/>
  <c r="B204" i="22"/>
  <c r="C175" i="22"/>
  <c r="B175" i="22"/>
  <c r="D173" i="22"/>
  <c r="C173" i="22"/>
  <c r="B173" i="22"/>
  <c r="C168" i="22"/>
  <c r="B168" i="22"/>
  <c r="C159" i="22"/>
  <c r="E159" i="22"/>
  <c r="B159" i="22"/>
  <c r="B141" i="22"/>
  <c r="C115" i="22" l="1"/>
  <c r="B115" i="22"/>
  <c r="C113" i="22"/>
  <c r="E113" i="22"/>
  <c r="B113" i="22"/>
  <c r="C111" i="22"/>
  <c r="B111" i="22"/>
  <c r="C109" i="22"/>
  <c r="B109" i="22"/>
  <c r="C107" i="22"/>
  <c r="B107" i="22"/>
  <c r="C105" i="22"/>
  <c r="B105" i="22"/>
  <c r="C103" i="22"/>
  <c r="B103" i="22"/>
  <c r="C101" i="22"/>
  <c r="B101" i="22"/>
  <c r="C99" i="22"/>
  <c r="B99" i="22"/>
  <c r="C97" i="22"/>
  <c r="B97" i="22"/>
  <c r="C95" i="22"/>
  <c r="B95" i="22"/>
  <c r="C93" i="22"/>
  <c r="B93" i="22"/>
  <c r="C91" i="22"/>
  <c r="B91" i="22"/>
  <c r="C89" i="22"/>
  <c r="B89" i="22"/>
  <c r="C87" i="22"/>
  <c r="B87" i="22"/>
  <c r="C85" i="22"/>
  <c r="B85" i="22"/>
  <c r="C83" i="22"/>
  <c r="B83" i="22"/>
  <c r="C81" i="22"/>
  <c r="B81" i="22"/>
  <c r="C79" i="22"/>
  <c r="B79" i="22"/>
  <c r="C77" i="22"/>
  <c r="B77" i="22"/>
  <c r="C75" i="22"/>
  <c r="B75" i="22"/>
  <c r="D73" i="22"/>
  <c r="D71" i="22"/>
  <c r="C69" i="22"/>
  <c r="B69" i="22"/>
  <c r="E66" i="22"/>
  <c r="E186" i="22" s="1"/>
  <c r="C66" i="22"/>
  <c r="D66" i="22"/>
  <c r="B66" i="22"/>
  <c r="C64" i="22"/>
  <c r="B64" i="22"/>
  <c r="C62" i="22"/>
  <c r="B62" i="22"/>
  <c r="C60" i="22"/>
  <c r="B60" i="22"/>
  <c r="D186" i="22" l="1"/>
  <c r="C20" i="22"/>
  <c r="D202" i="22"/>
  <c r="E20" i="22"/>
  <c r="B20" i="22"/>
  <c r="D42" i="22"/>
  <c r="C39" i="22"/>
  <c r="D39" i="22"/>
  <c r="D48" i="22" s="1"/>
  <c r="E39" i="22"/>
  <c r="B39" i="22"/>
  <c r="E31" i="22" l="1"/>
  <c r="E48" i="22" s="1"/>
  <c r="C52" i="22" l="1"/>
  <c r="E52" i="22"/>
  <c r="B52" i="22"/>
  <c r="C37" i="22"/>
  <c r="B37" i="22"/>
  <c r="C35" i="22"/>
  <c r="B35" i="22"/>
  <c r="B31" i="22"/>
  <c r="B48" i="22" s="1"/>
  <c r="C48" i="22" l="1"/>
  <c r="C193" i="22"/>
  <c r="C198" i="22" s="1"/>
  <c r="B193" i="22"/>
  <c r="B198" i="22" s="1"/>
  <c r="C200" i="22"/>
  <c r="B200" i="22"/>
  <c r="C8" i="22"/>
  <c r="D8" i="22"/>
  <c r="B8" i="22"/>
  <c r="C13" i="22"/>
  <c r="D13" i="22"/>
  <c r="D203" i="22" s="1"/>
  <c r="B13" i="22"/>
  <c r="C55" i="22" l="1"/>
  <c r="E55" i="22"/>
  <c r="B55" i="22"/>
  <c r="C12" i="22"/>
  <c r="D12" i="22"/>
  <c r="B12" i="22"/>
  <c r="B209" i="22" s="1"/>
  <c r="C11" i="22"/>
  <c r="D11" i="22"/>
  <c r="B11" i="22"/>
  <c r="B16" i="24"/>
  <c r="B11" i="24"/>
  <c r="B10" i="24" l="1"/>
  <c r="D209" i="22"/>
  <c r="C209" i="22"/>
  <c r="C18" i="25"/>
  <c r="C28" i="22" l="1"/>
  <c r="C202" i="22" s="1"/>
  <c r="E202" i="22"/>
  <c r="C54" i="22" l="1"/>
  <c r="E54" i="22"/>
  <c r="B54" i="22"/>
  <c r="B21" i="24" l="1"/>
  <c r="E18" i="25" l="1"/>
  <c r="D210" i="22" l="1"/>
  <c r="E210" i="22"/>
  <c r="B9" i="24" l="1"/>
  <c r="C191" i="22" l="1"/>
  <c r="C210" i="22" s="1"/>
  <c r="B191" i="22"/>
  <c r="B210" i="22" s="1"/>
  <c r="C184" i="22" l="1"/>
  <c r="C186" i="22" s="1"/>
  <c r="B184" i="22"/>
  <c r="B186" i="22" s="1"/>
  <c r="B24" i="22"/>
  <c r="C24" i="22" l="1"/>
  <c r="E21" i="22" l="1"/>
  <c r="B21" i="22"/>
  <c r="B207" i="22" s="1"/>
  <c r="E207" i="22" l="1"/>
  <c r="B20" i="24"/>
  <c r="B27" i="24" s="1"/>
  <c r="C19" i="22" l="1"/>
  <c r="D201" i="22"/>
  <c r="E19" i="22"/>
  <c r="C27" i="22" l="1"/>
  <c r="C201" i="22" s="1"/>
  <c r="C29" i="22"/>
  <c r="B29" i="22"/>
  <c r="B208" i="22" s="1"/>
  <c r="E201" i="22"/>
  <c r="B27" i="22"/>
  <c r="B19" i="22"/>
  <c r="B28" i="22"/>
  <c r="B202" i="22" s="1"/>
  <c r="B201" i="22" l="1"/>
  <c r="C208" i="22"/>
</calcChain>
</file>

<file path=xl/sharedStrings.xml><?xml version="1.0" encoding="utf-8"?>
<sst xmlns="http://schemas.openxmlformats.org/spreadsheetml/2006/main" count="260" uniqueCount="152">
  <si>
    <t>Asignavimų valdytojas</t>
  </si>
  <si>
    <t>Gamtos mokykla</t>
  </si>
  <si>
    <t>Kūno kultūros ir sporto centras</t>
  </si>
  <si>
    <t>Savivaldybės viešoji biblioteka</t>
  </si>
  <si>
    <t>Kraštotyros muziejus</t>
  </si>
  <si>
    <t>Pradinė mokykla</t>
  </si>
  <si>
    <t>Moksleivių namai</t>
  </si>
  <si>
    <t>Savivaldybės institucijos ir įstaigos pavadinimas</t>
  </si>
  <si>
    <t>Dailės galerija</t>
  </si>
  <si>
    <t>Muzikos mokykla</t>
  </si>
  <si>
    <t>Muzikinis teatras</t>
  </si>
  <si>
    <t>IŠ SAVIVALDYBĖS BIUDŽETO IŠLAIKOMŲ ĮSTAIGŲ PAJAMŲ UŽ TEIKIAMAS PASLAUGAS ĮMOKOS Į SAVIVALDYBĖS BIUDŽETĄ</t>
  </si>
  <si>
    <t xml:space="preserve">Savivaldybės administracija </t>
  </si>
  <si>
    <t xml:space="preserve">     ASIGNAVIMAI PAGAL ASIGNAVIMŲ VALDYTOJUS IR PROGRAMAS</t>
  </si>
  <si>
    <t>Iš viso  01 programai</t>
  </si>
  <si>
    <t xml:space="preserve">                                     01 SAVIVALDYBĖS VALDYMO  PROGRAMA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</si>
  <si>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</si>
  <si>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</si>
  <si>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</si>
  <si>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</si>
  <si>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Iš viso 13 programai</t>
  </si>
  <si>
    <t xml:space="preserve">                                    15 SOCIALINĖS PARAMOS ĮGYVENDINIMO PROGRAMA</t>
  </si>
  <si>
    <t>Iš viso 15 programai</t>
  </si>
  <si>
    <t xml:space="preserve">pajamos už prekes ir paslaugas </t>
  </si>
  <si>
    <t xml:space="preserve">                              11 KULTŪROS IR MENO PROGRAMA</t>
  </si>
  <si>
    <t xml:space="preserve">  išlaidoms</t>
  </si>
  <si>
    <t>iš viso</t>
  </si>
  <si>
    <t>Rožyno progimnazija</t>
  </si>
  <si>
    <t>turtui įsigyti  ir finansi-niams įsipareigoji-mams vykdyti</t>
  </si>
  <si>
    <t>Vytauto Žemkalnio gimnazija</t>
  </si>
  <si>
    <t>Juozo Miltinio gimnazija</t>
  </si>
  <si>
    <t>Mykolo Karkos pagrindinė mokykla</t>
  </si>
  <si>
    <t>Alfonso Lipniūno progimnazija</t>
  </si>
  <si>
    <t>Pajamų pavadinimas</t>
  </si>
  <si>
    <t>DOTACIJOS</t>
  </si>
  <si>
    <t>KITOS PAJAMOS</t>
  </si>
  <si>
    <t>Turto pajamos</t>
  </si>
  <si>
    <t>Pajamos už prekes ir paslaugas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</si>
  <si>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</si>
  <si>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</si>
  <si>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</si>
  <si>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>Iš viso pajamų (tūkst. Eur)</t>
  </si>
  <si>
    <t>Iš jų  (tūkst. Eur)</t>
  </si>
  <si>
    <t>Iš viso (tūkst. Eur)</t>
  </si>
  <si>
    <t>iš jų darbo užmokesčiui</t>
  </si>
  <si>
    <t>Raimundo Sargūno sporto gimnazija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</si>
  <si>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</si>
  <si>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</si>
  <si>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</si>
  <si>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</si>
  <si>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</si>
  <si>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</si>
  <si>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</si>
  <si>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</si>
  <si>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Dividendai</t>
  </si>
  <si>
    <t>Savivaldybės administracijos  Socialinių reikalų skyrius</t>
  </si>
  <si>
    <t>Atviras jaunimo centras</t>
  </si>
  <si>
    <t>Suaugusiųjų ir jaunimo mokymo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</si>
  <si>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</si>
  <si>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</si>
  <si>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</si>
  <si>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</si>
  <si>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</si>
  <si>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Speciali tikslinė dotacija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</si>
  <si>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</si>
  <si>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</si>
  <si>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</si>
  <si>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02 INVESTICIJŲ PROJEKTŲ  PROGRAMA</t>
  </si>
  <si>
    <t xml:space="preserve">                        3.  SAVIVALDYBĖS BIUDŽETO EINAMŲJŲ METŲ IŠLAIDOMS</t>
  </si>
  <si>
    <t xml:space="preserve">         Europos Sąjungos finansinės paramos lėšos</t>
  </si>
  <si>
    <t>Iš jų: savivaldybės biudžeto lėšos</t>
  </si>
  <si>
    <t xml:space="preserve">         Valstybės investicijų programoje numatytoms kapitalo investicijoms</t>
  </si>
  <si>
    <t>Iš jų – savivaldybės biudžeto lėšos</t>
  </si>
  <si>
    <t xml:space="preserve">         valstybės lėšos vietinės reikšmės keliams (gatvėms) tiesti, taisyti, prižiūrėti ir saugaus eismo sąlygoms užtikrinti</t>
  </si>
  <si>
    <t>Iš jų:  savivaldybės biudžeto lėšos</t>
  </si>
  <si>
    <t xml:space="preserve">          valstybės lėšos vietinės reikšmės keliams (gatvėms) tiesti, taisyti, prižiūrėti ir saugaus eismo sąlygoms užtikrinti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</si>
  <si>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</si>
  <si>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</si>
  <si>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</si>
  <si>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</si>
  <si>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</si>
  <si>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</si>
  <si>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</si>
  <si>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</si>
  <si>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</si>
  <si>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</si>
  <si>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</si>
  <si>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</si>
  <si>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</si>
  <si>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</si>
  <si>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</si>
  <si>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</si>
  <si>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</si>
  <si>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</si>
  <si>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</si>
  <si>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</si>
  <si>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</si>
  <si>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</si>
  <si>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</si>
  <si>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</si>
  <si>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</si>
  <si>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</si>
  <si>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</si>
  <si>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</si>
  <si>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</si>
  <si>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</si>
  <si>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</si>
  <si>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</si>
  <si>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</si>
  <si>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</si>
  <si>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</si>
  <si>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</si>
  <si>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</si>
  <si>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Valstybės investicijų programoje numatytoms  kapitalo investicijoms finansuoti</t>
  </si>
  <si>
    <t>Regos centras ,,Linelis“</t>
  </si>
  <si>
    <t>Iš viso: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</si>
  <si>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</si>
  <si>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</si>
  <si>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Lopšelis-darželis ,,Vaivorykštė“</t>
  </si>
  <si>
    <t xml:space="preserve">         ASIGNAVIMAI IŠ SAVIVALDYBĖS 2018 M. NEPANAUDOTŲ BIUDŽETO</t>
  </si>
  <si>
    <t>Valstybės investicijų 2019–2021 metų programoje numatytoms kapitalo investicijoms finansuoti</t>
  </si>
  <si>
    <t xml:space="preserve">                                       12  SPORTO PROGRAMA</t>
  </si>
  <si>
    <t xml:space="preserve">          ugdymo reikmių lėšos</t>
  </si>
  <si>
    <t xml:space="preserve">Kitos dotacijos </t>
  </si>
  <si>
    <t xml:space="preserve">        valstybės biudžeto lėšos</t>
  </si>
  <si>
    <t>Iš viso 02 programai</t>
  </si>
  <si>
    <t xml:space="preserve">          Valstybės investicijų programoje numatytoms kapitalo investicijoms</t>
  </si>
  <si>
    <t xml:space="preserve">             10 MIESTO INFRASTRUKTŪROS OBJEKTŲ PLĖTROS, MODERNIZAVIMO                                                                                             IR PRIEŽIŪROS  PROGRAMA</t>
  </si>
  <si>
    <t>Iš viso 10 programai</t>
  </si>
  <si>
    <t xml:space="preserve">   Iš viso asignavimų </t>
  </si>
  <si>
    <t xml:space="preserve">        PANEVĖŽIO MIESTO SAVIVALDYBĖS 2019 METŲ BIUDŽETO PAJAMOS       </t>
  </si>
  <si>
    <t>Iš jų: valstybės biudžeto lėšos</t>
  </si>
  <si>
    <t xml:space="preserve">        valstybės biudžeto specialioji tikslinė dotacija valstybinėms (valstybės perduotoms savivaldybėms) funkcijoms atlikti</t>
  </si>
  <si>
    <t xml:space="preserve">  Iš jų: įstaigos pajamos už paslaugas</t>
  </si>
  <si>
    <t xml:space="preserve">          ugdymo reikių lėšos</t>
  </si>
  <si>
    <t xml:space="preserve">        ugdymo reikmių lėšos</t>
  </si>
  <si>
    <t xml:space="preserve">      Iš jų ( tūkst. Eur)</t>
  </si>
  <si>
    <t>Kultūros centras Panevėžio bendruomenių rūmai</t>
  </si>
  <si>
    <t>Juozo Balčikonio gimnazija</t>
  </si>
  <si>
    <t>Pedagoginė-psichologinė tarnyba</t>
  </si>
  <si>
    <r>
      <t xml:space="preserve">pajamos už turto  nuomą </t>
    </r>
    <r>
      <rPr>
        <sz val="10"/>
        <rFont val="Times New Roman"/>
        <family val="1"/>
        <charset val="186"/>
      </rPr>
      <t xml:space="preserve">          </t>
    </r>
  </si>
  <si>
    <t>Jaunuolių dienos centras</t>
  </si>
  <si>
    <t>Iš jų: ugdymo reikmių lėšos</t>
  </si>
  <si>
    <t>5-oji gimnazija</t>
  </si>
  <si>
    <t>Dailės mokykla</t>
  </si>
  <si>
    <t xml:space="preserve">       2019 m. birželio   d. sprendimo Nr. </t>
  </si>
  <si>
    <t>Kita tikslinė dotacija</t>
  </si>
  <si>
    <t>Iš jų –  savivaldybės biudžeto lėšos</t>
  </si>
  <si>
    <t>Teatras ,,Menas“</t>
  </si>
  <si>
    <t>Kino centras ,,Garsas“</t>
  </si>
  <si>
    <t>Iš jų – įstaigos pajamos už paslaugas</t>
  </si>
  <si>
    <t>Iš jų – ugdymo reikmių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</si>
</sst>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164" fontId="6" fillId="0" borderId="2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49" fontId="6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4" xfId="0" applyFont="1" applyBorder="1"/>
    <xf numFmtId="0" fontId="1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5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6" fillId="0" borderId="7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1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4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2" fillId="0" borderId="7" xfId="0" applyNumberFormat="1" applyFont="1" applyBorder="1"/>
    <xf numFmtId="164" fontId="11" fillId="0" borderId="5" xfId="0" applyNumberFormat="1" applyFont="1" applyBorder="1"/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0" fontId="2" fillId="0" borderId="0" xfId="0" applyFont="1" applyAlignment="1"/>
    <xf numFmtId="0" fontId="11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/>
    <xf numFmtId="0" fontId="1" fillId="0" borderId="1" xfId="0" applyFont="1" applyBorder="1"/>
    <xf numFmtId="164" fontId="18" fillId="0" borderId="1" xfId="0" applyNumberFormat="1" applyFont="1" applyBorder="1" applyAlignment="1">
      <alignment horizontal="right" vertical="center" wrapText="1"/>
    </xf>
    <xf numFmtId="164" fontId="1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6" fillId="0" borderId="7" xfId="0" applyNumberFormat="1" applyFont="1" applyFill="1" applyBorder="1"/>
    <xf numFmtId="164" fontId="7" fillId="0" borderId="8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0" fillId="0" borderId="0" xfId="0" applyNumberFormat="1"/>
    <xf numFmtId="164" fontId="2" fillId="0" borderId="2" xfId="0" applyNumberFormat="1" applyFont="1" applyFill="1" applyBorder="1"/>
    <xf numFmtId="164" fontId="6" fillId="0" borderId="3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left" vertical="center" wrapText="1"/>
    </xf>
    <xf numFmtId="164" fontId="18" fillId="0" borderId="7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left" vertical="center" wrapText="1"/>
    </xf>
    <xf numFmtId="164" fontId="22" fillId="0" borderId="7" xfId="0" applyNumberFormat="1" applyFont="1" applyFill="1" applyBorder="1"/>
    <xf numFmtId="164" fontId="18" fillId="0" borderId="7" xfId="0" applyNumberFormat="1" applyFont="1" applyFill="1" applyBorder="1"/>
    <xf numFmtId="164" fontId="9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right"/>
    </xf>
    <xf numFmtId="164" fontId="18" fillId="2" borderId="7" xfId="0" applyNumberFormat="1" applyFont="1" applyFill="1" applyBorder="1" applyAlignment="1">
      <alignment horizontal="right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24" fillId="0" borderId="3" xfId="0" applyNumberFormat="1" applyFont="1" applyBorder="1" applyAlignment="1">
      <alignment wrapText="1"/>
    </xf>
    <xf numFmtId="0" fontId="25" fillId="0" borderId="0" xfId="0" applyFont="1"/>
    <xf numFmtId="0" fontId="17" fillId="0" borderId="0" xfId="0" applyFont="1"/>
    <xf numFmtId="2" fontId="1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/>
    </xf>
    <xf numFmtId="2" fontId="19" fillId="0" borderId="6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/>
    </xf>
    <xf numFmtId="0" fontId="26" fillId="0" borderId="0" xfId="0" applyFont="1"/>
    <xf numFmtId="164" fontId="9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wrapText="1"/>
    </xf>
    <xf numFmtId="164" fontId="6" fillId="0" borderId="7" xfId="0" applyNumberFormat="1" applyFont="1" applyFill="1" applyBorder="1" applyAlignment="1">
      <alignment horizontal="right"/>
    </xf>
    <xf numFmtId="164" fontId="18" fillId="0" borderId="7" xfId="0" applyNumberFormat="1" applyFont="1" applyBorder="1" applyAlignment="1">
      <alignment horizontal="right" vertical="center" wrapText="1"/>
    </xf>
    <xf numFmtId="164" fontId="18" fillId="0" borderId="1" xfId="0" applyNumberFormat="1" applyFont="1" applyBorder="1"/>
    <xf numFmtId="164" fontId="17" fillId="2" borderId="1" xfId="0" applyNumberFormat="1" applyFont="1" applyFill="1" applyBorder="1" applyAlignment="1">
      <alignment horizontal="right" vertical="center" wrapText="1"/>
    </xf>
    <xf numFmtId="164" fontId="17" fillId="2" borderId="1" xfId="0" applyNumberFormat="1" applyFont="1" applyFill="1" applyBorder="1"/>
    <xf numFmtId="164" fontId="11" fillId="0" borderId="3" xfId="0" applyNumberFormat="1" applyFont="1" applyBorder="1" applyAlignment="1">
      <alignment wrapText="1"/>
    </xf>
    <xf numFmtId="0" fontId="0" fillId="0" borderId="0" xfId="0" applyAlignment="1"/>
    <xf numFmtId="164" fontId="6" fillId="0" borderId="12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right"/>
    </xf>
    <xf numFmtId="164" fontId="24" fillId="0" borderId="3" xfId="0" applyNumberFormat="1" applyFont="1" applyBorder="1" applyAlignment="1">
      <alignment horizontal="left" vertical="center" wrapText="1"/>
    </xf>
    <xf numFmtId="164" fontId="7" fillId="0" borderId="7" xfId="0" applyNumberFormat="1" applyFont="1" applyFill="1" applyBorder="1"/>
    <xf numFmtId="164" fontId="24" fillId="0" borderId="5" xfId="0" applyNumberFormat="1" applyFont="1" applyBorder="1" applyAlignment="1">
      <alignment wrapText="1"/>
    </xf>
    <xf numFmtId="164" fontId="27" fillId="0" borderId="5" xfId="0" applyNumberFormat="1" applyFont="1" applyBorder="1" applyAlignment="1">
      <alignment wrapText="1"/>
    </xf>
    <xf numFmtId="164" fontId="22" fillId="0" borderId="7" xfId="0" applyNumberFormat="1" applyFont="1" applyBorder="1" applyAlignment="1">
      <alignment horizontal="right" vertical="center" wrapText="1"/>
    </xf>
    <xf numFmtId="164" fontId="18" fillId="2" borderId="1" xfId="0" applyNumberFormat="1" applyFont="1" applyFill="1" applyBorder="1" applyAlignment="1">
      <alignment horizontal="right" vertical="center" wrapText="1"/>
    </xf>
    <xf numFmtId="164" fontId="18" fillId="0" borderId="11" xfId="0" applyNumberFormat="1" applyFont="1" applyBorder="1" applyAlignment="1">
      <alignment horizontal="right" vertical="center" wrapText="1"/>
    </xf>
    <xf numFmtId="164" fontId="18" fillId="0" borderId="2" xfId="0" applyNumberFormat="1" applyFont="1" applyBorder="1" applyAlignment="1">
      <alignment horizontal="right" vertical="center" wrapText="1"/>
    </xf>
    <xf numFmtId="164" fontId="18" fillId="0" borderId="2" xfId="0" applyNumberFormat="1" applyFont="1" applyBorder="1" applyAlignment="1">
      <alignment vertical="center"/>
    </xf>
    <xf numFmtId="164" fontId="18" fillId="0" borderId="7" xfId="0" applyNumberFormat="1" applyFont="1" applyBorder="1"/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64" fontId="7" fillId="0" borderId="12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7" fillId="0" borderId="8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18" fillId="0" borderId="9" xfId="0" applyNumberFormat="1" applyFont="1" applyBorder="1" applyAlignment="1">
      <alignment horizontal="left" vertical="center" wrapText="1"/>
    </xf>
    <xf numFmtId="164" fontId="23" fillId="0" borderId="4" xfId="0" applyNumberFormat="1" applyFont="1" applyBorder="1" applyAlignment="1">
      <alignment wrapText="1"/>
    </xf>
    <xf numFmtId="164" fontId="23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2019 m birželio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2019 m. birželio   d. sprendimo Nr.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0</xdr:row>
      <xdr:rowOff>38100</xdr:rowOff>
    </xdr:from>
    <xdr:to>
      <xdr:col>3</xdr:col>
      <xdr:colOff>714376</xdr:colOff>
      <xdr:row>1</xdr:row>
      <xdr:rowOff>0</xdr:rowOff>
    </xdr:to>
    <xdr:sp macro="" textlink="">
      <xdr:nvSpPr>
        <xdr:cNvPr id="14337" name="Text Box 1">
          <a:extLst>
            <a:ext uri="{FF2B5EF4-FFF2-40B4-BE49-F238E27FC236}">
              <a16:creationId xmlns="" xmlns:a16="http://schemas.microsoft.com/office/drawing/2014/main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2733676" y="38100"/>
          <a:ext cx="2343150" cy="762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2019 m  birželio    d. sprendimo Nr.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tabSelected="1" topLeftCell="A10" workbookViewId="0">
      <selection activeCell="A14" sqref="A14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3" ht="89.25" customHeight="1" x14ac:dyDescent="0.25">
      <c r="A1" s="57"/>
      <c r="B1" s="5"/>
    </row>
    <row r="2" spans="1:3" ht="15" x14ac:dyDescent="0.25">
      <c r="A2" s="139"/>
      <c r="B2" s="140"/>
    </row>
    <row r="3" spans="1:3" ht="14.25" x14ac:dyDescent="0.2">
      <c r="A3" s="102"/>
      <c r="B3" s="103"/>
    </row>
    <row r="4" spans="1:3" ht="14.25" x14ac:dyDescent="0.2">
      <c r="A4" s="141" t="s">
        <v>130</v>
      </c>
      <c r="B4" s="141"/>
    </row>
    <row r="5" spans="1:3" ht="14.25" x14ac:dyDescent="0.2">
      <c r="A5" s="139"/>
      <c r="B5" s="139"/>
    </row>
    <row r="6" spans="1:3" ht="15" x14ac:dyDescent="0.25">
      <c r="A6" s="57"/>
      <c r="B6" s="5"/>
    </row>
    <row r="7" spans="1:3" ht="15" x14ac:dyDescent="0.25">
      <c r="A7" s="5"/>
      <c r="B7" s="5"/>
    </row>
    <row r="8" spans="1:3" ht="18.75" customHeight="1" x14ac:dyDescent="0.2">
      <c r="A8" s="104" t="s">
        <v>33</v>
      </c>
      <c r="B8" s="104" t="s">
        <v>43</v>
      </c>
    </row>
    <row r="9" spans="1:3" ht="16.5" customHeight="1" x14ac:dyDescent="0.2">
      <c r="A9" s="105" t="s">
        <v>34</v>
      </c>
      <c r="B9" s="106">
        <f>B10</f>
        <v>1374.1000000000001</v>
      </c>
    </row>
    <row r="10" spans="1:3" ht="18" customHeight="1" x14ac:dyDescent="0.2">
      <c r="A10" s="105" t="s">
        <v>64</v>
      </c>
      <c r="B10" s="106">
        <f>SUM(B11+B16+B15)</f>
        <v>1374.1000000000001</v>
      </c>
    </row>
    <row r="11" spans="1:3" ht="21" customHeight="1" x14ac:dyDescent="0.2">
      <c r="A11" s="105" t="s">
        <v>63</v>
      </c>
      <c r="B11" s="106">
        <f>B12+B13+B14</f>
        <v>-3809.6</v>
      </c>
    </row>
    <row r="12" spans="1:3" ht="37.5" customHeight="1" x14ac:dyDescent="0.2">
      <c r="A12" s="107" t="s">
        <v>120</v>
      </c>
      <c r="B12" s="108">
        <v>-2722</v>
      </c>
    </row>
    <row r="13" spans="1:3" ht="34.5" customHeight="1" x14ac:dyDescent="0.2">
      <c r="A13" s="107" t="s">
        <v>40</v>
      </c>
      <c r="B13" s="109">
        <v>-1145</v>
      </c>
    </row>
    <row r="14" spans="1:3" ht="21.75" customHeight="1" x14ac:dyDescent="0.2">
      <c r="A14" s="107" t="s">
        <v>146</v>
      </c>
      <c r="B14" s="109">
        <v>57.4</v>
      </c>
    </row>
    <row r="15" spans="1:3" ht="36" customHeight="1" x14ac:dyDescent="0.2">
      <c r="A15" s="105" t="s">
        <v>65</v>
      </c>
      <c r="B15" s="110">
        <v>66.2</v>
      </c>
      <c r="C15" s="25"/>
    </row>
    <row r="16" spans="1:3" ht="14.25" x14ac:dyDescent="0.2">
      <c r="A16" s="105" t="s">
        <v>123</v>
      </c>
      <c r="B16" s="110">
        <f>B17+B18+B19</f>
        <v>5117.5</v>
      </c>
    </row>
    <row r="17" spans="1:3" ht="30" x14ac:dyDescent="0.2">
      <c r="A17" s="107" t="s">
        <v>120</v>
      </c>
      <c r="B17" s="109">
        <v>3981.5</v>
      </c>
    </row>
    <row r="18" spans="1:3" ht="33" customHeight="1" x14ac:dyDescent="0.2">
      <c r="A18" s="107" t="s">
        <v>40</v>
      </c>
      <c r="B18" s="109">
        <v>1174.3</v>
      </c>
    </row>
    <row r="19" spans="1:3" ht="18.75" customHeight="1" x14ac:dyDescent="0.2">
      <c r="A19" s="107" t="s">
        <v>123</v>
      </c>
      <c r="B19" s="114">
        <v>-38.299999999999997</v>
      </c>
      <c r="C19" s="25"/>
    </row>
    <row r="20" spans="1:3" ht="14.25" x14ac:dyDescent="0.2">
      <c r="A20" s="105" t="s">
        <v>35</v>
      </c>
      <c r="B20" s="106">
        <f>SUM(B21+B23)</f>
        <v>437.7</v>
      </c>
    </row>
    <row r="21" spans="1:3" ht="18" customHeight="1" x14ac:dyDescent="0.2">
      <c r="A21" s="105" t="s">
        <v>36</v>
      </c>
      <c r="B21" s="106">
        <f>SUM(B22:B22)</f>
        <v>401</v>
      </c>
    </row>
    <row r="22" spans="1:3" ht="15" x14ac:dyDescent="0.2">
      <c r="A22" s="107" t="s">
        <v>54</v>
      </c>
      <c r="B22" s="50">
        <v>401</v>
      </c>
    </row>
    <row r="23" spans="1:3" ht="14.25" x14ac:dyDescent="0.2">
      <c r="A23" s="105" t="s">
        <v>37</v>
      </c>
      <c r="B23" s="111">
        <f>B24+B25</f>
        <v>36.699999999999996</v>
      </c>
    </row>
    <row r="24" spans="1:3" ht="20.25" customHeight="1" x14ac:dyDescent="0.25">
      <c r="A24" s="107" t="s">
        <v>61</v>
      </c>
      <c r="B24" s="112">
        <v>36.4</v>
      </c>
    </row>
    <row r="25" spans="1:3" ht="17.25" customHeight="1" x14ac:dyDescent="0.25">
      <c r="A25" s="107" t="s">
        <v>62</v>
      </c>
      <c r="B25" s="112">
        <v>0.3</v>
      </c>
    </row>
    <row r="26" spans="1:3" ht="16.5" customHeight="1" x14ac:dyDescent="0.2">
      <c r="A26" s="105" t="s">
        <v>38</v>
      </c>
      <c r="B26" s="110">
        <v>321.3</v>
      </c>
      <c r="C26" s="116"/>
    </row>
    <row r="27" spans="1:3" ht="21.75" customHeight="1" x14ac:dyDescent="0.2">
      <c r="A27" s="105" t="s">
        <v>39</v>
      </c>
      <c r="B27" s="106">
        <f>B9+B20+B26</f>
        <v>2133.1000000000004</v>
      </c>
    </row>
    <row r="28" spans="1:3" ht="15" x14ac:dyDescent="0.25">
      <c r="A28" s="5"/>
      <c r="B28" s="5"/>
    </row>
    <row r="29" spans="1:3" x14ac:dyDescent="0.2">
      <c r="B29" s="73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topLeftCell="A196" zoomScaleNormal="100" workbookViewId="0">
      <selection activeCell="A162" sqref="A162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1.7109375" style="5" customWidth="1"/>
    <col min="6" max="16384" width="9.140625" style="5"/>
  </cols>
  <sheetData>
    <row r="1" spans="1:8" ht="76.5" customHeight="1" x14ac:dyDescent="0.25"/>
    <row r="2" spans="1:8" ht="30.75" customHeight="1" x14ac:dyDescent="0.25">
      <c r="A2" s="152" t="s">
        <v>13</v>
      </c>
      <c r="B2" s="153"/>
      <c r="C2" s="153"/>
      <c r="D2" s="153"/>
      <c r="E2" s="153"/>
    </row>
    <row r="3" spans="1:8" hidden="1" x14ac:dyDescent="0.25"/>
    <row r="4" spans="1:8" ht="12.75" customHeight="1" x14ac:dyDescent="0.25">
      <c r="A4" s="157" t="s">
        <v>0</v>
      </c>
      <c r="B4" s="157" t="s">
        <v>43</v>
      </c>
      <c r="C4" s="158" t="s">
        <v>42</v>
      </c>
      <c r="D4" s="158"/>
      <c r="E4" s="158"/>
    </row>
    <row r="5" spans="1:8" ht="12.75" customHeight="1" x14ac:dyDescent="0.25">
      <c r="A5" s="158"/>
      <c r="B5" s="160"/>
      <c r="C5" s="161" t="s">
        <v>25</v>
      </c>
      <c r="D5" s="162"/>
      <c r="E5" s="158" t="s">
        <v>28</v>
      </c>
    </row>
    <row r="6" spans="1:8" ht="105.75" customHeight="1" x14ac:dyDescent="0.25">
      <c r="A6" s="159"/>
      <c r="B6" s="159"/>
      <c r="C6" s="19" t="s">
        <v>26</v>
      </c>
      <c r="D6" s="20" t="s">
        <v>44</v>
      </c>
      <c r="E6" s="166"/>
    </row>
    <row r="7" spans="1:8" ht="25.5" customHeight="1" x14ac:dyDescent="0.25">
      <c r="A7" s="163" t="s">
        <v>15</v>
      </c>
      <c r="B7" s="164"/>
      <c r="C7" s="164"/>
      <c r="D7" s="164"/>
      <c r="E7" s="165"/>
    </row>
    <row r="8" spans="1:8" ht="20.25" customHeight="1" x14ac:dyDescent="0.25">
      <c r="A8" s="27" t="s">
        <v>12</v>
      </c>
      <c r="B8" s="29">
        <f>B9+B10</f>
        <v>33.1</v>
      </c>
      <c r="C8" s="29">
        <f t="shared" ref="C8:D8" si="0">C9+C10</f>
        <v>33.1</v>
      </c>
      <c r="D8" s="29">
        <f t="shared" si="0"/>
        <v>32.299999999999997</v>
      </c>
      <c r="E8" s="29"/>
      <c r="F8" s="98"/>
      <c r="G8" s="98"/>
      <c r="H8" s="98"/>
    </row>
    <row r="9" spans="1:8" ht="17.25" customHeight="1" x14ac:dyDescent="0.25">
      <c r="A9" s="28" t="s">
        <v>131</v>
      </c>
      <c r="B9" s="30">
        <v>19.100000000000001</v>
      </c>
      <c r="C9" s="10">
        <v>19.100000000000001</v>
      </c>
      <c r="D9" s="10">
        <v>18.8</v>
      </c>
      <c r="E9" s="31"/>
      <c r="F9" s="98"/>
      <c r="G9" s="98"/>
      <c r="H9" s="98"/>
    </row>
    <row r="10" spans="1:8" ht="38.25" customHeight="1" x14ac:dyDescent="0.25">
      <c r="A10" s="28" t="s">
        <v>132</v>
      </c>
      <c r="B10" s="117">
        <v>14</v>
      </c>
      <c r="C10" s="117">
        <v>14</v>
      </c>
      <c r="D10" s="117">
        <v>13.5</v>
      </c>
      <c r="E10" s="118"/>
      <c r="F10" s="98"/>
      <c r="G10" s="98"/>
      <c r="H10" s="98"/>
    </row>
    <row r="11" spans="1:8" ht="18" customHeight="1" x14ac:dyDescent="0.25">
      <c r="A11" s="27" t="s">
        <v>14</v>
      </c>
      <c r="B11" s="14">
        <f>B8</f>
        <v>33.1</v>
      </c>
      <c r="C11" s="14">
        <f t="shared" ref="C11:D11" si="1">C8</f>
        <v>33.1</v>
      </c>
      <c r="D11" s="14">
        <f t="shared" si="1"/>
        <v>32.299999999999997</v>
      </c>
      <c r="E11" s="14"/>
    </row>
    <row r="12" spans="1:8" ht="18" customHeight="1" x14ac:dyDescent="0.25">
      <c r="A12" s="28" t="s">
        <v>131</v>
      </c>
      <c r="B12" s="32">
        <f>B9</f>
        <v>19.100000000000001</v>
      </c>
      <c r="C12" s="32">
        <f t="shared" ref="C12:D12" si="2">C9</f>
        <v>19.100000000000001</v>
      </c>
      <c r="D12" s="32">
        <f t="shared" si="2"/>
        <v>18.8</v>
      </c>
      <c r="E12" s="32"/>
    </row>
    <row r="13" spans="1:8" ht="46.5" customHeight="1" x14ac:dyDescent="0.25">
      <c r="A13" s="33" t="s">
        <v>132</v>
      </c>
      <c r="B13" s="4">
        <f>B10</f>
        <v>14</v>
      </c>
      <c r="C13" s="4">
        <f t="shared" ref="C13:D13" si="3">C10</f>
        <v>14</v>
      </c>
      <c r="D13" s="4">
        <f t="shared" si="3"/>
        <v>13.5</v>
      </c>
      <c r="E13" s="4"/>
    </row>
    <row r="14" spans="1:8" ht="24" customHeight="1" x14ac:dyDescent="0.25">
      <c r="A14" s="154" t="s">
        <v>58</v>
      </c>
      <c r="B14" s="155"/>
      <c r="C14" s="155"/>
      <c r="D14" s="155"/>
      <c r="E14" s="156"/>
    </row>
    <row r="15" spans="1:8" x14ac:dyDescent="0.25">
      <c r="A15" s="34" t="s">
        <v>12</v>
      </c>
      <c r="B15" s="35">
        <f>B16+B17+B18</f>
        <v>1658.4</v>
      </c>
      <c r="C15" s="35">
        <f t="shared" ref="C15:E15" si="4">C16+C17+C18</f>
        <v>3882.2</v>
      </c>
      <c r="D15" s="35">
        <f t="shared" si="4"/>
        <v>-1.5</v>
      </c>
      <c r="E15" s="35">
        <f t="shared" si="4"/>
        <v>-2223.8000000000002</v>
      </c>
    </row>
    <row r="16" spans="1:8" ht="21" customHeight="1" x14ac:dyDescent="0.25">
      <c r="A16" s="28" t="s">
        <v>70</v>
      </c>
      <c r="B16" s="134">
        <v>398.9</v>
      </c>
      <c r="C16" s="135">
        <v>636.79999999999995</v>
      </c>
      <c r="D16" s="135"/>
      <c r="E16" s="136">
        <v>-237.9</v>
      </c>
      <c r="F16" s="99"/>
    </row>
    <row r="17" spans="1:7" ht="25.15" customHeight="1" x14ac:dyDescent="0.25">
      <c r="A17" s="28" t="s">
        <v>71</v>
      </c>
      <c r="B17" s="91">
        <v>1259.5</v>
      </c>
      <c r="C17" s="92"/>
      <c r="D17" s="101"/>
      <c r="E17" s="93">
        <v>1259.5</v>
      </c>
    </row>
    <row r="18" spans="1:7" ht="15.75" customHeight="1" x14ac:dyDescent="0.25">
      <c r="A18" s="88" t="s">
        <v>69</v>
      </c>
      <c r="B18" s="78"/>
      <c r="C18" s="120">
        <v>3245.4</v>
      </c>
      <c r="D18" s="65">
        <v>-1.5</v>
      </c>
      <c r="E18" s="137">
        <v>-3245.4</v>
      </c>
    </row>
    <row r="19" spans="1:7" ht="21" customHeight="1" x14ac:dyDescent="0.25">
      <c r="A19" s="37" t="s">
        <v>125</v>
      </c>
      <c r="B19" s="29">
        <f t="shared" ref="B19:E20" si="5">B15</f>
        <v>1658.4</v>
      </c>
      <c r="C19" s="29">
        <f t="shared" si="5"/>
        <v>3882.2</v>
      </c>
      <c r="D19" s="29">
        <f t="shared" si="5"/>
        <v>-1.5</v>
      </c>
      <c r="E19" s="29">
        <f t="shared" si="5"/>
        <v>-2223.8000000000002</v>
      </c>
    </row>
    <row r="20" spans="1:7" ht="21" customHeight="1" x14ac:dyDescent="0.25">
      <c r="A20" s="28" t="s">
        <v>70</v>
      </c>
      <c r="B20" s="30">
        <f t="shared" si="5"/>
        <v>398.9</v>
      </c>
      <c r="C20" s="30">
        <f t="shared" si="5"/>
        <v>636.79999999999995</v>
      </c>
      <c r="D20" s="30"/>
      <c r="E20" s="30">
        <f t="shared" si="5"/>
        <v>-237.9</v>
      </c>
    </row>
    <row r="21" spans="1:7" ht="24" customHeight="1" x14ac:dyDescent="0.25">
      <c r="A21" s="28" t="s">
        <v>126</v>
      </c>
      <c r="B21" s="30">
        <f>B17</f>
        <v>1259.5</v>
      </c>
      <c r="C21" s="30"/>
      <c r="D21" s="30"/>
      <c r="E21" s="30">
        <f>E17</f>
        <v>1259.5</v>
      </c>
    </row>
    <row r="22" spans="1:7" ht="15.75" customHeight="1" x14ac:dyDescent="0.25">
      <c r="A22" s="33" t="s">
        <v>69</v>
      </c>
      <c r="B22" s="10"/>
      <c r="C22" s="10">
        <f>C18</f>
        <v>3245.4</v>
      </c>
      <c r="D22" s="10">
        <f t="shared" ref="D22:E22" si="6">D18</f>
        <v>-1.5</v>
      </c>
      <c r="E22" s="10">
        <f t="shared" si="6"/>
        <v>-3245.4</v>
      </c>
      <c r="F22" s="99"/>
      <c r="G22" s="99"/>
    </row>
    <row r="23" spans="1:7" ht="38.25" customHeight="1" x14ac:dyDescent="0.25">
      <c r="A23" s="149" t="s">
        <v>127</v>
      </c>
      <c r="B23" s="150"/>
      <c r="C23" s="150"/>
      <c r="D23" s="150"/>
      <c r="E23" s="151"/>
    </row>
    <row r="24" spans="1:7" ht="16.5" customHeight="1" x14ac:dyDescent="0.25">
      <c r="A24" s="34" t="s">
        <v>12</v>
      </c>
      <c r="B24" s="14">
        <f>B25+B26</f>
        <v>198.5</v>
      </c>
      <c r="C24" s="14">
        <f t="shared" ref="C24" si="7">C25+C26</f>
        <v>198.5</v>
      </c>
      <c r="D24" s="14"/>
      <c r="E24" s="14"/>
    </row>
    <row r="25" spans="1:7" ht="19.5" customHeight="1" x14ac:dyDescent="0.25">
      <c r="A25" s="28" t="s">
        <v>70</v>
      </c>
      <c r="B25" s="95">
        <v>169.2</v>
      </c>
      <c r="C25" s="133">
        <v>169.2</v>
      </c>
      <c r="D25" s="122"/>
      <c r="E25" s="123"/>
      <c r="F25" s="99"/>
      <c r="G25" s="99"/>
    </row>
    <row r="26" spans="1:7" ht="40.5" customHeight="1" x14ac:dyDescent="0.25">
      <c r="A26" s="33" t="s">
        <v>73</v>
      </c>
      <c r="B26" s="78">
        <v>29.3</v>
      </c>
      <c r="C26" s="65">
        <v>29.3</v>
      </c>
      <c r="D26" s="65"/>
      <c r="E26" s="66"/>
    </row>
    <row r="27" spans="1:7" ht="18.75" customHeight="1" x14ac:dyDescent="0.25">
      <c r="A27" s="37" t="s">
        <v>128</v>
      </c>
      <c r="B27" s="3">
        <f t="shared" ref="B27:C29" si="8">B24</f>
        <v>198.5</v>
      </c>
      <c r="C27" s="3">
        <f t="shared" si="8"/>
        <v>198.5</v>
      </c>
      <c r="D27" s="3"/>
      <c r="E27" s="3"/>
    </row>
    <row r="28" spans="1:7" ht="17.25" customHeight="1" x14ac:dyDescent="0.25">
      <c r="A28" s="28" t="s">
        <v>74</v>
      </c>
      <c r="B28" s="4">
        <f t="shared" si="8"/>
        <v>169.2</v>
      </c>
      <c r="C28" s="4">
        <f t="shared" si="8"/>
        <v>169.2</v>
      </c>
      <c r="D28" s="4"/>
      <c r="E28" s="4"/>
    </row>
    <row r="29" spans="1:7" ht="38.25" customHeight="1" x14ac:dyDescent="0.25">
      <c r="A29" s="28" t="s">
        <v>75</v>
      </c>
      <c r="B29" s="9">
        <f t="shared" si="8"/>
        <v>29.3</v>
      </c>
      <c r="C29" s="9">
        <f t="shared" si="8"/>
        <v>29.3</v>
      </c>
      <c r="D29" s="9"/>
      <c r="E29" s="9"/>
    </row>
    <row r="30" spans="1:7" ht="26.25" customHeight="1" x14ac:dyDescent="0.25">
      <c r="A30" s="148" t="s">
        <v>24</v>
      </c>
      <c r="B30" s="146"/>
      <c r="C30" s="146"/>
      <c r="D30" s="146"/>
      <c r="E30" s="147"/>
    </row>
    <row r="31" spans="1:7" ht="19.5" customHeight="1" x14ac:dyDescent="0.25">
      <c r="A31" s="38" t="s">
        <v>3</v>
      </c>
      <c r="B31" s="36">
        <f>B32</f>
        <v>3.5</v>
      </c>
      <c r="C31" s="36"/>
      <c r="D31" s="36"/>
      <c r="E31" s="36">
        <f t="shared" ref="E31" si="9">E32</f>
        <v>3.5</v>
      </c>
    </row>
    <row r="32" spans="1:7" x14ac:dyDescent="0.25">
      <c r="A32" s="33" t="s">
        <v>72</v>
      </c>
      <c r="B32" s="120">
        <v>3.5</v>
      </c>
      <c r="C32" s="65"/>
      <c r="D32" s="65"/>
      <c r="E32" s="121">
        <v>3.5</v>
      </c>
    </row>
    <row r="33" spans="1:5" ht="15.75" x14ac:dyDescent="0.25">
      <c r="A33" s="27" t="s">
        <v>4</v>
      </c>
      <c r="B33" s="132"/>
      <c r="C33" s="132"/>
      <c r="D33" s="132">
        <f t="shared" ref="D33" si="10">D34</f>
        <v>-0.6</v>
      </c>
      <c r="E33" s="121"/>
    </row>
    <row r="34" spans="1:5" x14ac:dyDescent="0.25">
      <c r="A34" s="33" t="s">
        <v>147</v>
      </c>
      <c r="B34" s="120"/>
      <c r="C34" s="120"/>
      <c r="D34" s="65">
        <v>-0.6</v>
      </c>
      <c r="E34" s="121"/>
    </row>
    <row r="35" spans="1:5" ht="16.5" customHeight="1" x14ac:dyDescent="0.25">
      <c r="A35" s="39" t="s">
        <v>8</v>
      </c>
      <c r="B35" s="36">
        <f>B36</f>
        <v>0.2</v>
      </c>
      <c r="C35" s="36">
        <f>C36</f>
        <v>0.2</v>
      </c>
      <c r="D35" s="3"/>
      <c r="E35" s="3"/>
    </row>
    <row r="36" spans="1:5" ht="20.25" customHeight="1" x14ac:dyDescent="0.25">
      <c r="A36" s="28" t="s">
        <v>72</v>
      </c>
      <c r="B36" s="32">
        <v>0.2</v>
      </c>
      <c r="C36" s="4">
        <v>0.2</v>
      </c>
      <c r="D36" s="4"/>
      <c r="E36" s="12"/>
    </row>
    <row r="37" spans="1:5" ht="17.25" customHeight="1" x14ac:dyDescent="0.25">
      <c r="A37" s="38" t="s">
        <v>4</v>
      </c>
      <c r="B37" s="36">
        <f>B38</f>
        <v>0.1</v>
      </c>
      <c r="C37" s="36">
        <f>C38</f>
        <v>0.1</v>
      </c>
      <c r="D37" s="3"/>
      <c r="E37" s="3"/>
    </row>
    <row r="38" spans="1:5" ht="19.5" customHeight="1" x14ac:dyDescent="0.25">
      <c r="A38" s="28" t="s">
        <v>147</v>
      </c>
      <c r="B38" s="32">
        <v>0.1</v>
      </c>
      <c r="C38" s="4">
        <v>0.1</v>
      </c>
      <c r="D38" s="4"/>
      <c r="E38" s="12"/>
    </row>
    <row r="39" spans="1:5" ht="15.75" x14ac:dyDescent="0.25">
      <c r="A39" s="38" t="s">
        <v>10</v>
      </c>
      <c r="B39" s="36">
        <f>B40+B41</f>
        <v>0.2</v>
      </c>
      <c r="C39" s="36">
        <f t="shared" ref="C39:E39" si="11">C40+C41</f>
        <v>-3.8</v>
      </c>
      <c r="D39" s="36">
        <f t="shared" si="11"/>
        <v>-11</v>
      </c>
      <c r="E39" s="36">
        <f t="shared" si="11"/>
        <v>4</v>
      </c>
    </row>
    <row r="40" spans="1:5" x14ac:dyDescent="0.25">
      <c r="A40" s="28" t="s">
        <v>70</v>
      </c>
      <c r="B40" s="32">
        <v>0.2</v>
      </c>
      <c r="C40" s="4">
        <v>0.2</v>
      </c>
      <c r="D40" s="4">
        <v>-11</v>
      </c>
      <c r="E40" s="12"/>
    </row>
    <row r="41" spans="1:5" x14ac:dyDescent="0.25">
      <c r="A41" s="124" t="s">
        <v>18</v>
      </c>
      <c r="B41" s="32"/>
      <c r="C41" s="32">
        <v>-4</v>
      </c>
      <c r="D41" s="32"/>
      <c r="E41" s="15">
        <v>4</v>
      </c>
    </row>
    <row r="42" spans="1:5" ht="15.75" x14ac:dyDescent="0.25">
      <c r="A42" s="38" t="s">
        <v>148</v>
      </c>
      <c r="B42" s="32"/>
      <c r="C42" s="32"/>
      <c r="D42" s="36">
        <f t="shared" ref="D42" si="12">D43</f>
        <v>-8.6999999999999993</v>
      </c>
      <c r="E42" s="32"/>
    </row>
    <row r="43" spans="1:5" x14ac:dyDescent="0.25">
      <c r="A43" s="33" t="s">
        <v>147</v>
      </c>
      <c r="B43" s="32"/>
      <c r="C43" s="32"/>
      <c r="D43" s="32">
        <v>-8.6999999999999993</v>
      </c>
      <c r="E43" s="15"/>
    </row>
    <row r="44" spans="1:5" ht="31.5" x14ac:dyDescent="0.25">
      <c r="A44" s="27" t="s">
        <v>137</v>
      </c>
      <c r="B44" s="36"/>
      <c r="C44" s="36"/>
      <c r="D44" s="36">
        <f t="shared" ref="D44" si="13">D45</f>
        <v>-0.4</v>
      </c>
      <c r="E44" s="15"/>
    </row>
    <row r="45" spans="1:5" x14ac:dyDescent="0.25">
      <c r="A45" s="33" t="s">
        <v>147</v>
      </c>
      <c r="B45" s="32"/>
      <c r="C45" s="32"/>
      <c r="D45" s="32">
        <v>-0.4</v>
      </c>
      <c r="E45" s="15"/>
    </row>
    <row r="46" spans="1:5" ht="15.75" x14ac:dyDescent="0.25">
      <c r="A46" s="37" t="s">
        <v>149</v>
      </c>
      <c r="B46" s="36">
        <f>B47</f>
        <v>30</v>
      </c>
      <c r="C46" s="36">
        <f>C47</f>
        <v>30</v>
      </c>
      <c r="D46" s="32"/>
      <c r="E46" s="15"/>
    </row>
    <row r="47" spans="1:5" x14ac:dyDescent="0.25">
      <c r="A47" s="28" t="s">
        <v>150</v>
      </c>
      <c r="B47" s="32">
        <v>30</v>
      </c>
      <c r="C47" s="32">
        <v>30</v>
      </c>
      <c r="D47" s="32"/>
      <c r="E47" s="15"/>
    </row>
    <row r="48" spans="1:5" x14ac:dyDescent="0.25">
      <c r="A48" s="41" t="s">
        <v>76</v>
      </c>
      <c r="B48" s="36">
        <f>B31+B35+B37+B39+B42+B46+B44+B33</f>
        <v>34</v>
      </c>
      <c r="C48" s="36">
        <f t="shared" ref="C48:E48" si="14">C31+C35+C37+C39+C42+C46+C44+C33</f>
        <v>26.5</v>
      </c>
      <c r="D48" s="36">
        <f t="shared" si="14"/>
        <v>-20.7</v>
      </c>
      <c r="E48" s="36">
        <f t="shared" si="14"/>
        <v>7.5</v>
      </c>
    </row>
    <row r="49" spans="1:6" x14ac:dyDescent="0.25">
      <c r="A49" s="28" t="s">
        <v>70</v>
      </c>
      <c r="B49" s="32">
        <f>B32+B36+B38+B40+B43+B45+B34</f>
        <v>4</v>
      </c>
      <c r="C49" s="32">
        <f t="shared" ref="C49:E49" si="15">C32+C36+C38+C40+C43+C45+C34</f>
        <v>0.5</v>
      </c>
      <c r="D49" s="32">
        <f t="shared" si="15"/>
        <v>-20.7</v>
      </c>
      <c r="E49" s="32">
        <f t="shared" si="15"/>
        <v>3.5</v>
      </c>
    </row>
    <row r="50" spans="1:6" x14ac:dyDescent="0.25">
      <c r="A50" s="124" t="s">
        <v>18</v>
      </c>
      <c r="B50" s="4">
        <f>B41+B47</f>
        <v>30</v>
      </c>
      <c r="C50" s="4">
        <f t="shared" ref="C50:E50" si="16">C41+C47</f>
        <v>26</v>
      </c>
      <c r="D50" s="4"/>
      <c r="E50" s="4">
        <f t="shared" si="16"/>
        <v>4</v>
      </c>
    </row>
    <row r="51" spans="1:6" ht="24" customHeight="1" x14ac:dyDescent="0.25">
      <c r="A51" s="70" t="s">
        <v>121</v>
      </c>
      <c r="B51" s="71"/>
      <c r="C51" s="71"/>
      <c r="D51" s="71"/>
      <c r="E51" s="72"/>
    </row>
    <row r="52" spans="1:6" ht="18.75" customHeight="1" x14ac:dyDescent="0.25">
      <c r="A52" s="41" t="s">
        <v>2</v>
      </c>
      <c r="B52" s="14">
        <f>B53</f>
        <v>122.5</v>
      </c>
      <c r="C52" s="14">
        <f t="shared" ref="C52:E52" si="17">C53</f>
        <v>12.5</v>
      </c>
      <c r="D52" s="14"/>
      <c r="E52" s="14">
        <f t="shared" si="17"/>
        <v>110</v>
      </c>
    </row>
    <row r="53" spans="1:6" ht="17.25" customHeight="1" x14ac:dyDescent="0.25">
      <c r="A53" s="28" t="s">
        <v>72</v>
      </c>
      <c r="B53" s="120">
        <v>122.5</v>
      </c>
      <c r="C53" s="65">
        <v>12.5</v>
      </c>
      <c r="D53" s="65"/>
      <c r="E53" s="121">
        <v>110</v>
      </c>
      <c r="F53" s="99"/>
    </row>
    <row r="54" spans="1:6" x14ac:dyDescent="0.25">
      <c r="A54" s="41" t="s">
        <v>16</v>
      </c>
      <c r="B54" s="36">
        <f t="shared" ref="B54:E55" si="18">B52</f>
        <v>122.5</v>
      </c>
      <c r="C54" s="36">
        <f t="shared" si="18"/>
        <v>12.5</v>
      </c>
      <c r="D54" s="36"/>
      <c r="E54" s="36">
        <f t="shared" si="18"/>
        <v>110</v>
      </c>
    </row>
    <row r="55" spans="1:6" ht="18.75" customHeight="1" x14ac:dyDescent="0.25">
      <c r="A55" s="28" t="s">
        <v>72</v>
      </c>
      <c r="B55" s="32">
        <f t="shared" si="18"/>
        <v>122.5</v>
      </c>
      <c r="C55" s="32">
        <f t="shared" si="18"/>
        <v>12.5</v>
      </c>
      <c r="D55" s="32"/>
      <c r="E55" s="32">
        <f t="shared" si="18"/>
        <v>110</v>
      </c>
    </row>
    <row r="56" spans="1:6" ht="25.5" customHeight="1" x14ac:dyDescent="0.25">
      <c r="A56" s="145" t="s">
        <v>17</v>
      </c>
      <c r="B56" s="146"/>
      <c r="C56" s="146"/>
      <c r="D56" s="146"/>
      <c r="E56" s="147"/>
    </row>
    <row r="57" spans="1:6" ht="18.75" customHeight="1" x14ac:dyDescent="0.25">
      <c r="A57" s="38" t="s">
        <v>12</v>
      </c>
      <c r="B57" s="36">
        <f>B59+B58</f>
        <v>24.200000000000003</v>
      </c>
      <c r="C57" s="36">
        <f t="shared" ref="C57:D57" si="19">C59+C58</f>
        <v>24.200000000000003</v>
      </c>
      <c r="D57" s="36">
        <f t="shared" si="19"/>
        <v>-41.3</v>
      </c>
      <c r="E57" s="36"/>
    </row>
    <row r="58" spans="1:6" ht="18.75" customHeight="1" x14ac:dyDescent="0.25">
      <c r="A58" s="40" t="s">
        <v>142</v>
      </c>
      <c r="B58" s="32">
        <v>-42</v>
      </c>
      <c r="C58" s="32">
        <v>-42</v>
      </c>
      <c r="D58" s="32">
        <v>-41.3</v>
      </c>
      <c r="E58" s="36"/>
    </row>
    <row r="59" spans="1:6" ht="16.5" customHeight="1" x14ac:dyDescent="0.25">
      <c r="A59" s="96" t="s">
        <v>69</v>
      </c>
      <c r="B59" s="32">
        <v>66.2</v>
      </c>
      <c r="C59" s="4">
        <v>66.2</v>
      </c>
      <c r="D59" s="4"/>
      <c r="E59" s="68"/>
    </row>
    <row r="60" spans="1:6" ht="18" customHeight="1" x14ac:dyDescent="0.25">
      <c r="A60" s="38" t="s">
        <v>78</v>
      </c>
      <c r="B60" s="36">
        <f>B61</f>
        <v>1.1000000000000001</v>
      </c>
      <c r="C60" s="36">
        <f>C61</f>
        <v>1.1000000000000001</v>
      </c>
      <c r="D60" s="3"/>
      <c r="E60" s="3"/>
    </row>
    <row r="61" spans="1:6" x14ac:dyDescent="0.25">
      <c r="A61" s="33" t="s">
        <v>72</v>
      </c>
      <c r="B61" s="32">
        <v>1.1000000000000001</v>
      </c>
      <c r="C61" s="4">
        <v>1.1000000000000001</v>
      </c>
      <c r="D61" s="4"/>
      <c r="E61" s="12"/>
    </row>
    <row r="62" spans="1:6" ht="15.75" x14ac:dyDescent="0.25">
      <c r="A62" s="37" t="s">
        <v>79</v>
      </c>
      <c r="B62" s="36">
        <f>B63</f>
        <v>0.2</v>
      </c>
      <c r="C62" s="36">
        <f>C63</f>
        <v>0.2</v>
      </c>
      <c r="D62" s="3"/>
      <c r="E62" s="3"/>
    </row>
    <row r="63" spans="1:6" x14ac:dyDescent="0.25">
      <c r="A63" s="28" t="s">
        <v>72</v>
      </c>
      <c r="B63" s="32">
        <v>0.2</v>
      </c>
      <c r="C63" s="4">
        <v>0.2</v>
      </c>
      <c r="D63" s="4"/>
      <c r="E63" s="12"/>
    </row>
    <row r="64" spans="1:6" ht="15.75" x14ac:dyDescent="0.25">
      <c r="A64" s="27" t="s">
        <v>80</v>
      </c>
      <c r="B64" s="36">
        <f>B65</f>
        <v>0.5</v>
      </c>
      <c r="C64" s="36">
        <f>C65</f>
        <v>0.5</v>
      </c>
      <c r="D64" s="36"/>
      <c r="E64" s="36"/>
    </row>
    <row r="65" spans="1:9" ht="17.25" customHeight="1" x14ac:dyDescent="0.25">
      <c r="A65" s="28" t="s">
        <v>72</v>
      </c>
      <c r="B65" s="32">
        <v>0.5</v>
      </c>
      <c r="C65" s="4">
        <v>0.5</v>
      </c>
      <c r="D65" s="4"/>
      <c r="E65" s="12"/>
    </row>
    <row r="66" spans="1:9" ht="16.5" customHeight="1" x14ac:dyDescent="0.25">
      <c r="A66" s="27" t="s">
        <v>81</v>
      </c>
      <c r="B66" s="36">
        <f>B67+B68</f>
        <v>0.3</v>
      </c>
      <c r="C66" s="36">
        <f t="shared" ref="C66:E66" si="20">C67+C68</f>
        <v>2.2999999999999998</v>
      </c>
      <c r="D66" s="36">
        <f t="shared" si="20"/>
        <v>-4.7</v>
      </c>
      <c r="E66" s="36">
        <f t="shared" si="20"/>
        <v>-2</v>
      </c>
    </row>
    <row r="67" spans="1:9" ht="16.5" customHeight="1" x14ac:dyDescent="0.25">
      <c r="A67" s="28" t="s">
        <v>70</v>
      </c>
      <c r="B67" s="32">
        <v>0.3</v>
      </c>
      <c r="C67" s="4">
        <v>2.2999999999999998</v>
      </c>
      <c r="D67" s="4">
        <v>-4</v>
      </c>
      <c r="E67" s="12">
        <v>-2</v>
      </c>
    </row>
    <row r="68" spans="1:9" ht="15.75" customHeight="1" x14ac:dyDescent="0.25">
      <c r="A68" s="97" t="s">
        <v>122</v>
      </c>
      <c r="B68" s="32"/>
      <c r="C68" s="4"/>
      <c r="D68" s="4">
        <v>-0.7</v>
      </c>
      <c r="E68" s="12"/>
    </row>
    <row r="69" spans="1:9" ht="15.75" customHeight="1" x14ac:dyDescent="0.25">
      <c r="A69" s="42" t="s">
        <v>82</v>
      </c>
      <c r="B69" s="36">
        <f>B70</f>
        <v>0.4</v>
      </c>
      <c r="C69" s="36">
        <f>C70</f>
        <v>0.4</v>
      </c>
      <c r="D69" s="3"/>
      <c r="E69" s="3"/>
    </row>
    <row r="70" spans="1:9" ht="17.25" customHeight="1" x14ac:dyDescent="0.25">
      <c r="A70" s="28" t="s">
        <v>72</v>
      </c>
      <c r="B70" s="32">
        <v>0.4</v>
      </c>
      <c r="C70" s="4">
        <v>0.4</v>
      </c>
      <c r="D70" s="4"/>
      <c r="E70" s="12"/>
    </row>
    <row r="71" spans="1:9" ht="17.25" customHeight="1" x14ac:dyDescent="0.25">
      <c r="A71" s="27" t="s">
        <v>83</v>
      </c>
      <c r="B71" s="36"/>
      <c r="C71" s="36"/>
      <c r="D71" s="36">
        <f t="shared" ref="D71" si="21">D72</f>
        <v>-8</v>
      </c>
      <c r="E71" s="3"/>
    </row>
    <row r="72" spans="1:9" ht="17.25" customHeight="1" x14ac:dyDescent="0.25">
      <c r="A72" s="28" t="s">
        <v>72</v>
      </c>
      <c r="B72" s="32"/>
      <c r="C72" s="4"/>
      <c r="D72" s="4">
        <v>-8</v>
      </c>
      <c r="E72" s="12"/>
    </row>
    <row r="73" spans="1:9" ht="15.75" x14ac:dyDescent="0.25">
      <c r="A73" s="27" t="s">
        <v>84</v>
      </c>
      <c r="B73" s="36"/>
      <c r="C73" s="36"/>
      <c r="D73" s="36">
        <f>D74</f>
        <v>-4</v>
      </c>
      <c r="E73" s="36"/>
    </row>
    <row r="74" spans="1:9" ht="17.25" customHeight="1" x14ac:dyDescent="0.25">
      <c r="A74" s="28" t="s">
        <v>72</v>
      </c>
      <c r="B74" s="30"/>
      <c r="C74" s="4"/>
      <c r="D74" s="4">
        <v>-4</v>
      </c>
      <c r="E74" s="12"/>
    </row>
    <row r="75" spans="1:9" ht="15.75" x14ac:dyDescent="0.25">
      <c r="A75" s="43" t="s">
        <v>85</v>
      </c>
      <c r="B75" s="17">
        <f>B76</f>
        <v>0.3</v>
      </c>
      <c r="C75" s="17">
        <f>C76</f>
        <v>0.3</v>
      </c>
      <c r="D75" s="17"/>
      <c r="E75" s="17"/>
      <c r="G75" s="7"/>
      <c r="H75" s="7"/>
      <c r="I75" s="7"/>
    </row>
    <row r="76" spans="1:9" x14ac:dyDescent="0.25">
      <c r="A76" s="28" t="s">
        <v>72</v>
      </c>
      <c r="B76" s="15">
        <v>0.3</v>
      </c>
      <c r="C76" s="12">
        <v>0.3</v>
      </c>
      <c r="D76" s="16"/>
      <c r="E76" s="15"/>
    </row>
    <row r="77" spans="1:9" ht="15.75" x14ac:dyDescent="0.25">
      <c r="A77" s="43" t="s">
        <v>86</v>
      </c>
      <c r="B77" s="17">
        <f>B78</f>
        <v>0.2</v>
      </c>
      <c r="C77" s="17">
        <f>C78</f>
        <v>0.2</v>
      </c>
      <c r="D77" s="26"/>
      <c r="E77" s="26"/>
    </row>
    <row r="78" spans="1:9" x14ac:dyDescent="0.25">
      <c r="A78" s="33" t="s">
        <v>72</v>
      </c>
      <c r="B78" s="15">
        <v>0.2</v>
      </c>
      <c r="C78" s="12">
        <v>0.2</v>
      </c>
      <c r="D78" s="16"/>
      <c r="E78" s="12"/>
    </row>
    <row r="79" spans="1:9" ht="15.75" x14ac:dyDescent="0.25">
      <c r="A79" s="44" t="s">
        <v>87</v>
      </c>
      <c r="B79" s="17">
        <f>B80</f>
        <v>0.1</v>
      </c>
      <c r="C79" s="17">
        <f>C80</f>
        <v>0.1</v>
      </c>
      <c r="D79" s="17"/>
      <c r="E79" s="17"/>
    </row>
    <row r="80" spans="1:9" x14ac:dyDescent="0.25">
      <c r="A80" s="28" t="s">
        <v>72</v>
      </c>
      <c r="B80" s="15">
        <v>0.1</v>
      </c>
      <c r="C80" s="12">
        <v>0.1</v>
      </c>
      <c r="D80" s="16"/>
      <c r="E80" s="12"/>
    </row>
    <row r="81" spans="1:5" ht="15.75" x14ac:dyDescent="0.25">
      <c r="A81" s="43" t="s">
        <v>88</v>
      </c>
      <c r="B81" s="17">
        <f>B82</f>
        <v>0.3</v>
      </c>
      <c r="C81" s="17">
        <f>C82</f>
        <v>0.3</v>
      </c>
      <c r="D81" s="17"/>
      <c r="E81" s="17"/>
    </row>
    <row r="82" spans="1:5" x14ac:dyDescent="0.25">
      <c r="A82" s="33" t="s">
        <v>72</v>
      </c>
      <c r="B82" s="15">
        <v>0.3</v>
      </c>
      <c r="C82" s="12">
        <v>0.3</v>
      </c>
      <c r="D82" s="16"/>
      <c r="E82" s="12"/>
    </row>
    <row r="83" spans="1:5" ht="15.75" x14ac:dyDescent="0.25">
      <c r="A83" s="44" t="s">
        <v>89</v>
      </c>
      <c r="B83" s="17">
        <f>B84</f>
        <v>0.4</v>
      </c>
      <c r="C83" s="17">
        <f>C84</f>
        <v>0.4</v>
      </c>
      <c r="D83" s="26"/>
      <c r="E83" s="26"/>
    </row>
    <row r="84" spans="1:5" x14ac:dyDescent="0.25">
      <c r="A84" s="28" t="s">
        <v>72</v>
      </c>
      <c r="B84" s="15">
        <v>0.4</v>
      </c>
      <c r="C84" s="12">
        <v>0.4</v>
      </c>
      <c r="D84" s="16"/>
      <c r="E84" s="12"/>
    </row>
    <row r="85" spans="1:5" ht="15.75" x14ac:dyDescent="0.25">
      <c r="A85" s="43" t="s">
        <v>90</v>
      </c>
      <c r="B85" s="17">
        <f>B86</f>
        <v>0.4</v>
      </c>
      <c r="C85" s="17">
        <f>C86</f>
        <v>-3.6</v>
      </c>
      <c r="D85" s="17"/>
      <c r="E85" s="17">
        <f t="shared" ref="E85" si="22">E86</f>
        <v>4</v>
      </c>
    </row>
    <row r="86" spans="1:5" x14ac:dyDescent="0.25">
      <c r="A86" s="33" t="s">
        <v>72</v>
      </c>
      <c r="B86" s="15">
        <v>0.4</v>
      </c>
      <c r="C86" s="12">
        <v>-3.6</v>
      </c>
      <c r="D86" s="16"/>
      <c r="E86" s="12">
        <v>4</v>
      </c>
    </row>
    <row r="87" spans="1:5" ht="15.75" x14ac:dyDescent="0.25">
      <c r="A87" s="44" t="s">
        <v>91</v>
      </c>
      <c r="B87" s="17">
        <f>B88</f>
        <v>0.4</v>
      </c>
      <c r="C87" s="17">
        <f>C88</f>
        <v>0.4</v>
      </c>
      <c r="D87" s="26"/>
      <c r="E87" s="26"/>
    </row>
    <row r="88" spans="1:5" x14ac:dyDescent="0.25">
      <c r="A88" s="28" t="s">
        <v>72</v>
      </c>
      <c r="B88" s="15">
        <v>0.4</v>
      </c>
      <c r="C88" s="12">
        <v>0.4</v>
      </c>
      <c r="D88" s="16"/>
      <c r="E88" s="12"/>
    </row>
    <row r="89" spans="1:5" ht="15.75" x14ac:dyDescent="0.25">
      <c r="A89" s="43" t="s">
        <v>92</v>
      </c>
      <c r="B89" s="17">
        <f>B90</f>
        <v>0.3</v>
      </c>
      <c r="C89" s="17">
        <f>C90</f>
        <v>0.3</v>
      </c>
      <c r="D89" s="26"/>
      <c r="E89" s="26"/>
    </row>
    <row r="90" spans="1:5" x14ac:dyDescent="0.25">
      <c r="A90" s="28" t="s">
        <v>72</v>
      </c>
      <c r="B90" s="15">
        <v>0.3</v>
      </c>
      <c r="C90" s="12">
        <v>0.3</v>
      </c>
      <c r="D90" s="16"/>
      <c r="E90" s="12"/>
    </row>
    <row r="91" spans="1:5" ht="15.75" x14ac:dyDescent="0.25">
      <c r="A91" s="43" t="s">
        <v>93</v>
      </c>
      <c r="B91" s="17">
        <f>B92</f>
        <v>0.1</v>
      </c>
      <c r="C91" s="17">
        <f>C92</f>
        <v>0.1</v>
      </c>
      <c r="D91" s="26"/>
      <c r="E91" s="26"/>
    </row>
    <row r="92" spans="1:5" x14ac:dyDescent="0.25">
      <c r="A92" s="28" t="s">
        <v>72</v>
      </c>
      <c r="B92" s="15">
        <v>0.1</v>
      </c>
      <c r="C92" s="12">
        <v>0.1</v>
      </c>
      <c r="D92" s="16"/>
      <c r="E92" s="12"/>
    </row>
    <row r="93" spans="1:5" ht="15.75" x14ac:dyDescent="0.25">
      <c r="A93" s="43" t="s">
        <v>94</v>
      </c>
      <c r="B93" s="17">
        <f>B94</f>
        <v>0.3</v>
      </c>
      <c r="C93" s="17">
        <f>C94</f>
        <v>0.3</v>
      </c>
      <c r="D93" s="17"/>
      <c r="E93" s="17"/>
    </row>
    <row r="94" spans="1:5" x14ac:dyDescent="0.25">
      <c r="A94" s="28" t="s">
        <v>72</v>
      </c>
      <c r="B94" s="15">
        <v>0.3</v>
      </c>
      <c r="C94" s="12">
        <v>0.3</v>
      </c>
      <c r="D94" s="16"/>
      <c r="E94" s="12"/>
    </row>
    <row r="95" spans="1:5" ht="15.75" x14ac:dyDescent="0.25">
      <c r="A95" s="43" t="s">
        <v>95</v>
      </c>
      <c r="B95" s="17">
        <f>B96</f>
        <v>0.4</v>
      </c>
      <c r="C95" s="17">
        <f>C96</f>
        <v>0.4</v>
      </c>
      <c r="D95" s="26"/>
      <c r="E95" s="26"/>
    </row>
    <row r="96" spans="1:5" x14ac:dyDescent="0.25">
      <c r="A96" s="28" t="s">
        <v>147</v>
      </c>
      <c r="B96" s="15">
        <v>0.4</v>
      </c>
      <c r="C96" s="12">
        <v>0.4</v>
      </c>
      <c r="D96" s="16"/>
      <c r="E96" s="12"/>
    </row>
    <row r="97" spans="1:5" ht="15.75" x14ac:dyDescent="0.25">
      <c r="A97" s="43" t="s">
        <v>118</v>
      </c>
      <c r="B97" s="17">
        <f>B98</f>
        <v>0.2</v>
      </c>
      <c r="C97" s="17">
        <f>C98</f>
        <v>0.2</v>
      </c>
      <c r="D97" s="26"/>
      <c r="E97" s="26"/>
    </row>
    <row r="98" spans="1:5" x14ac:dyDescent="0.25">
      <c r="A98" s="28" t="s">
        <v>147</v>
      </c>
      <c r="B98" s="15">
        <v>0.2</v>
      </c>
      <c r="C98" s="12">
        <v>0.2</v>
      </c>
      <c r="D98" s="16"/>
      <c r="E98" s="12"/>
    </row>
    <row r="99" spans="1:5" ht="15.75" x14ac:dyDescent="0.25">
      <c r="A99" s="43" t="s">
        <v>96</v>
      </c>
      <c r="B99" s="17">
        <f>B100</f>
        <v>0.3</v>
      </c>
      <c r="C99" s="17">
        <f>C100</f>
        <v>0.3</v>
      </c>
      <c r="D99" s="26"/>
      <c r="E99" s="26"/>
    </row>
    <row r="100" spans="1:5" x14ac:dyDescent="0.25">
      <c r="A100" s="33" t="s">
        <v>147</v>
      </c>
      <c r="B100" s="15">
        <v>0.3</v>
      </c>
      <c r="C100" s="12">
        <v>0.3</v>
      </c>
      <c r="D100" s="16"/>
      <c r="E100" s="12"/>
    </row>
    <row r="101" spans="1:5" ht="15.75" x14ac:dyDescent="0.25">
      <c r="A101" s="44" t="s">
        <v>97</v>
      </c>
      <c r="B101" s="17">
        <f>B102</f>
        <v>0.3</v>
      </c>
      <c r="C101" s="17">
        <f>C102</f>
        <v>0.3</v>
      </c>
      <c r="D101" s="26"/>
      <c r="E101" s="26"/>
    </row>
    <row r="102" spans="1:5" x14ac:dyDescent="0.25">
      <c r="A102" s="28" t="s">
        <v>147</v>
      </c>
      <c r="B102" s="15">
        <v>0.3</v>
      </c>
      <c r="C102" s="12">
        <v>0.3</v>
      </c>
      <c r="D102" s="16"/>
      <c r="E102" s="12"/>
    </row>
    <row r="103" spans="1:5" ht="15.75" x14ac:dyDescent="0.25">
      <c r="A103" s="43" t="s">
        <v>98</v>
      </c>
      <c r="B103" s="17">
        <f>B104</f>
        <v>0.3</v>
      </c>
      <c r="C103" s="17">
        <f>C104</f>
        <v>0.3</v>
      </c>
      <c r="D103" s="17"/>
      <c r="E103" s="17"/>
    </row>
    <row r="104" spans="1:5" x14ac:dyDescent="0.25">
      <c r="A104" s="33" t="s">
        <v>147</v>
      </c>
      <c r="B104" s="15">
        <v>0.3</v>
      </c>
      <c r="C104" s="12">
        <v>0.3</v>
      </c>
      <c r="D104" s="16"/>
      <c r="E104" s="12"/>
    </row>
    <row r="105" spans="1:5" x14ac:dyDescent="0.25">
      <c r="A105" s="45" t="s">
        <v>99</v>
      </c>
      <c r="B105" s="17">
        <f>B106</f>
        <v>0.4</v>
      </c>
      <c r="C105" s="17">
        <f>C106</f>
        <v>0.4</v>
      </c>
      <c r="D105" s="17"/>
      <c r="E105" s="17"/>
    </row>
    <row r="106" spans="1:5" x14ac:dyDescent="0.25">
      <c r="A106" s="28" t="s">
        <v>147</v>
      </c>
      <c r="B106" s="15">
        <v>0.4</v>
      </c>
      <c r="C106" s="12">
        <v>0.4</v>
      </c>
      <c r="D106" s="16"/>
      <c r="E106" s="12"/>
    </row>
    <row r="107" spans="1:5" ht="15.75" x14ac:dyDescent="0.25">
      <c r="A107" s="43" t="s">
        <v>100</v>
      </c>
      <c r="B107" s="17">
        <f>B108</f>
        <v>0.2</v>
      </c>
      <c r="C107" s="17">
        <f>C108</f>
        <v>0.2</v>
      </c>
      <c r="D107" s="17"/>
      <c r="E107" s="17"/>
    </row>
    <row r="108" spans="1:5" x14ac:dyDescent="0.25">
      <c r="A108" s="28" t="s">
        <v>147</v>
      </c>
      <c r="B108" s="15">
        <v>0.2</v>
      </c>
      <c r="C108" s="12">
        <v>0.2</v>
      </c>
      <c r="D108" s="16"/>
      <c r="E108" s="12"/>
    </row>
    <row r="109" spans="1:5" ht="17.25" customHeight="1" x14ac:dyDescent="0.25">
      <c r="A109" s="43" t="s">
        <v>101</v>
      </c>
      <c r="B109" s="17">
        <f>B110</f>
        <v>0.2</v>
      </c>
      <c r="C109" s="17">
        <f>C110</f>
        <v>0.2</v>
      </c>
      <c r="D109" s="26"/>
      <c r="E109" s="26"/>
    </row>
    <row r="110" spans="1:5" x14ac:dyDescent="0.25">
      <c r="A110" s="28" t="s">
        <v>147</v>
      </c>
      <c r="B110" s="15">
        <v>0.2</v>
      </c>
      <c r="C110" s="12">
        <v>0.2</v>
      </c>
      <c r="D110" s="16"/>
      <c r="E110" s="12"/>
    </row>
    <row r="111" spans="1:5" ht="17.25" customHeight="1" x14ac:dyDescent="0.25">
      <c r="A111" s="46" t="s">
        <v>102</v>
      </c>
      <c r="B111" s="17">
        <f>B112</f>
        <v>0.3</v>
      </c>
      <c r="C111" s="17">
        <f>C112</f>
        <v>0.3</v>
      </c>
      <c r="D111" s="17"/>
      <c r="E111" s="17"/>
    </row>
    <row r="112" spans="1:5" x14ac:dyDescent="0.25">
      <c r="A112" s="28" t="s">
        <v>147</v>
      </c>
      <c r="B112" s="15">
        <v>0.3</v>
      </c>
      <c r="C112" s="12">
        <v>0.3</v>
      </c>
      <c r="D112" s="16"/>
      <c r="E112" s="12"/>
    </row>
    <row r="113" spans="1:5" ht="15.75" x14ac:dyDescent="0.25">
      <c r="A113" s="43" t="s">
        <v>103</v>
      </c>
      <c r="B113" s="17">
        <f>B114</f>
        <v>0.5</v>
      </c>
      <c r="C113" s="17">
        <f t="shared" ref="C113:E113" si="23">C114</f>
        <v>-5.5</v>
      </c>
      <c r="D113" s="17"/>
      <c r="E113" s="17">
        <f t="shared" si="23"/>
        <v>6</v>
      </c>
    </row>
    <row r="114" spans="1:5" x14ac:dyDescent="0.25">
      <c r="A114" s="28" t="s">
        <v>72</v>
      </c>
      <c r="B114" s="15">
        <v>0.5</v>
      </c>
      <c r="C114" s="12">
        <v>-5.5</v>
      </c>
      <c r="D114" s="16"/>
      <c r="E114" s="12">
        <v>6</v>
      </c>
    </row>
    <row r="115" spans="1:5" ht="15.75" x14ac:dyDescent="0.25">
      <c r="A115" s="74" t="s">
        <v>114</v>
      </c>
      <c r="B115" s="17">
        <f>B116</f>
        <v>0.3</v>
      </c>
      <c r="C115" s="17">
        <f>C116</f>
        <v>0.3</v>
      </c>
      <c r="D115" s="26"/>
      <c r="E115" s="26"/>
    </row>
    <row r="116" spans="1:5" x14ac:dyDescent="0.25">
      <c r="A116" s="33" t="s">
        <v>72</v>
      </c>
      <c r="B116" s="15">
        <v>0.3</v>
      </c>
      <c r="C116" s="12">
        <v>0.3</v>
      </c>
      <c r="D116" s="16"/>
      <c r="E116" s="12"/>
    </row>
    <row r="117" spans="1:5" ht="15.75" x14ac:dyDescent="0.25">
      <c r="A117" s="37" t="s">
        <v>138</v>
      </c>
      <c r="B117" s="17">
        <f>B118+B119</f>
        <v>4.9000000000000004</v>
      </c>
      <c r="C117" s="17">
        <f t="shared" ref="C117:D117" si="24">C118+C119</f>
        <v>4.9000000000000004</v>
      </c>
      <c r="D117" s="17">
        <f t="shared" si="24"/>
        <v>3.6</v>
      </c>
      <c r="E117" s="12"/>
    </row>
    <row r="118" spans="1:5" x14ac:dyDescent="0.25">
      <c r="A118" s="28" t="s">
        <v>70</v>
      </c>
      <c r="B118" s="15">
        <v>1.2</v>
      </c>
      <c r="C118" s="15">
        <v>1.2</v>
      </c>
      <c r="D118" s="16"/>
      <c r="E118" s="12"/>
    </row>
    <row r="119" spans="1:5" x14ac:dyDescent="0.25">
      <c r="A119" s="97" t="s">
        <v>122</v>
      </c>
      <c r="B119" s="15">
        <v>3.7</v>
      </c>
      <c r="C119" s="15">
        <v>3.7</v>
      </c>
      <c r="D119" s="16">
        <v>3.6</v>
      </c>
      <c r="E119" s="12"/>
    </row>
    <row r="120" spans="1:5" ht="15.75" x14ac:dyDescent="0.25">
      <c r="A120" s="43" t="s">
        <v>29</v>
      </c>
      <c r="B120" s="17">
        <f>B121+B122</f>
        <v>4.3</v>
      </c>
      <c r="C120" s="17">
        <f t="shared" ref="C120:D120" si="25">C121+C122</f>
        <v>4.3</v>
      </c>
      <c r="D120" s="17">
        <f t="shared" si="25"/>
        <v>3.6</v>
      </c>
      <c r="E120" s="26"/>
    </row>
    <row r="121" spans="1:5" x14ac:dyDescent="0.25">
      <c r="A121" s="28" t="s">
        <v>70</v>
      </c>
      <c r="B121" s="15">
        <v>0.6</v>
      </c>
      <c r="C121" s="12">
        <v>0.6</v>
      </c>
      <c r="D121" s="16"/>
      <c r="E121" s="12"/>
    </row>
    <row r="122" spans="1:5" x14ac:dyDescent="0.25">
      <c r="A122" s="97" t="s">
        <v>122</v>
      </c>
      <c r="B122" s="15">
        <v>3.7</v>
      </c>
      <c r="C122" s="15">
        <v>3.7</v>
      </c>
      <c r="D122" s="16">
        <v>3.6</v>
      </c>
      <c r="E122" s="12"/>
    </row>
    <row r="123" spans="1:5" ht="15.75" x14ac:dyDescent="0.25">
      <c r="A123" s="131" t="s">
        <v>143</v>
      </c>
      <c r="B123" s="17">
        <f>B124</f>
        <v>3.5</v>
      </c>
      <c r="C123" s="17">
        <f t="shared" ref="C123:D123" si="26">C124</f>
        <v>3.5</v>
      </c>
      <c r="D123" s="17">
        <f t="shared" si="26"/>
        <v>3.4</v>
      </c>
      <c r="E123" s="12"/>
    </row>
    <row r="124" spans="1:5" x14ac:dyDescent="0.25">
      <c r="A124" s="130" t="s">
        <v>151</v>
      </c>
      <c r="B124" s="15">
        <v>3.5</v>
      </c>
      <c r="C124" s="15">
        <v>3.5</v>
      </c>
      <c r="D124" s="16">
        <v>3.4</v>
      </c>
      <c r="E124" s="12"/>
    </row>
    <row r="125" spans="1:5" ht="15.75" x14ac:dyDescent="0.25">
      <c r="A125" s="43" t="s">
        <v>30</v>
      </c>
      <c r="B125" s="17">
        <f>B126+B127</f>
        <v>4.2</v>
      </c>
      <c r="C125" s="17">
        <f t="shared" ref="C125:D125" si="27">C126+C127</f>
        <v>4.2</v>
      </c>
      <c r="D125" s="17">
        <f t="shared" si="27"/>
        <v>3.4</v>
      </c>
      <c r="E125" s="26"/>
    </row>
    <row r="126" spans="1:5" x14ac:dyDescent="0.25">
      <c r="A126" s="28" t="s">
        <v>70</v>
      </c>
      <c r="B126" s="15">
        <v>0.8</v>
      </c>
      <c r="C126" s="15">
        <v>0.8</v>
      </c>
      <c r="D126" s="16"/>
      <c r="E126" s="12"/>
    </row>
    <row r="127" spans="1:5" x14ac:dyDescent="0.25">
      <c r="A127" s="97" t="s">
        <v>122</v>
      </c>
      <c r="B127" s="15">
        <v>3.4</v>
      </c>
      <c r="C127" s="15">
        <v>3.4</v>
      </c>
      <c r="D127" s="16">
        <v>3.4</v>
      </c>
      <c r="E127" s="12"/>
    </row>
    <row r="128" spans="1:5" ht="17.25" customHeight="1" x14ac:dyDescent="0.25">
      <c r="A128" s="44" t="s">
        <v>104</v>
      </c>
      <c r="B128" s="17">
        <f>B129+B130</f>
        <v>4.3</v>
      </c>
      <c r="C128" s="17">
        <f t="shared" ref="C128:D128" si="28">C129+C130</f>
        <v>4.3</v>
      </c>
      <c r="D128" s="17">
        <f t="shared" si="28"/>
        <v>2.9</v>
      </c>
      <c r="E128" s="26"/>
    </row>
    <row r="129" spans="1:5" x14ac:dyDescent="0.25">
      <c r="A129" s="28" t="s">
        <v>70</v>
      </c>
      <c r="B129" s="15">
        <v>1.4</v>
      </c>
      <c r="C129" s="12">
        <v>1.4</v>
      </c>
      <c r="D129" s="16"/>
      <c r="E129" s="12"/>
    </row>
    <row r="130" spans="1:5" x14ac:dyDescent="0.25">
      <c r="A130" s="130" t="s">
        <v>122</v>
      </c>
      <c r="B130" s="15">
        <v>2.9</v>
      </c>
      <c r="C130" s="15">
        <v>2.9</v>
      </c>
      <c r="D130" s="127">
        <v>2.9</v>
      </c>
      <c r="E130" s="15"/>
    </row>
    <row r="131" spans="1:5" ht="19.5" customHeight="1" x14ac:dyDescent="0.25">
      <c r="A131" s="38" t="s">
        <v>45</v>
      </c>
      <c r="B131" s="17">
        <f>B132+B133+B134</f>
        <v>8.6</v>
      </c>
      <c r="C131" s="17">
        <f t="shared" ref="C131:E131" si="29">C132+C133+C134</f>
        <v>6.6</v>
      </c>
      <c r="D131" s="17">
        <f t="shared" si="29"/>
        <v>1.2999999999999998</v>
      </c>
      <c r="E131" s="17">
        <f t="shared" si="29"/>
        <v>2</v>
      </c>
    </row>
    <row r="132" spans="1:5" x14ac:dyDescent="0.25">
      <c r="A132" s="40" t="s">
        <v>133</v>
      </c>
      <c r="B132" s="15">
        <v>6.7</v>
      </c>
      <c r="C132" s="12">
        <v>4.7</v>
      </c>
      <c r="D132" s="16"/>
      <c r="E132" s="12">
        <v>2</v>
      </c>
    </row>
    <row r="133" spans="1:5" ht="25.5" x14ac:dyDescent="0.25">
      <c r="A133" s="28" t="s">
        <v>105</v>
      </c>
      <c r="B133" s="15"/>
      <c r="C133" s="12"/>
      <c r="D133" s="16">
        <v>-0.6</v>
      </c>
      <c r="E133" s="12"/>
    </row>
    <row r="134" spans="1:5" x14ac:dyDescent="0.25">
      <c r="A134" s="33" t="s">
        <v>122</v>
      </c>
      <c r="B134" s="15">
        <v>1.9</v>
      </c>
      <c r="C134" s="15">
        <v>1.9</v>
      </c>
      <c r="D134" s="127">
        <v>1.9</v>
      </c>
      <c r="E134" s="15"/>
    </row>
    <row r="135" spans="1:5" ht="17.25" customHeight="1" x14ac:dyDescent="0.25">
      <c r="A135" s="44" t="s">
        <v>106</v>
      </c>
      <c r="B135" s="17">
        <f>B136+B137</f>
        <v>3.7</v>
      </c>
      <c r="C135" s="17">
        <f t="shared" ref="C135:D135" si="30">C136+C137</f>
        <v>3.7</v>
      </c>
      <c r="D135" s="17">
        <f t="shared" si="30"/>
        <v>3</v>
      </c>
      <c r="E135" s="17"/>
    </row>
    <row r="136" spans="1:5" x14ac:dyDescent="0.25">
      <c r="A136" s="28" t="s">
        <v>70</v>
      </c>
      <c r="B136" s="15">
        <v>0.7</v>
      </c>
      <c r="C136" s="12">
        <v>0.7</v>
      </c>
      <c r="D136" s="16"/>
      <c r="E136" s="12"/>
    </row>
    <row r="137" spans="1:5" x14ac:dyDescent="0.25">
      <c r="A137" s="97" t="s">
        <v>122</v>
      </c>
      <c r="B137" s="15">
        <v>3</v>
      </c>
      <c r="C137" s="15">
        <v>3</v>
      </c>
      <c r="D137" s="127">
        <v>3</v>
      </c>
      <c r="E137" s="15"/>
    </row>
    <row r="138" spans="1:5" ht="16.5" customHeight="1" x14ac:dyDescent="0.25">
      <c r="A138" s="46" t="s">
        <v>107</v>
      </c>
      <c r="B138" s="17">
        <f>B139+B140</f>
        <v>4.4000000000000004</v>
      </c>
      <c r="C138" s="17">
        <f t="shared" ref="C138:D138" si="31">C139+C140</f>
        <v>4.4000000000000004</v>
      </c>
      <c r="D138" s="17">
        <f t="shared" si="31"/>
        <v>1.3</v>
      </c>
      <c r="E138" s="17"/>
    </row>
    <row r="139" spans="1:5" x14ac:dyDescent="0.25">
      <c r="A139" s="28" t="s">
        <v>70</v>
      </c>
      <c r="B139" s="15">
        <v>3.1</v>
      </c>
      <c r="C139" s="12">
        <v>3.1</v>
      </c>
      <c r="D139" s="16"/>
      <c r="E139" s="12"/>
    </row>
    <row r="140" spans="1:5" x14ac:dyDescent="0.25">
      <c r="A140" s="97" t="s">
        <v>122</v>
      </c>
      <c r="B140" s="15">
        <v>1.3</v>
      </c>
      <c r="C140" s="15">
        <v>1.3</v>
      </c>
      <c r="D140" s="127">
        <v>1.3</v>
      </c>
      <c r="E140" s="15"/>
    </row>
    <row r="141" spans="1:5" ht="15.75" x14ac:dyDescent="0.25">
      <c r="A141" s="43" t="s">
        <v>27</v>
      </c>
      <c r="B141" s="17">
        <f>B142+B143</f>
        <v>5.5</v>
      </c>
      <c r="C141" s="17">
        <f t="shared" ref="C141:E141" si="32">C142+C143</f>
        <v>2.6999999999999997</v>
      </c>
      <c r="D141" s="17">
        <f t="shared" si="32"/>
        <v>1.4</v>
      </c>
      <c r="E141" s="17">
        <f t="shared" si="32"/>
        <v>2.8</v>
      </c>
    </row>
    <row r="142" spans="1:5" x14ac:dyDescent="0.25">
      <c r="A142" s="28" t="s">
        <v>70</v>
      </c>
      <c r="B142" s="15">
        <v>4.0999999999999996</v>
      </c>
      <c r="C142" s="12">
        <v>4.0999999999999996</v>
      </c>
      <c r="D142" s="16"/>
      <c r="E142" s="12"/>
    </row>
    <row r="143" spans="1:5" x14ac:dyDescent="0.25">
      <c r="A143" s="97" t="s">
        <v>122</v>
      </c>
      <c r="B143" s="15">
        <v>1.4</v>
      </c>
      <c r="C143" s="12">
        <v>-1.4</v>
      </c>
      <c r="D143" s="16">
        <v>1.4</v>
      </c>
      <c r="E143" s="12">
        <v>2.8</v>
      </c>
    </row>
    <row r="144" spans="1:5" ht="15.75" x14ac:dyDescent="0.25">
      <c r="A144" s="44" t="s">
        <v>66</v>
      </c>
      <c r="B144" s="17">
        <f>SUM(B145:B146)</f>
        <v>3.7</v>
      </c>
      <c r="C144" s="17">
        <f t="shared" ref="C144:D144" si="33">SUM(C145:C146)</f>
        <v>3.7</v>
      </c>
      <c r="D144" s="17">
        <f t="shared" si="33"/>
        <v>1.5</v>
      </c>
      <c r="E144" s="17"/>
    </row>
    <row r="145" spans="1:5" x14ac:dyDescent="0.25">
      <c r="A145" s="28" t="s">
        <v>70</v>
      </c>
      <c r="B145" s="15">
        <v>2.2000000000000002</v>
      </c>
      <c r="C145" s="12">
        <v>2.2000000000000002</v>
      </c>
      <c r="D145" s="16"/>
      <c r="E145" s="12"/>
    </row>
    <row r="146" spans="1:5" x14ac:dyDescent="0.25">
      <c r="A146" s="97" t="s">
        <v>122</v>
      </c>
      <c r="B146" s="15">
        <v>1.5</v>
      </c>
      <c r="C146" s="15">
        <v>1.5</v>
      </c>
      <c r="D146" s="127">
        <v>1.5</v>
      </c>
      <c r="E146" s="15"/>
    </row>
    <row r="147" spans="1:5" ht="15.75" x14ac:dyDescent="0.25">
      <c r="A147" s="43" t="s">
        <v>108</v>
      </c>
      <c r="B147" s="17">
        <f>B148+B149</f>
        <v>6.7</v>
      </c>
      <c r="C147" s="17">
        <f t="shared" ref="C147:D147" si="34">C148+C149</f>
        <v>6.7</v>
      </c>
      <c r="D147" s="17">
        <f t="shared" si="34"/>
        <v>3.1</v>
      </c>
      <c r="E147" s="17"/>
    </row>
    <row r="148" spans="1:5" x14ac:dyDescent="0.25">
      <c r="A148" s="28" t="s">
        <v>70</v>
      </c>
      <c r="B148" s="15">
        <v>3.6</v>
      </c>
      <c r="C148" s="12">
        <v>3.6</v>
      </c>
      <c r="D148" s="16"/>
      <c r="E148" s="12"/>
    </row>
    <row r="149" spans="1:5" x14ac:dyDescent="0.25">
      <c r="A149" s="97" t="s">
        <v>122</v>
      </c>
      <c r="B149" s="15">
        <v>3.1</v>
      </c>
      <c r="C149" s="15">
        <v>3.1</v>
      </c>
      <c r="D149" s="127">
        <v>3.1</v>
      </c>
      <c r="E149" s="15"/>
    </row>
    <row r="150" spans="1:5" x14ac:dyDescent="0.25">
      <c r="A150" s="46" t="s">
        <v>31</v>
      </c>
      <c r="B150" s="17">
        <f>B151+B152</f>
        <v>2.2999999999999998</v>
      </c>
      <c r="C150" s="17">
        <f t="shared" ref="C150:D150" si="35">C151+C152</f>
        <v>2.2999999999999998</v>
      </c>
      <c r="D150" s="17">
        <f t="shared" si="35"/>
        <v>1.1000000000000001</v>
      </c>
      <c r="E150" s="17"/>
    </row>
    <row r="151" spans="1:5" x14ac:dyDescent="0.25">
      <c r="A151" s="28" t="s">
        <v>70</v>
      </c>
      <c r="B151" s="15">
        <v>1.2</v>
      </c>
      <c r="C151" s="12">
        <v>1.2</v>
      </c>
      <c r="D151" s="16"/>
      <c r="E151" s="12"/>
    </row>
    <row r="152" spans="1:5" x14ac:dyDescent="0.25">
      <c r="A152" s="97" t="s">
        <v>122</v>
      </c>
      <c r="B152" s="15">
        <v>1.1000000000000001</v>
      </c>
      <c r="C152" s="15">
        <v>1.1000000000000001</v>
      </c>
      <c r="D152" s="127">
        <v>1.1000000000000001</v>
      </c>
      <c r="E152" s="15"/>
    </row>
    <row r="153" spans="1:5" ht="15.75" x14ac:dyDescent="0.25">
      <c r="A153" s="44" t="s">
        <v>109</v>
      </c>
      <c r="B153" s="17">
        <f>B154+B155</f>
        <v>3.5</v>
      </c>
      <c r="C153" s="17">
        <f t="shared" ref="C153:D153" si="36">C154+C155</f>
        <v>3.5</v>
      </c>
      <c r="D153" s="17">
        <f t="shared" si="36"/>
        <v>2.8</v>
      </c>
      <c r="E153" s="17"/>
    </row>
    <row r="154" spans="1:5" x14ac:dyDescent="0.25">
      <c r="A154" s="28" t="s">
        <v>70</v>
      </c>
      <c r="B154" s="15">
        <v>0.7</v>
      </c>
      <c r="C154" s="12">
        <v>0.7</v>
      </c>
      <c r="D154" s="16"/>
      <c r="E154" s="12"/>
    </row>
    <row r="155" spans="1:5" x14ac:dyDescent="0.25">
      <c r="A155" s="97" t="s">
        <v>122</v>
      </c>
      <c r="B155" s="15">
        <v>2.8</v>
      </c>
      <c r="C155" s="15">
        <v>2.8</v>
      </c>
      <c r="D155" s="127">
        <v>2.8</v>
      </c>
      <c r="E155" s="15"/>
    </row>
    <row r="156" spans="1:5" ht="15.75" x14ac:dyDescent="0.25">
      <c r="A156" s="43" t="s">
        <v>110</v>
      </c>
      <c r="B156" s="17">
        <f>B157+B158</f>
        <v>9.6</v>
      </c>
      <c r="C156" s="17">
        <f t="shared" ref="C156:D156" si="37">C157+C158</f>
        <v>9.6</v>
      </c>
      <c r="D156" s="17">
        <f t="shared" si="37"/>
        <v>1.5</v>
      </c>
      <c r="E156" s="17"/>
    </row>
    <row r="157" spans="1:5" x14ac:dyDescent="0.25">
      <c r="A157" s="28" t="s">
        <v>70</v>
      </c>
      <c r="B157" s="15">
        <v>8.1</v>
      </c>
      <c r="C157" s="12">
        <v>8.1</v>
      </c>
      <c r="D157" s="16"/>
      <c r="E157" s="12"/>
    </row>
    <row r="158" spans="1:5" x14ac:dyDescent="0.25">
      <c r="A158" s="97" t="s">
        <v>122</v>
      </c>
      <c r="B158" s="15">
        <v>1.5</v>
      </c>
      <c r="C158" s="15">
        <v>1.5</v>
      </c>
      <c r="D158" s="127">
        <v>1.5</v>
      </c>
      <c r="E158" s="15"/>
    </row>
    <row r="159" spans="1:5" ht="15.75" x14ac:dyDescent="0.25">
      <c r="A159" s="44" t="s">
        <v>32</v>
      </c>
      <c r="B159" s="17">
        <f>B160+B161</f>
        <v>6.4</v>
      </c>
      <c r="C159" s="17">
        <f t="shared" ref="C159:E159" si="38">C160+C161</f>
        <v>7</v>
      </c>
      <c r="D159" s="17">
        <f t="shared" si="38"/>
        <v>1.7</v>
      </c>
      <c r="E159" s="17">
        <f t="shared" si="38"/>
        <v>-0.6</v>
      </c>
    </row>
    <row r="160" spans="1:5" x14ac:dyDescent="0.25">
      <c r="A160" s="28" t="s">
        <v>70</v>
      </c>
      <c r="B160" s="15">
        <v>4.7</v>
      </c>
      <c r="C160" s="12">
        <v>4.7</v>
      </c>
      <c r="D160" s="16"/>
      <c r="E160" s="12"/>
    </row>
    <row r="161" spans="1:5" x14ac:dyDescent="0.25">
      <c r="A161" s="97" t="s">
        <v>122</v>
      </c>
      <c r="B161" s="15">
        <v>1.7</v>
      </c>
      <c r="C161" s="12">
        <v>2.2999999999999998</v>
      </c>
      <c r="D161" s="16">
        <v>1.7</v>
      </c>
      <c r="E161" s="12">
        <v>-0.6</v>
      </c>
    </row>
    <row r="162" spans="1:5" ht="15.75" x14ac:dyDescent="0.25">
      <c r="A162" s="43" t="s">
        <v>111</v>
      </c>
      <c r="B162" s="17">
        <f>B163+B164</f>
        <v>3.7</v>
      </c>
      <c r="C162" s="17">
        <f t="shared" ref="C162:D162" si="39">C163+C164</f>
        <v>3.7</v>
      </c>
      <c r="D162" s="17">
        <f t="shared" si="39"/>
        <v>2.5</v>
      </c>
      <c r="E162" s="26"/>
    </row>
    <row r="163" spans="1:5" x14ac:dyDescent="0.25">
      <c r="A163" s="28" t="s">
        <v>70</v>
      </c>
      <c r="B163" s="15">
        <v>1.2</v>
      </c>
      <c r="C163" s="12">
        <v>1.2</v>
      </c>
      <c r="D163" s="16"/>
      <c r="E163" s="12"/>
    </row>
    <row r="164" spans="1:5" x14ac:dyDescent="0.25">
      <c r="A164" s="97" t="s">
        <v>122</v>
      </c>
      <c r="B164" s="15">
        <v>2.5</v>
      </c>
      <c r="C164" s="15">
        <v>2.5</v>
      </c>
      <c r="D164" s="16">
        <v>2.5</v>
      </c>
      <c r="E164" s="12"/>
    </row>
    <row r="165" spans="1:5" ht="15.75" x14ac:dyDescent="0.25">
      <c r="A165" s="43" t="s">
        <v>112</v>
      </c>
      <c r="B165" s="17">
        <f>B166+B167</f>
        <v>5.3</v>
      </c>
      <c r="C165" s="17">
        <f t="shared" ref="C165:D165" si="40">C166+C167</f>
        <v>5.3</v>
      </c>
      <c r="D165" s="17">
        <f t="shared" si="40"/>
        <v>1.2</v>
      </c>
      <c r="E165" s="26"/>
    </row>
    <row r="166" spans="1:5" x14ac:dyDescent="0.25">
      <c r="A166" s="28" t="s">
        <v>70</v>
      </c>
      <c r="B166" s="15">
        <v>4.0999999999999996</v>
      </c>
      <c r="C166" s="12">
        <v>4.0999999999999996</v>
      </c>
      <c r="D166" s="16"/>
      <c r="E166" s="12"/>
    </row>
    <row r="167" spans="1:5" x14ac:dyDescent="0.25">
      <c r="A167" s="97" t="s">
        <v>122</v>
      </c>
      <c r="B167" s="15">
        <v>1.2</v>
      </c>
      <c r="C167" s="15">
        <v>1.2</v>
      </c>
      <c r="D167" s="16">
        <v>1.2</v>
      </c>
      <c r="E167" s="12"/>
    </row>
    <row r="168" spans="1:5" ht="15.75" x14ac:dyDescent="0.25">
      <c r="A168" s="43" t="s">
        <v>5</v>
      </c>
      <c r="B168" s="17">
        <f>B169</f>
        <v>0.6</v>
      </c>
      <c r="C168" s="17">
        <f>C169</f>
        <v>0.6</v>
      </c>
      <c r="D168" s="26"/>
      <c r="E168" s="26"/>
    </row>
    <row r="169" spans="1:5" x14ac:dyDescent="0.25">
      <c r="A169" s="28" t="s">
        <v>72</v>
      </c>
      <c r="B169" s="15">
        <v>0.6</v>
      </c>
      <c r="C169" s="12">
        <v>0.6</v>
      </c>
      <c r="D169" s="16"/>
      <c r="E169" s="12"/>
    </row>
    <row r="170" spans="1:5" ht="20.25" customHeight="1" x14ac:dyDescent="0.25">
      <c r="A170" s="38" t="s">
        <v>57</v>
      </c>
      <c r="B170" s="17">
        <f>B171+B172</f>
        <v>2.2000000000000002</v>
      </c>
      <c r="C170" s="17">
        <f t="shared" ref="C170:D170" si="41">C171+C172</f>
        <v>2.2000000000000002</v>
      </c>
      <c r="D170" s="17">
        <f t="shared" si="41"/>
        <v>1.8</v>
      </c>
      <c r="E170" s="17"/>
    </row>
    <row r="171" spans="1:5" x14ac:dyDescent="0.25">
      <c r="A171" s="28" t="s">
        <v>70</v>
      </c>
      <c r="B171" s="15">
        <v>0.4</v>
      </c>
      <c r="C171" s="12">
        <v>0.4</v>
      </c>
      <c r="D171" s="16"/>
      <c r="E171" s="12"/>
    </row>
    <row r="172" spans="1:5" x14ac:dyDescent="0.25">
      <c r="A172" s="97" t="s">
        <v>122</v>
      </c>
      <c r="B172" s="15">
        <v>1.8</v>
      </c>
      <c r="C172" s="15">
        <v>1.8</v>
      </c>
      <c r="D172" s="127">
        <v>1.8</v>
      </c>
      <c r="E172" s="15"/>
    </row>
    <row r="173" spans="1:5" ht="20.25" customHeight="1" x14ac:dyDescent="0.25">
      <c r="A173" s="43" t="s">
        <v>9</v>
      </c>
      <c r="B173" s="47">
        <f>B174</f>
        <v>0.2</v>
      </c>
      <c r="C173" s="47">
        <f>C174</f>
        <v>0.2</v>
      </c>
      <c r="D173" s="47">
        <f>D174</f>
        <v>-2.5</v>
      </c>
      <c r="E173" s="47"/>
    </row>
    <row r="174" spans="1:5" x14ac:dyDescent="0.25">
      <c r="A174" s="28" t="s">
        <v>72</v>
      </c>
      <c r="B174" s="15">
        <v>0.2</v>
      </c>
      <c r="C174" s="12">
        <v>0.2</v>
      </c>
      <c r="D174" s="16">
        <v>-2.5</v>
      </c>
      <c r="E174" s="12"/>
    </row>
    <row r="175" spans="1:5" ht="18.75" customHeight="1" x14ac:dyDescent="0.25">
      <c r="A175" s="43" t="s">
        <v>1</v>
      </c>
      <c r="B175" s="17">
        <f>B176</f>
        <v>-1.1000000000000001</v>
      </c>
      <c r="C175" s="17">
        <f>C176</f>
        <v>-1.1000000000000001</v>
      </c>
      <c r="D175" s="17"/>
      <c r="E175" s="17"/>
    </row>
    <row r="176" spans="1:5" ht="15.75" customHeight="1" x14ac:dyDescent="0.25">
      <c r="A176" s="33" t="s">
        <v>72</v>
      </c>
      <c r="B176" s="15">
        <v>-1.1000000000000001</v>
      </c>
      <c r="C176" s="12">
        <v>-1.1000000000000001</v>
      </c>
      <c r="D176" s="16"/>
      <c r="E176" s="12"/>
    </row>
    <row r="177" spans="1:5" ht="15.75" customHeight="1" x14ac:dyDescent="0.25">
      <c r="A177" s="37" t="s">
        <v>144</v>
      </c>
      <c r="B177" s="17"/>
      <c r="C177" s="17"/>
      <c r="D177" s="17">
        <f t="shared" ref="D177" si="42">D178</f>
        <v>-1</v>
      </c>
      <c r="E177" s="15"/>
    </row>
    <row r="178" spans="1:5" ht="15.75" customHeight="1" x14ac:dyDescent="0.25">
      <c r="A178" s="28" t="s">
        <v>150</v>
      </c>
      <c r="B178" s="15"/>
      <c r="C178" s="15"/>
      <c r="D178" s="127">
        <v>-1</v>
      </c>
      <c r="E178" s="15"/>
    </row>
    <row r="179" spans="1:5" ht="18" customHeight="1" x14ac:dyDescent="0.25">
      <c r="A179" s="43" t="s">
        <v>6</v>
      </c>
      <c r="B179" s="17">
        <f>B180+B181</f>
        <v>0.2</v>
      </c>
      <c r="C179" s="17">
        <f t="shared" ref="C179:E179" si="43">C180+C181</f>
        <v>1.7</v>
      </c>
      <c r="D179" s="17">
        <f t="shared" si="43"/>
        <v>-2</v>
      </c>
      <c r="E179" s="17">
        <f t="shared" si="43"/>
        <v>-1.5</v>
      </c>
    </row>
    <row r="180" spans="1:5" x14ac:dyDescent="0.25">
      <c r="A180" s="28" t="s">
        <v>70</v>
      </c>
      <c r="B180" s="15">
        <v>0.2</v>
      </c>
      <c r="C180" s="12">
        <v>0.2</v>
      </c>
      <c r="D180" s="16">
        <v>-2</v>
      </c>
      <c r="E180" s="12"/>
    </row>
    <row r="181" spans="1:5" x14ac:dyDescent="0.25">
      <c r="A181" s="33" t="s">
        <v>18</v>
      </c>
      <c r="B181" s="15"/>
      <c r="C181" s="15">
        <v>1.5</v>
      </c>
      <c r="D181" s="127"/>
      <c r="E181" s="15">
        <v>-1.5</v>
      </c>
    </row>
    <row r="182" spans="1:5" ht="15.75" x14ac:dyDescent="0.25">
      <c r="A182" s="37" t="s">
        <v>139</v>
      </c>
      <c r="B182" s="17"/>
      <c r="C182" s="17"/>
      <c r="D182" s="17">
        <f t="shared" ref="D182" si="44">D183</f>
        <v>-0.5</v>
      </c>
      <c r="E182" s="15"/>
    </row>
    <row r="183" spans="1:5" x14ac:dyDescent="0.25">
      <c r="A183" s="128" t="s">
        <v>72</v>
      </c>
      <c r="B183" s="15"/>
      <c r="C183" s="15"/>
      <c r="D183" s="127">
        <v>-0.5</v>
      </c>
      <c r="E183" s="15"/>
    </row>
    <row r="184" spans="1:5" ht="15.75" x14ac:dyDescent="0.25">
      <c r="A184" s="37" t="s">
        <v>56</v>
      </c>
      <c r="B184" s="17">
        <f>B185</f>
        <v>0.2</v>
      </c>
      <c r="C184" s="17">
        <f t="shared" ref="C184" si="45">C185</f>
        <v>0.2</v>
      </c>
      <c r="D184" s="17"/>
      <c r="E184" s="17"/>
    </row>
    <row r="185" spans="1:5" x14ac:dyDescent="0.25">
      <c r="A185" s="28" t="s">
        <v>72</v>
      </c>
      <c r="B185" s="15">
        <v>0.2</v>
      </c>
      <c r="C185" s="15">
        <v>0.2</v>
      </c>
      <c r="D185" s="94"/>
      <c r="E185" s="15"/>
    </row>
    <row r="186" spans="1:5" ht="15.75" x14ac:dyDescent="0.25">
      <c r="A186" s="43" t="s">
        <v>20</v>
      </c>
      <c r="B186" s="17">
        <f>B57+B60+B62+B64+B66+B69+B71+B73+B75+B77+B79+B81+B83+B85+B87+B89+B91+B93+B95+B97+B99+B101+B103+B105+B107+B109+B111+B113+B115+B120+B123+B125+B128+B131+B135+B138+B141+B144+B147+B150+B153+B156+B159+B162+B165+B168+B170+B173+B175+B177+B179+B184+B117+B182</f>
        <v>119.80000000000003</v>
      </c>
      <c r="C186" s="17">
        <f t="shared" ref="C186:E186" si="46">C57+C60+C62+C64+C66+C69+C71+C73+C75+C77+C79+C81+C83+C85+C87+C89+C91+C93+C95+C97+C99+C101+C103+C105+C107+C109+C111+C113+C115+C120+C123+C125+C128+C131+C135+C138+C141+C144+C147+C150+C153+C156+C159+C162+C165+C168+C170+C173+C175+C177+C179+C184+C117+C182</f>
        <v>109.10000000000002</v>
      </c>
      <c r="D186" s="17">
        <f t="shared" si="46"/>
        <v>-22.900000000000006</v>
      </c>
      <c r="E186" s="17">
        <f t="shared" si="46"/>
        <v>10.700000000000001</v>
      </c>
    </row>
    <row r="187" spans="1:5" x14ac:dyDescent="0.25">
      <c r="A187" s="28" t="s">
        <v>70</v>
      </c>
      <c r="B187" s="15">
        <f>B61+B63+B65+B67+B70+B72+B74+B76+B78+B80+B82+B84+B86+B88+B90+B92+B94+B96+B98+B100+B102+B104+B106+B108+B110+B112+B114+B116+B121+B126+B129+B136+B139+B142+B145+B148+B151+B154+B157+B160+B163+B166+B169+B171+B174+B176+B180+B185+B118+B183</f>
        <v>46.900000000000013</v>
      </c>
      <c r="C187" s="15">
        <f t="shared" ref="C187:D187" si="47">C61+C63+C65+C67+C70+C72+C74+C76+C78+C80+C82+C84+C86+C88+C90+C92+C94+C96+C98+C100+C102+C104+C106+C108+C110+C112+C114+C116+C121+C126+C129+C136+C139+C142+C145+C148+C151+C154+C157+C160+C163+C166+C169+C171+C174+C176+C180+C185+C118+C183</f>
        <v>38.900000000000006</v>
      </c>
      <c r="D187" s="15">
        <f t="shared" si="47"/>
        <v>-21</v>
      </c>
      <c r="E187" s="15">
        <f t="shared" ref="E187" si="48">E61+E63+E65+E67+E70+E72+E74+E76+E78+E80+E82+E84+E86+E88+E90+E92+E94+E96+E98+E100+E102+E104+E106+E108+E110+E112+E114+E116+E121+E126+E129+E136+E139+E142+E145+E148+E151+E154+E157+E160+E163+E166+E169+E171+E174+E176+E180+E185+E118</f>
        <v>8</v>
      </c>
    </row>
    <row r="188" spans="1:5" x14ac:dyDescent="0.25">
      <c r="A188" s="40" t="s">
        <v>19</v>
      </c>
      <c r="B188" s="15">
        <f>B132+B178+B181</f>
        <v>6.7</v>
      </c>
      <c r="C188" s="15">
        <f t="shared" ref="C188:E188" si="49">C132+C178+C181</f>
        <v>6.2</v>
      </c>
      <c r="D188" s="15">
        <f t="shared" si="49"/>
        <v>-1</v>
      </c>
      <c r="E188" s="15">
        <f t="shared" si="49"/>
        <v>0.5</v>
      </c>
    </row>
    <row r="189" spans="1:5" x14ac:dyDescent="0.25">
      <c r="A189" s="40" t="s">
        <v>134</v>
      </c>
      <c r="B189" s="15"/>
      <c r="C189" s="15">
        <f t="shared" ref="C189:E189" si="50">C58+C68+C119+C122+C124+C127+C130+C134+C137+C140+C146+C149+C152+C155+C158+C164+C167+C172+C161+C143</f>
        <v>-2.199999999999998</v>
      </c>
      <c r="D189" s="15">
        <f t="shared" si="50"/>
        <v>-0.30000000000000226</v>
      </c>
      <c r="E189" s="15">
        <f t="shared" si="50"/>
        <v>2.1999999999999997</v>
      </c>
    </row>
    <row r="190" spans="1:5" ht="25.5" x14ac:dyDescent="0.25">
      <c r="A190" s="28" t="s">
        <v>105</v>
      </c>
      <c r="B190" s="15"/>
      <c r="C190" s="15"/>
      <c r="D190" s="15">
        <f>D133</f>
        <v>-0.6</v>
      </c>
      <c r="E190" s="15"/>
    </row>
    <row r="191" spans="1:5" ht="19.5" customHeight="1" x14ac:dyDescent="0.25">
      <c r="A191" s="88" t="s">
        <v>59</v>
      </c>
      <c r="B191" s="15">
        <f>B59</f>
        <v>66.2</v>
      </c>
      <c r="C191" s="12">
        <f>C59</f>
        <v>66.2</v>
      </c>
      <c r="D191" s="12"/>
      <c r="E191" s="12"/>
    </row>
    <row r="192" spans="1:5" ht="28.5" customHeight="1" x14ac:dyDescent="0.25">
      <c r="A192" s="142" t="s">
        <v>21</v>
      </c>
      <c r="B192" s="143"/>
      <c r="C192" s="143"/>
      <c r="D192" s="143"/>
      <c r="E192" s="144"/>
    </row>
    <row r="193" spans="1:5" ht="31.5" x14ac:dyDescent="0.25">
      <c r="A193" s="84" t="s">
        <v>55</v>
      </c>
      <c r="B193" s="85">
        <f>B194+B195</f>
        <v>-33.200000000000003</v>
      </c>
      <c r="C193" s="85">
        <f>C194+C195</f>
        <v>-33.200000000000003</v>
      </c>
      <c r="D193" s="85"/>
      <c r="E193" s="85"/>
    </row>
    <row r="194" spans="1:5" x14ac:dyDescent="0.25">
      <c r="A194" s="77" t="s">
        <v>70</v>
      </c>
      <c r="B194" s="69">
        <v>-19.2</v>
      </c>
      <c r="C194" s="86">
        <v>-19.2</v>
      </c>
      <c r="D194" s="87"/>
      <c r="E194" s="86"/>
    </row>
    <row r="195" spans="1:5" ht="38.25" x14ac:dyDescent="0.25">
      <c r="A195" s="28" t="s">
        <v>132</v>
      </c>
      <c r="B195" s="69">
        <v>-14</v>
      </c>
      <c r="C195" s="69">
        <v>-14</v>
      </c>
      <c r="D195" s="119"/>
      <c r="E195" s="69"/>
    </row>
    <row r="196" spans="1:5" ht="15.75" x14ac:dyDescent="0.25">
      <c r="A196" s="27" t="s">
        <v>141</v>
      </c>
      <c r="B196" s="129"/>
      <c r="C196" s="129"/>
      <c r="D196" s="129">
        <f t="shared" ref="D196" si="51">D197</f>
        <v>-2.5</v>
      </c>
      <c r="E196" s="69"/>
    </row>
    <row r="197" spans="1:5" x14ac:dyDescent="0.25">
      <c r="A197" s="128" t="s">
        <v>72</v>
      </c>
      <c r="B197" s="69"/>
      <c r="C197" s="69"/>
      <c r="D197" s="119">
        <v>-2.5</v>
      </c>
      <c r="E197" s="69"/>
    </row>
    <row r="198" spans="1:5" ht="18" customHeight="1" x14ac:dyDescent="0.25">
      <c r="A198" s="43" t="s">
        <v>22</v>
      </c>
      <c r="B198" s="17">
        <f>B193+B196</f>
        <v>-33.200000000000003</v>
      </c>
      <c r="C198" s="17">
        <f t="shared" ref="C198:D198" si="52">C193+C196</f>
        <v>-33.200000000000003</v>
      </c>
      <c r="D198" s="17">
        <f t="shared" si="52"/>
        <v>-2.5</v>
      </c>
      <c r="E198" s="17"/>
    </row>
    <row r="199" spans="1:5" ht="19.5" customHeight="1" x14ac:dyDescent="0.25">
      <c r="A199" s="28" t="s">
        <v>70</v>
      </c>
      <c r="B199" s="15">
        <f>B194+B197</f>
        <v>-19.2</v>
      </c>
      <c r="C199" s="15">
        <f t="shared" ref="C199:D199" si="53">C194+C197</f>
        <v>-19.2</v>
      </c>
      <c r="D199" s="15">
        <f t="shared" si="53"/>
        <v>-2.5</v>
      </c>
      <c r="E199" s="15"/>
    </row>
    <row r="200" spans="1:5" ht="41.25" customHeight="1" x14ac:dyDescent="0.25">
      <c r="A200" s="28" t="s">
        <v>132</v>
      </c>
      <c r="B200" s="15">
        <f t="shared" ref="B200:C200" si="54">B195</f>
        <v>-14</v>
      </c>
      <c r="C200" s="15">
        <f t="shared" si="54"/>
        <v>-14</v>
      </c>
      <c r="D200" s="15"/>
      <c r="E200" s="15"/>
    </row>
    <row r="201" spans="1:5" ht="20.25" customHeight="1" x14ac:dyDescent="0.25">
      <c r="A201" s="115" t="s">
        <v>129</v>
      </c>
      <c r="B201" s="89">
        <f>B11+B19+B27+B48+B54+B186+B198</f>
        <v>2133.1000000000004</v>
      </c>
      <c r="C201" s="89">
        <f>C11+C19+C27+C48+C54+C186+C198</f>
        <v>4228.7</v>
      </c>
      <c r="D201" s="89">
        <f>D11+D19+D27+D48+D54+D186+D198</f>
        <v>-15.300000000000008</v>
      </c>
      <c r="E201" s="89">
        <f>E11+E19+E27+E48+E54+E186+E198</f>
        <v>-2095.6000000000004</v>
      </c>
    </row>
    <row r="202" spans="1:5" x14ac:dyDescent="0.25">
      <c r="A202" s="28" t="s">
        <v>70</v>
      </c>
      <c r="B202" s="69">
        <f>B20+B28+B49+B55+B187+B199</f>
        <v>722.29999999999984</v>
      </c>
      <c r="C202" s="69">
        <f>C20+C28+C49+C55+C187+C199</f>
        <v>838.69999999999993</v>
      </c>
      <c r="D202" s="69">
        <f>D20+D28+D49+D55+D187+D199</f>
        <v>-44.2</v>
      </c>
      <c r="E202" s="69">
        <f>E20+E28+E49+E55+E187+E199</f>
        <v>-116.4</v>
      </c>
    </row>
    <row r="203" spans="1:5" ht="38.25" x14ac:dyDescent="0.25">
      <c r="A203" s="28" t="s">
        <v>132</v>
      </c>
      <c r="B203" s="69"/>
      <c r="C203" s="69"/>
      <c r="D203" s="69">
        <f>D13+D200</f>
        <v>13.5</v>
      </c>
      <c r="E203" s="69"/>
    </row>
    <row r="204" spans="1:5" x14ac:dyDescent="0.25">
      <c r="A204" s="48" t="s">
        <v>77</v>
      </c>
      <c r="B204" s="69">
        <f>B188+B50</f>
        <v>36.700000000000003</v>
      </c>
      <c r="C204" s="69">
        <f t="shared" ref="C204:D204" si="55">C188+C50</f>
        <v>32.200000000000003</v>
      </c>
      <c r="D204" s="69">
        <f t="shared" si="55"/>
        <v>-1</v>
      </c>
      <c r="E204" s="69">
        <f t="shared" ref="E204" si="56">E188+E50</f>
        <v>4.5</v>
      </c>
    </row>
    <row r="205" spans="1:5" x14ac:dyDescent="0.25">
      <c r="A205" s="48" t="s">
        <v>135</v>
      </c>
      <c r="B205" s="69"/>
      <c r="C205" s="69">
        <f>C189</f>
        <v>-2.199999999999998</v>
      </c>
      <c r="D205" s="69">
        <f t="shared" ref="D205:E205" si="57">D189</f>
        <v>-0.30000000000000226</v>
      </c>
      <c r="E205" s="69">
        <f t="shared" si="57"/>
        <v>2.1999999999999997</v>
      </c>
    </row>
    <row r="206" spans="1:5" ht="25.5" x14ac:dyDescent="0.25">
      <c r="A206" s="28" t="s">
        <v>105</v>
      </c>
      <c r="B206" s="69"/>
      <c r="C206" s="69"/>
      <c r="D206" s="69">
        <f t="shared" ref="D206" si="58">D190</f>
        <v>-0.6</v>
      </c>
      <c r="E206" s="69"/>
    </row>
    <row r="207" spans="1:5" ht="25.5" x14ac:dyDescent="0.25">
      <c r="A207" s="28" t="s">
        <v>113</v>
      </c>
      <c r="B207" s="69">
        <f>B21</f>
        <v>1259.5</v>
      </c>
      <c r="C207" s="69"/>
      <c r="D207" s="69"/>
      <c r="E207" s="69">
        <f>E21</f>
        <v>1259.5</v>
      </c>
    </row>
    <row r="208" spans="1:5" ht="38.25" x14ac:dyDescent="0.25">
      <c r="A208" s="28" t="s">
        <v>73</v>
      </c>
      <c r="B208" s="69">
        <f>B29</f>
        <v>29.3</v>
      </c>
      <c r="C208" s="69">
        <f>C29</f>
        <v>29.3</v>
      </c>
      <c r="D208" s="69"/>
      <c r="E208" s="69"/>
    </row>
    <row r="209" spans="1:5" ht="18" customHeight="1" x14ac:dyDescent="0.25">
      <c r="A209" s="28" t="s">
        <v>124</v>
      </c>
      <c r="B209" s="90">
        <f>B12</f>
        <v>19.100000000000001</v>
      </c>
      <c r="C209" s="90">
        <f>C12</f>
        <v>19.100000000000001</v>
      </c>
      <c r="D209" s="90">
        <f>D12</f>
        <v>18.8</v>
      </c>
      <c r="E209" s="90"/>
    </row>
    <row r="210" spans="1:5" ht="18" customHeight="1" x14ac:dyDescent="0.25">
      <c r="A210" s="33" t="s">
        <v>69</v>
      </c>
      <c r="B210" s="90">
        <f>B191+B22</f>
        <v>66.2</v>
      </c>
      <c r="C210" s="90">
        <f t="shared" ref="C210:E210" si="59">C191+C22</f>
        <v>3311.6</v>
      </c>
      <c r="D210" s="90">
        <f t="shared" si="59"/>
        <v>-1.5</v>
      </c>
      <c r="E210" s="90">
        <f t="shared" si="59"/>
        <v>-3245.4</v>
      </c>
    </row>
    <row r="211" spans="1:5" x14ac:dyDescent="0.25">
      <c r="A211" s="7"/>
      <c r="B211" s="7"/>
      <c r="C211" s="7"/>
      <c r="D211" s="18"/>
      <c r="E211" s="7"/>
    </row>
    <row r="212" spans="1:5" x14ac:dyDescent="0.25">
      <c r="A212" s="7"/>
      <c r="B212" s="7"/>
      <c r="C212" s="7"/>
      <c r="D212" s="18"/>
      <c r="E212" s="7"/>
    </row>
    <row r="213" spans="1:5" x14ac:dyDescent="0.25">
      <c r="A213" s="7"/>
      <c r="B213" s="8"/>
      <c r="C213" s="8"/>
      <c r="D213" s="8"/>
      <c r="E213" s="8"/>
    </row>
    <row r="214" spans="1:5" x14ac:dyDescent="0.25">
      <c r="A214" s="7"/>
      <c r="B214" s="7"/>
      <c r="C214" s="7"/>
      <c r="D214" s="18"/>
      <c r="E214" s="7"/>
    </row>
    <row r="215" spans="1:5" x14ac:dyDescent="0.25">
      <c r="A215" s="7"/>
      <c r="B215" s="8"/>
      <c r="C215" s="7"/>
      <c r="D215" s="18"/>
      <c r="E215" s="7"/>
    </row>
    <row r="216" spans="1:5" x14ac:dyDescent="0.25">
      <c r="A216" s="7"/>
      <c r="B216" s="7"/>
      <c r="C216" s="7"/>
      <c r="D216" s="18"/>
      <c r="E216" s="7"/>
    </row>
    <row r="217" spans="1:5" x14ac:dyDescent="0.25">
      <c r="A217" s="7"/>
      <c r="B217" s="7"/>
      <c r="C217" s="7"/>
      <c r="D217" s="18"/>
      <c r="E217" s="7"/>
    </row>
    <row r="218" spans="1:5" x14ac:dyDescent="0.25">
      <c r="A218" s="7"/>
      <c r="B218" s="7"/>
      <c r="C218" s="7"/>
      <c r="D218" s="18"/>
      <c r="E218" s="7"/>
    </row>
    <row r="219" spans="1:5" x14ac:dyDescent="0.25">
      <c r="A219" s="7"/>
      <c r="B219" s="7"/>
      <c r="C219" s="7"/>
      <c r="D219" s="18"/>
      <c r="E219" s="7"/>
    </row>
    <row r="220" spans="1:5" x14ac:dyDescent="0.25">
      <c r="A220" s="7"/>
      <c r="B220" s="7"/>
      <c r="C220" s="7"/>
      <c r="D220" s="18"/>
      <c r="E220" s="7"/>
    </row>
    <row r="221" spans="1:5" x14ac:dyDescent="0.25">
      <c r="A221" s="7"/>
      <c r="B221" s="7"/>
      <c r="C221" s="7"/>
      <c r="D221" s="18"/>
      <c r="E221" s="7"/>
    </row>
    <row r="222" spans="1:5" x14ac:dyDescent="0.25">
      <c r="A222" s="7"/>
      <c r="B222" s="7"/>
      <c r="C222" s="7"/>
      <c r="D222" s="18"/>
      <c r="E222" s="7"/>
    </row>
    <row r="223" spans="1:5" x14ac:dyDescent="0.25">
      <c r="A223" s="7"/>
      <c r="B223" s="7"/>
      <c r="C223" s="7"/>
      <c r="D223" s="18"/>
      <c r="E223" s="7"/>
    </row>
  </sheetData>
  <mergeCells count="12">
    <mergeCell ref="A192:E192"/>
    <mergeCell ref="A56:E56"/>
    <mergeCell ref="A30:E30"/>
    <mergeCell ref="A23:E23"/>
    <mergeCell ref="A2:E2"/>
    <mergeCell ref="A14:E14"/>
    <mergeCell ref="A4:A6"/>
    <mergeCell ref="B4:B6"/>
    <mergeCell ref="C4:E4"/>
    <mergeCell ref="C5:D5"/>
    <mergeCell ref="A7:E7"/>
    <mergeCell ref="E5:E6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17" sqref="B17"/>
    </sheetView>
  </sheetViews>
  <sheetFormatPr defaultRowHeight="12.75" x14ac:dyDescent="0.2"/>
  <cols>
    <col min="1" max="1" width="43.85546875" customWidth="1"/>
    <col min="2" max="2" width="11.42578125" customWidth="1"/>
    <col min="3" max="3" width="10.140625" customWidth="1"/>
    <col min="4" max="4" width="11.140625" customWidth="1"/>
  </cols>
  <sheetData>
    <row r="1" spans="1:6" ht="63" customHeight="1" x14ac:dyDescent="0.2">
      <c r="A1" s="11"/>
      <c r="B1" s="11"/>
      <c r="C1" s="11"/>
      <c r="D1" s="11"/>
    </row>
    <row r="2" spans="1:6" ht="45.75" customHeight="1" x14ac:dyDescent="0.2">
      <c r="A2" s="152" t="s">
        <v>11</v>
      </c>
      <c r="B2" s="152"/>
      <c r="C2" s="152"/>
      <c r="D2" s="11"/>
    </row>
    <row r="3" spans="1:6" hidden="1" x14ac:dyDescent="0.2">
      <c r="A3" s="11"/>
      <c r="B3" s="11"/>
      <c r="C3" s="11"/>
      <c r="D3" s="11"/>
    </row>
    <row r="4" spans="1:6" x14ac:dyDescent="0.2">
      <c r="A4" s="11"/>
      <c r="B4" s="11"/>
      <c r="C4" s="11"/>
      <c r="D4" s="11"/>
    </row>
    <row r="5" spans="1:6" x14ac:dyDescent="0.2">
      <c r="A5" s="169" t="s">
        <v>7</v>
      </c>
      <c r="B5" s="169" t="s">
        <v>41</v>
      </c>
      <c r="C5" s="22" t="s">
        <v>136</v>
      </c>
      <c r="D5" s="21"/>
    </row>
    <row r="6" spans="1:6" ht="45.75" customHeight="1" x14ac:dyDescent="0.2">
      <c r="A6" s="171"/>
      <c r="B6" s="171"/>
      <c r="C6" s="167" t="s">
        <v>23</v>
      </c>
      <c r="D6" s="169" t="s">
        <v>140</v>
      </c>
    </row>
    <row r="7" spans="1:6" ht="69" customHeight="1" x14ac:dyDescent="0.2">
      <c r="A7" s="170"/>
      <c r="B7" s="170"/>
      <c r="C7" s="168"/>
      <c r="D7" s="170"/>
    </row>
    <row r="8" spans="1:6" ht="18.75" customHeight="1" x14ac:dyDescent="0.2">
      <c r="A8" s="23" t="s">
        <v>3</v>
      </c>
      <c r="B8" s="49"/>
      <c r="C8" s="51">
        <v>-0.1</v>
      </c>
      <c r="D8" s="75">
        <v>0.1</v>
      </c>
    </row>
    <row r="9" spans="1:6" ht="15.75" x14ac:dyDescent="0.25">
      <c r="A9" s="1" t="s">
        <v>149</v>
      </c>
      <c r="B9" s="49">
        <v>30</v>
      </c>
      <c r="C9" s="52">
        <v>30</v>
      </c>
      <c r="D9" s="53"/>
      <c r="F9" s="13"/>
    </row>
    <row r="10" spans="1:6" ht="15.75" x14ac:dyDescent="0.25">
      <c r="A10" s="1" t="s">
        <v>45</v>
      </c>
      <c r="B10" s="49">
        <v>6.7</v>
      </c>
      <c r="C10" s="126">
        <v>6.5</v>
      </c>
      <c r="D10" s="53">
        <v>0.2</v>
      </c>
      <c r="F10" s="125"/>
    </row>
    <row r="11" spans="1:6" ht="15.75" x14ac:dyDescent="0.2">
      <c r="A11" s="24" t="s">
        <v>115</v>
      </c>
      <c r="B11" s="76">
        <f>SUM(B8:B10)</f>
        <v>36.700000000000003</v>
      </c>
      <c r="C11" s="76">
        <f t="shared" ref="C11:D11" si="0">SUM(C8:C10)</f>
        <v>36.4</v>
      </c>
      <c r="D11" s="138">
        <f t="shared" si="0"/>
        <v>0.30000000000000004</v>
      </c>
      <c r="E11" s="73"/>
    </row>
    <row r="12" spans="1:6" x14ac:dyDescent="0.2">
      <c r="A12" s="11"/>
      <c r="B12" s="11"/>
      <c r="C12" s="11"/>
      <c r="D12" s="11"/>
    </row>
    <row r="13" spans="1:6" x14ac:dyDescent="0.2">
      <c r="A13" s="11"/>
      <c r="B13" s="11"/>
      <c r="C13" s="11"/>
      <c r="D13" s="11"/>
    </row>
    <row r="14" spans="1:6" x14ac:dyDescent="0.2">
      <c r="A14" s="11"/>
      <c r="B14" s="11"/>
      <c r="C14" s="11"/>
      <c r="D14" s="11"/>
    </row>
    <row r="15" spans="1:6" x14ac:dyDescent="0.2">
      <c r="A15" s="11"/>
      <c r="B15" s="11"/>
      <c r="C15" s="11"/>
      <c r="D15" s="11"/>
    </row>
  </sheetData>
  <mergeCells count="5">
    <mergeCell ref="A2:C2"/>
    <mergeCell ref="C6:C7"/>
    <mergeCell ref="D6:D7"/>
    <mergeCell ref="B5:B7"/>
    <mergeCell ref="A5:A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P8" sqref="P8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55"/>
      <c r="B1" s="11"/>
      <c r="C1" s="11"/>
      <c r="D1" s="11"/>
    </row>
    <row r="2" spans="1:5" ht="15" x14ac:dyDescent="0.25">
      <c r="A2" s="55"/>
      <c r="B2" s="5" t="s">
        <v>116</v>
      </c>
      <c r="C2" s="5"/>
      <c r="D2" s="5"/>
    </row>
    <row r="3" spans="1:5" ht="15" x14ac:dyDescent="0.25">
      <c r="A3" s="55"/>
      <c r="B3" s="5" t="s">
        <v>145</v>
      </c>
      <c r="C3" s="5"/>
      <c r="D3" s="5"/>
    </row>
    <row r="4" spans="1:5" ht="15" x14ac:dyDescent="0.25">
      <c r="A4" s="55"/>
      <c r="B4" s="5" t="s">
        <v>46</v>
      </c>
      <c r="C4" s="5"/>
      <c r="D4" s="5"/>
    </row>
    <row r="5" spans="1:5" x14ac:dyDescent="0.2">
      <c r="A5" s="55"/>
      <c r="B5" s="11"/>
      <c r="C5" s="11"/>
      <c r="D5" s="11"/>
    </row>
    <row r="6" spans="1:5" ht="15.75" x14ac:dyDescent="0.25">
      <c r="A6" s="54" t="s">
        <v>119</v>
      </c>
      <c r="B6" s="54"/>
      <c r="C6" s="54"/>
      <c r="D6" s="54"/>
    </row>
    <row r="7" spans="1:5" ht="2.25" customHeight="1" x14ac:dyDescent="0.25">
      <c r="A7" s="54"/>
      <c r="B7" s="54"/>
      <c r="C7" s="54"/>
      <c r="D7" s="54"/>
    </row>
    <row r="8" spans="1:5" ht="15.75" x14ac:dyDescent="0.25">
      <c r="A8" s="56" t="s">
        <v>47</v>
      </c>
      <c r="B8" s="56"/>
      <c r="C8" s="56"/>
      <c r="D8" s="56"/>
    </row>
    <row r="9" spans="1:5" ht="15.75" x14ac:dyDescent="0.25">
      <c r="A9" s="56"/>
      <c r="B9" s="56"/>
      <c r="C9" s="56"/>
      <c r="D9" s="56"/>
    </row>
    <row r="11" spans="1:5" ht="14.25" x14ac:dyDescent="0.2">
      <c r="A11" s="172" t="s">
        <v>68</v>
      </c>
      <c r="B11" s="172"/>
      <c r="C11" s="172"/>
      <c r="D11" s="172"/>
      <c r="E11" s="172"/>
    </row>
    <row r="12" spans="1:5" ht="14.25" x14ac:dyDescent="0.2">
      <c r="A12" s="81"/>
      <c r="B12" s="81"/>
      <c r="C12" s="81"/>
      <c r="D12" s="81"/>
      <c r="E12" s="81"/>
    </row>
    <row r="13" spans="1:5" ht="15" x14ac:dyDescent="0.2">
      <c r="A13" s="169" t="s">
        <v>48</v>
      </c>
      <c r="B13" s="169" t="s">
        <v>49</v>
      </c>
      <c r="C13" s="168" t="s">
        <v>50</v>
      </c>
      <c r="D13" s="174"/>
      <c r="E13" s="58"/>
    </row>
    <row r="14" spans="1:5" ht="15.75" x14ac:dyDescent="0.2">
      <c r="A14" s="171"/>
      <c r="B14" s="171"/>
      <c r="C14" s="175" t="s">
        <v>51</v>
      </c>
      <c r="D14" s="176"/>
      <c r="E14" s="177" t="s">
        <v>60</v>
      </c>
    </row>
    <row r="15" spans="1:5" ht="45.75" customHeight="1" x14ac:dyDescent="0.2">
      <c r="A15" s="173"/>
      <c r="B15" s="173"/>
      <c r="C15" s="59" t="s">
        <v>52</v>
      </c>
      <c r="D15" s="60" t="s">
        <v>44</v>
      </c>
      <c r="E15" s="178"/>
    </row>
    <row r="16" spans="1:5" ht="28.5" x14ac:dyDescent="0.25">
      <c r="A16" s="67" t="s">
        <v>67</v>
      </c>
      <c r="B16" s="79"/>
      <c r="C16" s="82"/>
      <c r="D16" s="83"/>
      <c r="E16" s="63"/>
    </row>
    <row r="17" spans="1:5" ht="18" customHeight="1" x14ac:dyDescent="0.25">
      <c r="A17" s="64" t="s">
        <v>53</v>
      </c>
      <c r="B17" s="100"/>
      <c r="C17" s="113">
        <v>198.2</v>
      </c>
      <c r="D17" s="80"/>
      <c r="E17" s="80">
        <v>-198.2</v>
      </c>
    </row>
    <row r="18" spans="1:5" ht="18.75" customHeight="1" x14ac:dyDescent="0.25">
      <c r="A18" s="2" t="s">
        <v>117</v>
      </c>
      <c r="B18" s="62"/>
      <c r="C18" s="62">
        <f>C17</f>
        <v>198.2</v>
      </c>
      <c r="D18" s="61"/>
      <c r="E18" s="62">
        <f>E17</f>
        <v>-198.2</v>
      </c>
    </row>
    <row r="19" spans="1:5" x14ac:dyDescent="0.2">
      <c r="A19" s="25"/>
    </row>
  </sheetData>
  <mergeCells count="6">
    <mergeCell ref="A11:E11"/>
    <mergeCell ref="A13:A15"/>
    <mergeCell ref="B13:B15"/>
    <mergeCell ref="C13:D13"/>
    <mergeCell ref="C14:D14"/>
    <mergeCell ref="E14:E15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3</vt:i4>
      </vt:variant>
    </vt:vector>
  </HeadingPairs>
  <TitlesOfParts>
    <vt:vector size="7" baseType="lpstr">
      <vt:lpstr>1priedas</vt:lpstr>
      <vt:lpstr>2 priedas</vt:lpstr>
      <vt:lpstr>3 priedas</vt:lpstr>
      <vt:lpstr>4 priedas</vt:lpstr>
      <vt:lpstr>'1priedas'!Print_Titles</vt:lpstr>
      <vt:lpstr>'2 priedas'!Print_Titles</vt:lpstr>
      <vt:lpstr>'3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2019-06-10T12:09:15Z</cp:lastPrinted>
  <dcterms:created xsi:type="dcterms:W3CDTF">2005-12-13T07:19:10Z</dcterms:created>
  <dcterms:modified xsi:type="dcterms:W3CDTF">2019-06-12T10:17:26Z</dcterms:modified>
</cp:coreProperties>
</file>