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107" i="2" l="1"/>
  <c r="J108" i="2" s="1"/>
  <c r="I107" i="2"/>
  <c r="I108" i="2" s="1"/>
  <c r="H107" i="2" l="1"/>
  <c r="J79" i="2" l="1"/>
  <c r="I79" i="2"/>
  <c r="H79" i="2"/>
  <c r="J20" i="2" l="1"/>
  <c r="I20" i="2"/>
  <c r="H20" i="2"/>
  <c r="J12" i="2" l="1"/>
  <c r="J28" i="2"/>
  <c r="I28" i="2"/>
  <c r="H28" i="2"/>
  <c r="I12" i="2"/>
  <c r="H12" i="2"/>
  <c r="J10" i="2"/>
  <c r="I10" i="2"/>
  <c r="H10" i="2"/>
  <c r="J116" i="2" l="1"/>
  <c r="I116" i="2"/>
  <c r="H116" i="2"/>
  <c r="H124" i="2"/>
  <c r="J100" i="2"/>
  <c r="J109" i="2" s="1"/>
  <c r="I100" i="2"/>
  <c r="I109" i="2" s="1"/>
  <c r="H100" i="2"/>
  <c r="H108" i="2" s="1"/>
  <c r="H109" i="2" s="1"/>
  <c r="J87" i="2"/>
  <c r="I87" i="2"/>
  <c r="H87" i="2"/>
  <c r="J74" i="2"/>
  <c r="I74" i="2"/>
  <c r="H74" i="2"/>
  <c r="J124" i="2" l="1"/>
  <c r="J126" i="2" s="1"/>
  <c r="I124" i="2"/>
  <c r="I126" i="2" s="1"/>
  <c r="H126" i="2" l="1"/>
  <c r="I85" i="2" l="1"/>
  <c r="J85" i="2"/>
  <c r="I83" i="2"/>
  <c r="J83" i="2"/>
  <c r="H83" i="2"/>
  <c r="H85" i="2"/>
  <c r="I88" i="2" l="1"/>
  <c r="H88" i="2"/>
  <c r="J88" i="2"/>
  <c r="I34" i="2"/>
  <c r="J98" i="2" l="1"/>
  <c r="H98" i="2"/>
  <c r="I98" i="2"/>
  <c r="J94" i="2"/>
  <c r="H94" i="2"/>
  <c r="J77" i="2"/>
  <c r="J80" i="2" s="1"/>
  <c r="H77" i="2"/>
  <c r="H80" i="2" s="1"/>
  <c r="I77" i="2"/>
  <c r="I80" i="2" s="1"/>
  <c r="J66" i="2"/>
  <c r="H66" i="2"/>
  <c r="I66" i="2"/>
  <c r="J61" i="2"/>
  <c r="H61" i="2"/>
  <c r="I61" i="2"/>
  <c r="J44" i="2"/>
  <c r="J45" i="2" s="1"/>
  <c r="H44" i="2"/>
  <c r="H45" i="2" s="1"/>
  <c r="I44" i="2"/>
  <c r="I45" i="2" s="1"/>
  <c r="J40" i="2"/>
  <c r="J41" i="2" s="1"/>
  <c r="H40" i="2"/>
  <c r="H41" i="2" s="1"/>
  <c r="J36" i="2"/>
  <c r="I36" i="2"/>
  <c r="H36" i="2"/>
  <c r="J34" i="2"/>
  <c r="H34" i="2"/>
  <c r="I32" i="2"/>
  <c r="J32" i="2"/>
  <c r="H32" i="2"/>
  <c r="I30" i="2"/>
  <c r="J30" i="2"/>
  <c r="H30" i="2"/>
  <c r="J24" i="2"/>
  <c r="I24" i="2"/>
  <c r="H24" i="2"/>
  <c r="I22" i="2"/>
  <c r="J22" i="2"/>
  <c r="H22" i="2"/>
  <c r="I18" i="2"/>
  <c r="J18" i="2"/>
  <c r="H18" i="2"/>
  <c r="I15" i="2"/>
  <c r="J15" i="2"/>
  <c r="H15" i="2"/>
  <c r="H25" i="2" l="1"/>
  <c r="J25" i="2"/>
  <c r="I25" i="2"/>
  <c r="J101" i="2"/>
  <c r="J102" i="2" s="1"/>
  <c r="H101" i="2"/>
  <c r="H102" i="2" s="1"/>
  <c r="J37" i="2"/>
  <c r="J67" i="2"/>
  <c r="I37" i="2"/>
  <c r="I67" i="2"/>
  <c r="H67" i="2"/>
  <c r="H37" i="2"/>
  <c r="I94" i="2"/>
  <c r="H89" i="2" l="1"/>
  <c r="I101" i="2"/>
  <c r="I102" i="2" s="1"/>
  <c r="I89" i="2"/>
  <c r="J89" i="2"/>
  <c r="I50" i="2"/>
  <c r="I48" i="2"/>
  <c r="I40" i="2"/>
  <c r="I41" i="2" s="1"/>
  <c r="I51" i="2" l="1"/>
  <c r="I52" i="2" s="1"/>
  <c r="I110" i="2" s="1"/>
  <c r="J50" i="2" l="1"/>
  <c r="H50" i="2"/>
  <c r="J48" i="2"/>
  <c r="H48" i="2"/>
  <c r="H51" i="2" l="1"/>
  <c r="H52" i="2" s="1"/>
  <c r="H110" i="2" s="1"/>
  <c r="J51" i="2"/>
  <c r="J52" i="2" s="1"/>
  <c r="J110" i="2" s="1"/>
</calcChain>
</file>

<file path=xl/sharedStrings.xml><?xml version="1.0" encoding="utf-8"?>
<sst xmlns="http://schemas.openxmlformats.org/spreadsheetml/2006/main" count="418" uniqueCount="139">
  <si>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</si>
  <si>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</si>
  <si>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</si>
  <si>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</si>
  <si>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</si>
  <si>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</si>
  <si>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</si>
  <si>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</si>
  <si>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</si>
  <si>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</si>
  <si>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</si>
  <si>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</si>
  <si>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</si>
  <si>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</si>
  <si>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</si>
  <si>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</si>
  <si>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</si>
  <si>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</si>
  <si>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</si>
  <si>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Skirti ir mokėti iš valstybės biudžeto specialiosios tikslinės dotacijos savivaldybių biudžetams lėšų vienkartines paramos mirties atveju pašalpas</t>
  </si>
  <si>
    <t>03</t>
  </si>
  <si>
    <t>Skirti ir mokėti iš valstybės biudžeto lėšų šalpos pensijas, šalpos našlaičių pensijas, slaugos ir priežiūros (pagalbos) tikslines kompensacijas, šalpos kompensacijas, mokėti šalpos pensijas už invalidų slaugą namuose ir socialines pensijas</t>
  </si>
  <si>
    <t>VB</t>
  </si>
  <si>
    <t>04</t>
  </si>
  <si>
    <t>Skirti ir mokėti iš valstybės biudžeto lėšų vienkartines išmokas vaikui, vienkartines išmokas nėščiai moteriai, išmokas vaikui, globos (rūpybos) išmokas ir vienkartines išmokas būstui įsigyti arba įsikurti</t>
  </si>
  <si>
    <t>05</t>
  </si>
  <si>
    <t>Užtikrinti vienkartinę socialinę paramą nepasiturinčioms šeimoms ir vieniems gyvenantiems asmenims.</t>
  </si>
  <si>
    <t>Užtikrinti socialinę paramą, nustatytą  Lietuvos Respublikos socialinės paramos mokiniams įstatyme.</t>
  </si>
  <si>
    <t>Užtikrinti vaikų, jaunuolių ir suaugusiųjų, turinčių proto ir kompleksinę negalią, globą.</t>
  </si>
  <si>
    <t>Teikti  dienos socialinės globos paslaugas sutrikusio intelekto jaunuoliams Panevėžio jaunuolių dienos centre</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</si>
  <si>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</si>
  <si>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</si>
  <si>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288724610</t>
  </si>
  <si>
    <t>148209637</t>
  </si>
  <si>
    <t>248209780</t>
  </si>
  <si>
    <t>300601541</t>
  </si>
  <si>
    <t>K</t>
  </si>
  <si>
    <t>SB(VB)</t>
  </si>
  <si>
    <t>SB</t>
  </si>
  <si>
    <t>SP</t>
  </si>
  <si>
    <t>Užtikrinti vaikų, senyvo amžiaus asmenų ir asmenų, turinčių negalią, socialinę priežiūrą ir globą socialinių paslaugų įstaigose bei asmens namuose.</t>
  </si>
  <si>
    <t>07</t>
  </si>
  <si>
    <t>Skirti ir mokėti iš valstybės biudžeto lėšų išmokas už komunalines paslaugas neįgaliesiems, auginantiems vaikus</t>
  </si>
  <si>
    <t>Pervesti lėšas už bendravimo su vaikais tobulinimo kursus nepasiturintiems tėvams</t>
  </si>
  <si>
    <t>09</t>
  </si>
  <si>
    <t>SB(VD)</t>
  </si>
  <si>
    <t>Kitos su socialine apsauga susijusios priemonės</t>
  </si>
  <si>
    <t>Planuotos reikšmės</t>
  </si>
  <si>
    <t>Faktinės reikšmės</t>
  </si>
  <si>
    <t>Paaiškinimai dėl nukrypimų</t>
  </si>
  <si>
    <r>
      <t xml:space="preserve">Kiti finansavimo šaltiniai </t>
    </r>
    <r>
      <rPr>
        <b/>
        <sz val="10"/>
        <rFont val="Times New Roman"/>
        <family val="1"/>
      </rPr>
      <t>Kt</t>
    </r>
  </si>
  <si>
    <t>Asignavimai (tūkst. Eur)</t>
  </si>
  <si>
    <t>Suteikta piniginė socialinė parama asmenims</t>
  </si>
  <si>
    <t>Suteikta piniginė ir nepiniginė socialinė parama asmenims</t>
  </si>
  <si>
    <t>Suteiktos socialinės paslaugos asmenims</t>
  </si>
  <si>
    <t>Pritaikyta gyvenamoji aplinka neįgaliesiems</t>
  </si>
  <si>
    <t>Finansuotos neįgaliųjų integracijos programos</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</si>
  <si>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</si>
  <si>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</si>
  <si>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</si>
  <si>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Savivaldybės biudžeto lėšų socialines pašalpas nepasiturinčioms šeimoms ir vieniems gyvenantiems asmenims</t>
  </si>
  <si>
    <t>Skirti ir mokėti iš valstybės biudžeto lėšų vienkartines išmokas ginkluoto pasipriešinimo (rezistencijos) dalyviams – kariams savanoriams ir jiems laidoti</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</si>
  <si>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</si>
  <si>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</si>
  <si>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</si>
  <si>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Skirti ir mokėti iš Savivaldybės biudžeto lėšų vienkartines pašalpas nepasiturinčioms šeimoms ir vieniems gyvenantiems asmenims bei pašalpas stichinių nelaimių atveju</t>
  </si>
  <si>
    <t>Organizuoti ir teikti kokybiškas socialines paslaugas įvairioms miesto gyventojų socialinėms grupėms</t>
  </si>
  <si>
    <t>Teikti  dienos socialinės globos paslaugas sutrikusio intelekto vaikams Panevėžio specialiojoje mokykloje-daugiafunkciame centre</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</si>
  <si>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</si>
  <si>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</si>
  <si>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</si>
  <si>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Kompensuoti iš Savivaldybės biudžeto lėšų transporto išlaidas teisę į transporto lengvatas turintiems asmenims</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</si>
  <si>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</si>
  <si>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</si>
  <si>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</si>
  <si>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</si>
  <si>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0;9</t>
  </si>
  <si>
    <t>0;1;9</t>
  </si>
  <si>
    <t>0;1</t>
  </si>
  <si>
    <t>0;9;1</t>
  </si>
  <si>
    <t>Vykdyti Gyvenamosios aplinkos neįgaliesiems programą</t>
  </si>
  <si>
    <t>Vykdyti Neįgaliųjų integracijos programą</t>
  </si>
  <si>
    <t>Vertinimo kriterijus</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</si>
  <si>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</si>
  <si>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</si>
  <si>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</si>
  <si>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</si>
  <si>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</si>
  <si>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</si>
  <si>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</si>
  <si>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</si>
  <si>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</si>
  <si>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</si>
  <si>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</si>
  <si>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</si>
  <si>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</si>
  <si>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</si>
  <si>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</si>
  <si>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</si>
  <si>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</si>
  <si>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</si>
  <si>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</si>
  <si>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</si>
  <si>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</si>
  <si>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Vykdyti Panevėžio miesto savivaldybės ir Lietuvos agentūros "SOS vaikai" Panevėžio skyriaus bendradarbiavimo sutartį</t>
  </si>
  <si>
    <t>Organizuoti Socialinio darbuotojo dienos renginį</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</si>
  <si>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</si>
  <si>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</si>
  <si>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</si>
  <si>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Mokinio krepšelio lėšos</t>
    </r>
    <r>
      <rPr>
        <b/>
        <sz val="10"/>
        <rFont val="Times New Roman"/>
        <family val="1"/>
      </rPr>
      <t xml:space="preserve"> K</t>
    </r>
  </si>
  <si>
    <r>
      <t xml:space="preserve">Specialiosios programos lėšos </t>
    </r>
    <r>
      <rPr>
        <b/>
        <sz val="10"/>
        <rFont val="Times New Roman"/>
        <family val="1"/>
      </rPr>
      <t>SP</t>
    </r>
  </si>
  <si>
    <r>
      <t xml:space="preserve">Valstybės dotacija regioninėms savivaldybėms </t>
    </r>
    <r>
      <rPr>
        <b/>
        <sz val="10"/>
        <rFont val="Times New Roman"/>
        <family val="1"/>
      </rPr>
      <t>SB(VD)</t>
    </r>
  </si>
  <si>
    <t>ES</t>
  </si>
  <si>
    <t>Vykdyti Gyvenamosios aplinkos neįgaliesiems vaikams programą</t>
  </si>
  <si>
    <r>
      <t xml:space="preserve">Europos Sąjungos finansinės paramos lėšos </t>
    </r>
    <r>
      <rPr>
        <b/>
        <sz val="10"/>
        <rFont val="Times New Roman"/>
        <family val="1"/>
      </rPr>
      <t>ES</t>
    </r>
  </si>
  <si>
    <t>SOCIALINĖS PARAMOS ĮGYVENDINIMO PROGRAMA (15)</t>
  </si>
  <si>
    <t>PANEVĖŽIO MIESTO SAVIVALDYBĖS 2018 -2020 METŲ VEIKLOS PLANO ĮGYVENDINIMO 2018 METAIS ATASKAITA</t>
  </si>
  <si>
    <t>2018 m. asignavimų patvirtintas planas</t>
  </si>
  <si>
    <t>2018 m. asignavimų patikslintas planas</t>
  </si>
  <si>
    <t>2018 m. panaudotos lėšos (kasinės išlaidos)</t>
  </si>
  <si>
    <t xml:space="preserve">Skirti ir mokėti kompensacijas būsto šildymo išlaidoms bei išlaidoms  šaltam ir karštam  vandeniui </t>
  </si>
  <si>
    <t>Finansuoti papildomų lengvatų gavėjų lengvatinį kreditą</t>
  </si>
  <si>
    <t>Vykdyti laikinus darbus Panevėžio miesto teritorijoje.</t>
  </si>
  <si>
    <t>Didinti Panevėžio miesto gyventojų užimtumą</t>
  </si>
  <si>
    <t>Sudaryti galimybę bedarbiams asmenims dirbti ir ugdyti bei atnaujinti darbinius įgūdžius, mažinti jų socialinę atskirtį</t>
  </si>
  <si>
    <t>1</t>
  </si>
  <si>
    <t>359</t>
  </si>
  <si>
    <t>1295</t>
  </si>
  <si>
    <t>1399</t>
  </si>
  <si>
    <t>4720</t>
  </si>
  <si>
    <t>150</t>
  </si>
  <si>
    <t>2</t>
  </si>
  <si>
    <t>36</t>
  </si>
  <si>
    <t>x</t>
  </si>
  <si>
    <t>262</t>
  </si>
  <si>
    <t>Tarpinstitucinio bendradarbaivimo pareigybei išlaikyti</t>
  </si>
  <si>
    <t xml:space="preserve">Suteiktos paslaugos </t>
  </si>
  <si>
    <t>Suteiktos paslaugos  asmenims</t>
  </si>
  <si>
    <t>Įdarbinta asmenų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</si>
</sst>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
      <sz val="9"/>
      <name val="Arial"/>
      <family val="2"/>
      <charset val="186"/>
    </font>
    <font>
      <sz val="10"/>
      <color rgb="FFFF0000"/>
      <name val="Arial"/>
      <family val="2"/>
    </font>
    <font>
      <sz val="9"/>
      <color rgb="FFFF0000"/>
      <name val="Times New Roman"/>
      <family val="1"/>
    </font>
    <font>
      <sz val="10"/>
      <name val="Arial"/>
      <family val="2"/>
    </font>
    <font>
      <b/>
      <sz val="10"/>
      <name val="Times New Roman"/>
      <family val="1"/>
      <charset val="186"/>
    </font>
    <font>
      <sz val="10"/>
      <color rgb="FFFF0000"/>
      <name val="Arial"/>
      <family val="2"/>
      <charset val="186"/>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s>
  <borders count="7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482">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3" fillId="0" borderId="0" xfId="0" applyFont="1" applyFill="1" applyBorder="1" applyAlignment="1">
      <alignment vertical="top"/>
    </xf>
    <xf numFmtId="0" fontId="9" fillId="0" borderId="0" xfId="0" applyFont="1" applyFill="1" applyAlignment="1">
      <alignment vertical="top"/>
    </xf>
    <xf numFmtId="0" fontId="9" fillId="5" borderId="0" xfId="0" applyFont="1" applyFill="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0" fontId="8" fillId="0" borderId="0" xfId="0" applyFont="1" applyBorder="1" applyAlignment="1">
      <alignment horizontal="right" vertical="top" wrapText="1"/>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9"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1" fontId="3" fillId="0" borderId="31" xfId="0" applyNumberFormat="1" applyFont="1" applyFill="1" applyBorder="1" applyAlignment="1">
      <alignment horizontal="center" vertical="top"/>
    </xf>
    <xf numFmtId="49" fontId="3" fillId="0" borderId="32" xfId="0" applyNumberFormat="1" applyFont="1" applyFill="1" applyBorder="1" applyAlignment="1">
      <alignment horizontal="center" vertical="top"/>
    </xf>
    <xf numFmtId="0" fontId="9" fillId="0" borderId="51" xfId="0" applyFont="1" applyFill="1" applyBorder="1" applyAlignment="1">
      <alignment horizontal="center" vertical="top"/>
    </xf>
    <xf numFmtId="164" fontId="9" fillId="0" borderId="50" xfId="0" applyNumberFormat="1"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0"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26"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9" fillId="0" borderId="21" xfId="0" applyNumberFormat="1" applyFont="1" applyFill="1" applyBorder="1" applyAlignment="1">
      <alignment horizontal="center" vertical="top"/>
    </xf>
    <xf numFmtId="164" fontId="9" fillId="0" borderId="25" xfId="0" applyNumberFormat="1" applyFont="1" applyFill="1" applyBorder="1" applyAlignment="1">
      <alignment horizontal="center" vertical="top"/>
    </xf>
    <xf numFmtId="164" fontId="9" fillId="0" borderId="45"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164" fontId="9" fillId="0" borderId="57" xfId="0" applyNumberFormat="1" applyFont="1" applyFill="1" applyBorder="1" applyAlignment="1">
      <alignment horizontal="center" vertical="top"/>
    </xf>
    <xf numFmtId="164" fontId="13" fillId="4" borderId="46" xfId="0" applyNumberFormat="1" applyFont="1" applyFill="1" applyBorder="1" applyAlignment="1">
      <alignment horizontal="center" vertical="top"/>
    </xf>
    <xf numFmtId="164" fontId="8" fillId="4" borderId="45" xfId="0" applyNumberFormat="1" applyFont="1" applyFill="1" applyBorder="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4" xfId="0" applyFont="1" applyBorder="1" applyAlignment="1">
      <alignment horizontal="center" vertical="top"/>
    </xf>
    <xf numFmtId="0" fontId="3" fillId="0" borderId="10" xfId="0" applyFont="1" applyFill="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49" fontId="8" fillId="3" borderId="35" xfId="0" applyNumberFormat="1" applyFont="1" applyFill="1" applyBorder="1" applyAlignment="1">
      <alignment horizontal="center" vertical="top"/>
    </xf>
    <xf numFmtId="49" fontId="7" fillId="0" borderId="37" xfId="0" applyNumberFormat="1" applyFont="1" applyBorder="1" applyAlignment="1">
      <alignment horizontal="center" vertical="top"/>
    </xf>
    <xf numFmtId="49" fontId="8" fillId="3" borderId="33" xfId="0" applyNumberFormat="1" applyFont="1" applyFill="1" applyBorder="1" applyAlignment="1">
      <alignment horizontal="center" vertical="top"/>
    </xf>
    <xf numFmtId="0" fontId="9" fillId="0" borderId="24" xfId="0" applyFont="1" applyFill="1" applyBorder="1" applyAlignment="1">
      <alignment horizontal="center" vertical="top" wrapText="1"/>
    </xf>
    <xf numFmtId="164" fontId="9" fillId="0" borderId="50" xfId="0" applyNumberFormat="1" applyFont="1" applyFill="1" applyBorder="1" applyAlignment="1">
      <alignment horizontal="center" vertical="center"/>
    </xf>
    <xf numFmtId="0" fontId="9" fillId="3" borderId="18" xfId="0" applyFont="1" applyFill="1" applyBorder="1" applyAlignment="1">
      <alignment vertical="top" wrapText="1"/>
    </xf>
    <xf numFmtId="0" fontId="3" fillId="3" borderId="36" xfId="0" applyFont="1" applyFill="1" applyBorder="1" applyAlignment="1">
      <alignment horizontal="center" vertical="top" wrapText="1"/>
    </xf>
    <xf numFmtId="0" fontId="3" fillId="3" borderId="38" xfId="0" applyFont="1" applyFill="1" applyBorder="1" applyAlignment="1">
      <alignment horizontal="center" vertical="top" wrapText="1"/>
    </xf>
    <xf numFmtId="9" fontId="3" fillId="0" borderId="27" xfId="0" applyNumberFormat="1" applyFont="1" applyFill="1" applyBorder="1" applyAlignment="1">
      <alignment horizontal="center" vertical="top"/>
    </xf>
    <xf numFmtId="9" fontId="3" fillId="0" borderId="28" xfId="0" applyNumberFormat="1" applyFont="1" applyFill="1" applyBorder="1" applyAlignment="1">
      <alignment horizontal="center" vertical="top"/>
    </xf>
    <xf numFmtId="49" fontId="8" fillId="2" borderId="29" xfId="0" applyNumberFormat="1" applyFont="1" applyFill="1" applyBorder="1" applyAlignment="1">
      <alignment horizontal="center" vertical="top"/>
    </xf>
    <xf numFmtId="49" fontId="8" fillId="3" borderId="16" xfId="0" applyNumberFormat="1" applyFont="1" applyFill="1" applyBorder="1" applyAlignment="1">
      <alignment horizontal="center" vertical="top"/>
    </xf>
    <xf numFmtId="0" fontId="3" fillId="3" borderId="18" xfId="0" applyFont="1" applyFill="1" applyBorder="1" applyAlignment="1">
      <alignment horizontal="center" vertical="top" wrapText="1"/>
    </xf>
    <xf numFmtId="0" fontId="3" fillId="3" borderId="20" xfId="0" applyFont="1" applyFill="1" applyBorder="1" applyAlignment="1">
      <alignment horizontal="center" vertical="top" wrapText="1"/>
    </xf>
    <xf numFmtId="0" fontId="3" fillId="2" borderId="29" xfId="0" applyFont="1" applyFill="1" applyBorder="1" applyAlignment="1">
      <alignment vertical="top"/>
    </xf>
    <xf numFmtId="0" fontId="3" fillId="2" borderId="18" xfId="0" applyFont="1" applyFill="1" applyBorder="1" applyAlignment="1">
      <alignment vertical="top"/>
    </xf>
    <xf numFmtId="0" fontId="3" fillId="2" borderId="20" xfId="0" applyFont="1" applyFill="1" applyBorder="1" applyAlignment="1">
      <alignment vertical="top"/>
    </xf>
    <xf numFmtId="0" fontId="3" fillId="0" borderId="10" xfId="0" applyNumberFormat="1" applyFont="1" applyFill="1" applyBorder="1" applyAlignment="1">
      <alignment horizontal="center" vertical="top"/>
    </xf>
    <xf numFmtId="49" fontId="9" fillId="2" borderId="34" xfId="0" applyNumberFormat="1" applyFont="1" applyFill="1" applyBorder="1" applyAlignment="1">
      <alignment horizontal="center" vertical="top"/>
    </xf>
    <xf numFmtId="0" fontId="3" fillId="0" borderId="28" xfId="0" applyNumberFormat="1" applyFont="1" applyFill="1" applyBorder="1" applyAlignment="1">
      <alignment horizontal="center" vertical="top"/>
    </xf>
    <xf numFmtId="0" fontId="9" fillId="0" borderId="53" xfId="0" applyFont="1" applyBorder="1" applyAlignment="1">
      <alignment horizontal="center" vertical="top"/>
    </xf>
    <xf numFmtId="0" fontId="3" fillId="3" borderId="37" xfId="0" applyFont="1" applyFill="1" applyBorder="1" applyAlignment="1">
      <alignment horizontal="center" vertical="top" wrapText="1"/>
    </xf>
    <xf numFmtId="49" fontId="8" fillId="6" borderId="1" xfId="0" applyNumberFormat="1" applyFont="1" applyFill="1" applyBorder="1" applyAlignment="1">
      <alignment horizontal="center" vertical="top"/>
    </xf>
    <xf numFmtId="0" fontId="10" fillId="0" borderId="0" xfId="0" applyFont="1" applyBorder="1" applyAlignment="1">
      <alignment horizontal="right" vertical="top" wrapText="1"/>
    </xf>
    <xf numFmtId="9" fontId="17" fillId="0" borderId="28" xfId="0" applyNumberFormat="1" applyFont="1" applyFill="1" applyBorder="1" applyAlignment="1">
      <alignment horizontal="center" vertical="top"/>
    </xf>
    <xf numFmtId="0" fontId="3" fillId="5" borderId="31" xfId="0" applyFont="1" applyFill="1" applyBorder="1" applyAlignment="1">
      <alignment horizontal="center" vertical="top"/>
    </xf>
    <xf numFmtId="0" fontId="3" fillId="5" borderId="32" xfId="0" applyFont="1" applyFill="1" applyBorder="1" applyAlignment="1">
      <alignment horizontal="center" vertical="top"/>
    </xf>
    <xf numFmtId="49" fontId="3" fillId="0" borderId="32" xfId="1" applyNumberFormat="1" applyFont="1" applyFill="1" applyBorder="1" applyAlignment="1">
      <alignment horizontal="center" vertical="top"/>
    </xf>
    <xf numFmtId="0" fontId="3" fillId="0" borderId="31" xfId="0" applyFont="1" applyFill="1" applyBorder="1" applyAlignment="1">
      <alignment horizontal="center" vertical="top" wrapText="1"/>
    </xf>
    <xf numFmtId="0" fontId="3" fillId="0" borderId="32"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31" xfId="0" applyFont="1" applyFill="1" applyBorder="1" applyAlignment="1">
      <alignment horizontal="center" vertical="top"/>
    </xf>
    <xf numFmtId="0" fontId="3" fillId="0" borderId="32" xfId="0" applyFont="1" applyFill="1" applyBorder="1" applyAlignment="1">
      <alignment horizontal="center" vertical="top"/>
    </xf>
    <xf numFmtId="9" fontId="5" fillId="0" borderId="27" xfId="0" applyNumberFormat="1" applyFont="1" applyFill="1" applyBorder="1" applyAlignment="1">
      <alignment horizontal="center" vertical="top"/>
    </xf>
    <xf numFmtId="9" fontId="5" fillId="0" borderId="28" xfId="0" applyNumberFormat="1" applyFont="1" applyFill="1" applyBorder="1" applyAlignment="1">
      <alignment horizontal="center" vertical="top"/>
    </xf>
    <xf numFmtId="0" fontId="19" fillId="4" borderId="40" xfId="0" applyFont="1" applyFill="1" applyBorder="1" applyAlignment="1">
      <alignment horizontal="center" vertical="top"/>
    </xf>
    <xf numFmtId="164" fontId="13" fillId="4" borderId="13"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0" fontId="17" fillId="0" borderId="28" xfId="0" applyFont="1" applyFill="1" applyBorder="1" applyAlignment="1">
      <alignment horizontal="center" vertical="top" wrapText="1"/>
    </xf>
    <xf numFmtId="49" fontId="8" fillId="2" borderId="59" xfId="0" applyNumberFormat="1" applyFont="1" applyFill="1" applyBorder="1" applyAlignment="1">
      <alignment horizontal="center" vertical="top"/>
    </xf>
    <xf numFmtId="49" fontId="8" fillId="2" borderId="37" xfId="0" applyNumberFormat="1" applyFont="1" applyFill="1" applyBorder="1" applyAlignment="1">
      <alignment horizontal="center" vertical="top"/>
    </xf>
    <xf numFmtId="0" fontId="3" fillId="0" borderId="59" xfId="0" applyFont="1" applyBorder="1" applyAlignment="1">
      <alignment vertical="top"/>
    </xf>
    <xf numFmtId="0" fontId="3" fillId="0" borderId="71" xfId="0" applyFont="1" applyBorder="1" applyAlignment="1">
      <alignment vertical="top"/>
    </xf>
    <xf numFmtId="0" fontId="3" fillId="0" borderId="37" xfId="0" applyFont="1" applyBorder="1" applyAlignment="1">
      <alignment vertical="top"/>
    </xf>
    <xf numFmtId="0" fontId="3" fillId="0" borderId="38" xfId="0" applyFont="1" applyBorder="1" applyAlignment="1">
      <alignment vertical="top"/>
    </xf>
    <xf numFmtId="0" fontId="3" fillId="0" borderId="43" xfId="0" applyFont="1" applyBorder="1" applyAlignment="1">
      <alignment vertical="top"/>
    </xf>
    <xf numFmtId="0" fontId="3" fillId="0" borderId="39" xfId="0" applyFont="1" applyBorder="1" applyAlignment="1">
      <alignment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164" fontId="8" fillId="2" borderId="16" xfId="0" applyNumberFormat="1" applyFont="1" applyFill="1" applyBorder="1" applyAlignment="1">
      <alignment horizontal="center" vertical="top"/>
    </xf>
    <xf numFmtId="164" fontId="8" fillId="3" borderId="55" xfId="0" applyNumberFormat="1" applyFont="1" applyFill="1" applyBorder="1" applyAlignment="1">
      <alignment horizontal="center" vertical="top"/>
    </xf>
    <xf numFmtId="164" fontId="8" fillId="2" borderId="70" xfId="0" applyNumberFormat="1" applyFont="1" applyFill="1" applyBorder="1" applyAlignment="1">
      <alignment horizontal="center" vertical="top"/>
    </xf>
    <xf numFmtId="49" fontId="8" fillId="2" borderId="30" xfId="0" applyNumberFormat="1" applyFont="1" applyFill="1" applyBorder="1" applyAlignment="1">
      <alignment horizontal="center" vertical="top" wrapText="1"/>
    </xf>
    <xf numFmtId="0" fontId="9" fillId="0" borderId="57" xfId="0" applyFont="1" applyFill="1" applyBorder="1" applyAlignment="1">
      <alignment vertical="top" wrapText="1"/>
    </xf>
    <xf numFmtId="0" fontId="9" fillId="0" borderId="15" xfId="0" applyFont="1" applyFill="1" applyBorder="1" applyAlignment="1">
      <alignment horizontal="center" vertical="top"/>
    </xf>
    <xf numFmtId="0" fontId="9" fillId="0" borderId="48" xfId="0" applyFont="1" applyFill="1" applyBorder="1" applyAlignment="1">
      <alignment horizontal="center" vertical="top"/>
    </xf>
    <xf numFmtId="0" fontId="9" fillId="0" borderId="72" xfId="0" applyFont="1" applyFill="1" applyBorder="1" applyAlignment="1">
      <alignment horizontal="center" vertical="top"/>
    </xf>
    <xf numFmtId="164" fontId="9" fillId="0" borderId="47" xfId="0" applyNumberFormat="1" applyFont="1" applyFill="1" applyBorder="1" applyAlignment="1">
      <alignment horizontal="center" vertical="top"/>
    </xf>
    <xf numFmtId="0" fontId="9" fillId="0" borderId="48" xfId="0" applyFont="1" applyBorder="1" applyAlignment="1">
      <alignment horizontal="center" vertical="top"/>
    </xf>
    <xf numFmtId="49" fontId="7" fillId="0" borderId="4" xfId="0" applyNumberFormat="1" applyFont="1" applyBorder="1" applyAlignment="1">
      <alignment horizontal="center" vertical="top" wrapText="1"/>
    </xf>
    <xf numFmtId="164" fontId="13" fillId="4" borderId="64" xfId="0" applyNumberFormat="1" applyFont="1" applyFill="1" applyBorder="1" applyAlignment="1">
      <alignment horizontal="center" vertical="top"/>
    </xf>
    <xf numFmtId="0" fontId="9" fillId="0" borderId="24" xfId="0" applyFont="1" applyFill="1" applyBorder="1" applyAlignment="1">
      <alignment horizontal="center" vertical="top"/>
    </xf>
    <xf numFmtId="0" fontId="15" fillId="4" borderId="48" xfId="0" applyFont="1" applyFill="1" applyBorder="1" applyAlignment="1">
      <alignment horizontal="center" vertical="top"/>
    </xf>
    <xf numFmtId="164" fontId="9" fillId="0" borderId="65" xfId="0" applyNumberFormat="1" applyFont="1" applyFill="1" applyBorder="1" applyAlignment="1">
      <alignment horizontal="center" vertical="top"/>
    </xf>
    <xf numFmtId="164" fontId="9" fillId="0" borderId="61" xfId="0" applyNumberFormat="1" applyFont="1" applyBorder="1" applyAlignment="1">
      <alignment horizontal="center" vertical="center"/>
    </xf>
    <xf numFmtId="164" fontId="8" fillId="4" borderId="62" xfId="0" applyNumberFormat="1" applyFont="1" applyFill="1" applyBorder="1" applyAlignment="1">
      <alignment horizontal="center" vertical="center"/>
    </xf>
    <xf numFmtId="164" fontId="9" fillId="0" borderId="51" xfId="0" applyNumberFormat="1" applyFont="1" applyBorder="1" applyAlignment="1">
      <alignment horizontal="center" vertical="center"/>
    </xf>
    <xf numFmtId="164" fontId="8" fillId="4" borderId="26" xfId="0" applyNumberFormat="1" applyFont="1" applyFill="1" applyBorder="1" applyAlignment="1">
      <alignment horizontal="center" vertical="center"/>
    </xf>
    <xf numFmtId="164" fontId="9" fillId="0" borderId="24" xfId="0" applyNumberFormat="1" applyFont="1" applyBorder="1" applyAlignment="1">
      <alignment horizontal="center" vertical="center"/>
    </xf>
    <xf numFmtId="164" fontId="8" fillId="4" borderId="11" xfId="0" applyNumberFormat="1" applyFont="1" applyFill="1" applyBorder="1" applyAlignment="1">
      <alignment horizontal="center" vertical="center"/>
    </xf>
    <xf numFmtId="164" fontId="9" fillId="0" borderId="61" xfId="0" applyNumberFormat="1" applyFont="1" applyFill="1" applyBorder="1" applyAlignment="1">
      <alignment horizontal="center" vertical="center"/>
    </xf>
    <xf numFmtId="164" fontId="9" fillId="0" borderId="24" xfId="0" applyNumberFormat="1" applyFont="1" applyFill="1" applyBorder="1" applyAlignment="1">
      <alignment horizontal="center" vertical="center"/>
    </xf>
    <xf numFmtId="164" fontId="9" fillId="0" borderId="61" xfId="0" applyNumberFormat="1" applyFont="1" applyFill="1" applyBorder="1" applyAlignment="1">
      <alignment horizontal="center" vertical="top"/>
    </xf>
    <xf numFmtId="164" fontId="9" fillId="0" borderId="43" xfId="0" applyNumberFormat="1" applyFont="1" applyFill="1" applyBorder="1" applyAlignment="1">
      <alignment horizontal="center" vertical="top"/>
    </xf>
    <xf numFmtId="164" fontId="8" fillId="4" borderId="62" xfId="0" applyNumberFormat="1" applyFont="1" applyFill="1" applyBorder="1" applyAlignment="1">
      <alignment horizontal="center" vertical="top"/>
    </xf>
    <xf numFmtId="164" fontId="8" fillId="4" borderId="11" xfId="0" applyNumberFormat="1" applyFont="1" applyFill="1" applyBorder="1" applyAlignment="1">
      <alignment horizontal="center" vertical="top"/>
    </xf>
    <xf numFmtId="164" fontId="9" fillId="0" borderId="24" xfId="0" applyNumberFormat="1" applyFont="1" applyFill="1" applyBorder="1" applyAlignment="1">
      <alignment horizontal="center" vertical="top"/>
    </xf>
    <xf numFmtId="164" fontId="8" fillId="3" borderId="29" xfId="0" applyNumberFormat="1" applyFont="1" applyFill="1" applyBorder="1" applyAlignment="1">
      <alignment horizontal="center" vertical="top"/>
    </xf>
    <xf numFmtId="164" fontId="13" fillId="4" borderId="62" xfId="0" applyNumberFormat="1" applyFont="1" applyFill="1" applyBorder="1" applyAlignment="1">
      <alignment horizontal="center" vertical="top"/>
    </xf>
    <xf numFmtId="164" fontId="8" fillId="4" borderId="14" xfId="0" applyNumberFormat="1" applyFont="1" applyFill="1" applyBorder="1" applyAlignment="1">
      <alignment horizontal="center" vertical="top"/>
    </xf>
    <xf numFmtId="164" fontId="8" fillId="3" borderId="16"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164" fontId="9" fillId="0" borderId="0" xfId="0" applyNumberFormat="1" applyFont="1" applyFill="1" applyBorder="1" applyAlignment="1">
      <alignment horizontal="center" vertical="top"/>
    </xf>
    <xf numFmtId="164" fontId="13" fillId="4" borderId="48" xfId="0" applyNumberFormat="1" applyFont="1" applyFill="1" applyBorder="1" applyAlignment="1">
      <alignment horizontal="center" vertical="top"/>
    </xf>
    <xf numFmtId="164" fontId="9" fillId="0" borderId="74" xfId="0" applyNumberFormat="1" applyFont="1" applyFill="1" applyBorder="1" applyAlignment="1">
      <alignment horizontal="center" vertical="top"/>
    </xf>
    <xf numFmtId="164" fontId="9" fillId="0" borderId="64" xfId="0" applyNumberFormat="1" applyFont="1" applyFill="1" applyBorder="1" applyAlignment="1">
      <alignment horizontal="center" vertical="top"/>
    </xf>
    <xf numFmtId="0" fontId="9" fillId="0" borderId="12" xfId="0" applyFont="1" applyBorder="1" applyAlignment="1">
      <alignment horizontal="center" vertical="center" textRotation="90"/>
    </xf>
    <xf numFmtId="0" fontId="9" fillId="0" borderId="58" xfId="0" applyFont="1" applyBorder="1" applyAlignment="1">
      <alignment horizontal="center" vertical="center" textRotation="90"/>
    </xf>
    <xf numFmtId="164" fontId="9" fillId="0" borderId="15" xfId="0" applyNumberFormat="1" applyFont="1" applyFill="1" applyBorder="1" applyAlignment="1">
      <alignment horizontal="center" vertical="top"/>
    </xf>
    <xf numFmtId="49" fontId="16" fillId="0" borderId="27" xfId="0" applyNumberFormat="1" applyFont="1" applyBorder="1" applyAlignment="1">
      <alignment horizontal="center" vertical="top"/>
    </xf>
    <xf numFmtId="49" fontId="13" fillId="0" borderId="9" xfId="0" applyNumberFormat="1" applyFont="1" applyBorder="1" applyAlignment="1">
      <alignment horizontal="center" vertical="top"/>
    </xf>
    <xf numFmtId="0" fontId="16" fillId="0" borderId="52" xfId="0" applyFont="1" applyFill="1" applyBorder="1" applyAlignment="1">
      <alignment horizontal="center" vertical="top"/>
    </xf>
    <xf numFmtId="164" fontId="16" fillId="0" borderId="68" xfId="0" applyNumberFormat="1" applyFont="1" applyFill="1" applyBorder="1" applyAlignment="1">
      <alignment horizontal="center" vertical="top"/>
    </xf>
    <xf numFmtId="164" fontId="16" fillId="0" borderId="69" xfId="0" applyNumberFormat="1" applyFont="1" applyFill="1" applyBorder="1" applyAlignment="1">
      <alignment horizontal="center" vertical="top"/>
    </xf>
    <xf numFmtId="1" fontId="5" fillId="0" borderId="9" xfId="0" applyNumberFormat="1" applyFont="1" applyFill="1" applyBorder="1" applyAlignment="1">
      <alignment horizontal="center" vertical="top"/>
    </xf>
    <xf numFmtId="49" fontId="5" fillId="0" borderId="10" xfId="0" applyNumberFormat="1" applyFont="1" applyFill="1" applyBorder="1" applyAlignment="1">
      <alignment horizontal="center" vertical="top"/>
    </xf>
    <xf numFmtId="0" fontId="12" fillId="0" borderId="19" xfId="0" applyFont="1" applyBorder="1" applyAlignment="1">
      <alignment horizontal="center" vertical="top" wrapText="1"/>
    </xf>
    <xf numFmtId="0" fontId="12" fillId="0" borderId="20" xfId="0" applyFont="1" applyBorder="1" applyAlignment="1">
      <alignment vertical="top" wrapText="1"/>
    </xf>
    <xf numFmtId="0" fontId="12" fillId="0" borderId="53" xfId="0" applyFont="1" applyBorder="1" applyAlignment="1">
      <alignment horizontal="center" vertical="top" wrapText="1"/>
    </xf>
    <xf numFmtId="0" fontId="11" fillId="0" borderId="71" xfId="0" applyFont="1" applyBorder="1" applyAlignment="1">
      <alignment vertical="top" wrapText="1"/>
    </xf>
    <xf numFmtId="0" fontId="12" fillId="0" borderId="15" xfId="0" applyFont="1" applyBorder="1" applyAlignment="1">
      <alignment horizontal="center" vertical="top" wrapText="1"/>
    </xf>
    <xf numFmtId="0" fontId="11" fillId="0" borderId="39" xfId="0" applyFont="1" applyBorder="1" applyAlignment="1">
      <alignment vertical="top" wrapText="1"/>
    </xf>
    <xf numFmtId="0" fontId="12" fillId="0" borderId="41" xfId="0" applyFont="1" applyBorder="1" applyAlignment="1">
      <alignment horizontal="center" vertical="top" wrapText="1"/>
    </xf>
    <xf numFmtId="0" fontId="11" fillId="0" borderId="38" xfId="0" applyFont="1" applyBorder="1" applyAlignment="1">
      <alignment vertical="top" wrapText="1"/>
    </xf>
    <xf numFmtId="49" fontId="8" fillId="2" borderId="30"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27" xfId="0" applyNumberFormat="1" applyFont="1" applyBorder="1" applyAlignment="1">
      <alignment horizontal="center" vertical="top"/>
    </xf>
    <xf numFmtId="49" fontId="9" fillId="0" borderId="33" xfId="0" applyNumberFormat="1" applyFont="1" applyBorder="1" applyAlignment="1">
      <alignment horizontal="center" vertical="top" wrapText="1"/>
    </xf>
    <xf numFmtId="0" fontId="22" fillId="0" borderId="4" xfId="0" applyFont="1" applyBorder="1" applyAlignment="1">
      <alignment horizontal="center" vertical="top" wrapText="1"/>
    </xf>
    <xf numFmtId="49" fontId="8" fillId="0" borderId="9" xfId="0" applyNumberFormat="1" applyFont="1" applyBorder="1" applyAlignment="1">
      <alignment horizontal="center" vertical="top"/>
    </xf>
    <xf numFmtId="49" fontId="9" fillId="0" borderId="43" xfId="0" applyNumberFormat="1" applyFont="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17" fillId="0" borderId="71" xfId="0" applyFont="1" applyBorder="1" applyAlignment="1">
      <alignment vertical="top"/>
    </xf>
    <xf numFmtId="0" fontId="17" fillId="0" borderId="37" xfId="0" applyFont="1" applyBorder="1" applyAlignment="1">
      <alignment vertical="top"/>
    </xf>
    <xf numFmtId="0" fontId="17" fillId="0" borderId="38" xfId="0" applyFont="1" applyBorder="1" applyAlignment="1">
      <alignment vertical="top"/>
    </xf>
    <xf numFmtId="0" fontId="17" fillId="3" borderId="36" xfId="0" applyFont="1" applyFill="1" applyBorder="1" applyAlignment="1">
      <alignment horizontal="center" vertical="top" wrapText="1"/>
    </xf>
    <xf numFmtId="0" fontId="17" fillId="3" borderId="38" xfId="0" applyFont="1" applyFill="1" applyBorder="1" applyAlignment="1">
      <alignment horizontal="center" vertical="top" wrapText="1"/>
    </xf>
    <xf numFmtId="0" fontId="17" fillId="0" borderId="43" xfId="0" applyFont="1" applyBorder="1" applyAlignment="1">
      <alignment vertical="top"/>
    </xf>
    <xf numFmtId="0" fontId="17" fillId="0" borderId="39" xfId="0" applyFont="1" applyBorder="1" applyAlignment="1">
      <alignment vertical="top"/>
    </xf>
    <xf numFmtId="0" fontId="17" fillId="0" borderId="29" xfId="0" applyFont="1" applyBorder="1" applyAlignment="1">
      <alignment vertical="top"/>
    </xf>
    <xf numFmtId="0" fontId="17" fillId="0" borderId="20" xfId="0" applyFont="1" applyBorder="1" applyAlignment="1">
      <alignment vertical="top"/>
    </xf>
    <xf numFmtId="0" fontId="17" fillId="3" borderId="37" xfId="0" applyFont="1" applyFill="1" applyBorder="1" applyAlignment="1">
      <alignment horizontal="center" vertical="top" wrapText="1"/>
    </xf>
    <xf numFmtId="0" fontId="3" fillId="0" borderId="28"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1" fillId="0" borderId="4" xfId="0" applyFont="1" applyBorder="1" applyAlignment="1">
      <alignment horizontal="center" vertical="top" wrapText="1"/>
    </xf>
    <xf numFmtId="0" fontId="1" fillId="0" borderId="35" xfId="0" applyFont="1" applyBorder="1" applyAlignment="1">
      <alignment horizontal="center" vertical="top" wrapText="1"/>
    </xf>
    <xf numFmtId="164" fontId="8" fillId="0" borderId="26" xfId="0" applyNumberFormat="1" applyFont="1" applyFill="1" applyBorder="1" applyAlignment="1">
      <alignment horizontal="center" vertical="top"/>
    </xf>
    <xf numFmtId="0" fontId="9" fillId="0" borderId="36" xfId="0" applyFont="1" applyFill="1" applyBorder="1" applyAlignment="1">
      <alignment vertical="top" wrapText="1"/>
    </xf>
    <xf numFmtId="0" fontId="3" fillId="0" borderId="36" xfId="0" applyFont="1" applyFill="1" applyBorder="1" applyAlignment="1">
      <alignment horizontal="center" vertical="top" wrapText="1"/>
    </xf>
    <xf numFmtId="164" fontId="8" fillId="0" borderId="55" xfId="0" applyNumberFormat="1" applyFont="1" applyFill="1" applyBorder="1" applyAlignment="1">
      <alignment horizontal="center" vertical="top"/>
    </xf>
    <xf numFmtId="164" fontId="8" fillId="0" borderId="36" xfId="0" applyNumberFormat="1" applyFont="1" applyFill="1" applyBorder="1" applyAlignment="1">
      <alignment horizontal="center" vertical="top"/>
    </xf>
    <xf numFmtId="164" fontId="8" fillId="9" borderId="55" xfId="0" applyNumberFormat="1" applyFont="1" applyFill="1" applyBorder="1" applyAlignment="1">
      <alignment horizontal="center" vertical="top"/>
    </xf>
    <xf numFmtId="164" fontId="8" fillId="9" borderId="36" xfId="0" applyNumberFormat="1" applyFont="1" applyFill="1" applyBorder="1" applyAlignment="1">
      <alignment horizontal="center" vertical="top"/>
    </xf>
    <xf numFmtId="0" fontId="3" fillId="0" borderId="71" xfId="0" applyNumberFormat="1" applyFont="1" applyFill="1" applyBorder="1" applyAlignment="1">
      <alignment horizontal="center" vertical="top"/>
    </xf>
    <xf numFmtId="0" fontId="3" fillId="0" borderId="52" xfId="0" applyNumberFormat="1" applyFont="1" applyFill="1" applyBorder="1" applyAlignment="1">
      <alignment horizontal="center" vertical="top"/>
    </xf>
    <xf numFmtId="1" fontId="3" fillId="0" borderId="6" xfId="0" applyNumberFormat="1" applyFont="1" applyFill="1" applyBorder="1" applyAlignment="1">
      <alignment horizontal="center" vertical="top"/>
    </xf>
    <xf numFmtId="0" fontId="3" fillId="0" borderId="76" xfId="0" applyNumberFormat="1" applyFont="1" applyFill="1" applyBorder="1" applyAlignment="1">
      <alignment horizontal="center" vertical="top"/>
    </xf>
    <xf numFmtId="0" fontId="3" fillId="0" borderId="43" xfId="0" applyFont="1" applyFill="1" applyBorder="1" applyAlignment="1">
      <alignment vertical="top"/>
    </xf>
    <xf numFmtId="0" fontId="17" fillId="0" borderId="39" xfId="0" applyFont="1" applyFill="1" applyBorder="1" applyAlignment="1">
      <alignment vertical="top"/>
    </xf>
    <xf numFmtId="164" fontId="8" fillId="0" borderId="27"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0" fontId="9" fillId="0" borderId="59" xfId="0" applyFont="1" applyBorder="1" applyAlignment="1">
      <alignment horizontal="center" vertical="center" wrapText="1"/>
    </xf>
    <xf numFmtId="0" fontId="9" fillId="0" borderId="53" xfId="0" applyFont="1" applyFill="1" applyBorder="1" applyAlignment="1">
      <alignment horizontal="center" vertical="center" wrapText="1"/>
    </xf>
    <xf numFmtId="164" fontId="26" fillId="0" borderId="29" xfId="0" applyNumberFormat="1" applyFont="1" applyBorder="1" applyAlignment="1">
      <alignment horizontal="center" vertical="center"/>
    </xf>
    <xf numFmtId="164" fontId="18" fillId="0" borderId="69" xfId="0" applyNumberFormat="1" applyFont="1" applyBorder="1" applyAlignment="1">
      <alignment horizontal="center" vertical="top"/>
    </xf>
    <xf numFmtId="164" fontId="18" fillId="0" borderId="72" xfId="0" applyNumberFormat="1" applyFont="1" applyBorder="1" applyAlignment="1">
      <alignment horizontal="center" vertical="top"/>
    </xf>
    <xf numFmtId="164" fontId="18" fillId="0" borderId="66" xfId="0" applyNumberFormat="1" applyFont="1" applyBorder="1" applyAlignment="1">
      <alignment horizontal="center" vertical="top"/>
    </xf>
    <xf numFmtId="164" fontId="18" fillId="0" borderId="48" xfId="0" applyNumberFormat="1" applyFont="1" applyBorder="1" applyAlignment="1">
      <alignment horizontal="center" vertical="top"/>
    </xf>
    <xf numFmtId="164" fontId="18" fillId="0" borderId="73" xfId="0" applyNumberFormat="1" applyFont="1" applyBorder="1" applyAlignment="1">
      <alignment horizontal="center" vertical="top"/>
    </xf>
    <xf numFmtId="164" fontId="18" fillId="0" borderId="5" xfId="0" applyNumberFormat="1" applyFont="1" applyBorder="1" applyAlignment="1">
      <alignment horizontal="center" vertical="top"/>
    </xf>
    <xf numFmtId="164" fontId="26" fillId="8" borderId="29" xfId="0" applyNumberFormat="1" applyFont="1" applyFill="1" applyBorder="1" applyAlignment="1">
      <alignment horizontal="center" vertical="top"/>
    </xf>
    <xf numFmtId="164" fontId="26" fillId="4" borderId="29" xfId="0" applyNumberFormat="1" applyFont="1" applyFill="1" applyBorder="1" applyAlignment="1">
      <alignment horizontal="center" vertical="top"/>
    </xf>
    <xf numFmtId="0" fontId="25" fillId="0" borderId="43" xfId="0" applyFont="1" applyBorder="1" applyAlignment="1">
      <alignment vertical="top" wrapText="1"/>
    </xf>
    <xf numFmtId="0" fontId="25" fillId="0" borderId="39" xfId="0" applyFont="1" applyBorder="1" applyAlignment="1">
      <alignment vertical="top" wrapText="1"/>
    </xf>
    <xf numFmtId="164" fontId="8" fillId="10" borderId="55" xfId="0" applyNumberFormat="1" applyFont="1" applyFill="1" applyBorder="1" applyAlignment="1">
      <alignment horizontal="center" vertical="top"/>
    </xf>
    <xf numFmtId="164" fontId="8" fillId="10" borderId="36" xfId="0" applyNumberFormat="1" applyFont="1" applyFill="1" applyBorder="1" applyAlignment="1">
      <alignment horizontal="center" vertical="top"/>
    </xf>
    <xf numFmtId="164" fontId="18" fillId="0" borderId="43" xfId="0" applyNumberFormat="1" applyFont="1" applyBorder="1" applyAlignment="1">
      <alignment horizontal="center" vertical="top"/>
    </xf>
    <xf numFmtId="0" fontId="9" fillId="0" borderId="30" xfId="0" applyFont="1" applyFill="1" applyBorder="1" applyAlignment="1">
      <alignment vertical="top" wrapText="1"/>
    </xf>
    <xf numFmtId="0" fontId="22" fillId="0" borderId="4" xfId="0" applyFont="1" applyBorder="1" applyAlignment="1">
      <alignment horizontal="center" vertical="top" wrapText="1"/>
    </xf>
    <xf numFmtId="0" fontId="17" fillId="0" borderId="27"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27" xfId="0" applyFont="1" applyFill="1" applyBorder="1" applyAlignment="1">
      <alignment horizontal="center" vertical="top" wrapText="1"/>
    </xf>
    <xf numFmtId="0" fontId="24" fillId="3" borderId="18" xfId="0" applyFont="1" applyFill="1" applyBorder="1" applyAlignment="1">
      <alignment vertical="top" wrapText="1"/>
    </xf>
    <xf numFmtId="0" fontId="17" fillId="0" borderId="59" xfId="0" applyFont="1" applyBorder="1" applyAlignment="1">
      <alignment vertical="top"/>
    </xf>
    <xf numFmtId="9" fontId="17" fillId="0" borderId="27" xfId="0" applyNumberFormat="1" applyFont="1" applyFill="1" applyBorder="1" applyAlignment="1">
      <alignment horizontal="center" vertical="top"/>
    </xf>
    <xf numFmtId="0" fontId="17" fillId="3" borderId="18" xfId="0" applyFont="1" applyFill="1" applyBorder="1" applyAlignment="1">
      <alignment horizontal="center" vertical="top" wrapText="1"/>
    </xf>
    <xf numFmtId="0" fontId="17" fillId="3" borderId="20" xfId="0" applyFont="1" applyFill="1" applyBorder="1" applyAlignment="1">
      <alignment horizontal="center" vertical="top" wrapText="1"/>
    </xf>
    <xf numFmtId="0" fontId="17" fillId="2" borderId="29" xfId="0" applyFont="1" applyFill="1" applyBorder="1" applyAlignment="1">
      <alignment vertical="top"/>
    </xf>
    <xf numFmtId="0" fontId="17" fillId="2" borderId="18" xfId="0" applyFont="1" applyFill="1" applyBorder="1" applyAlignment="1">
      <alignment vertical="top"/>
    </xf>
    <xf numFmtId="0" fontId="17" fillId="2" borderId="20" xfId="0" applyFont="1" applyFill="1" applyBorder="1" applyAlignment="1">
      <alignment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0" fontId="24" fillId="0" borderId="3" xfId="0" applyFont="1" applyFill="1" applyBorder="1" applyAlignment="1">
      <alignment vertical="top" wrapText="1"/>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7"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9" fontId="17" fillId="0" borderId="56" xfId="0" applyNumberFormat="1" applyFont="1" applyFill="1" applyBorder="1" applyAlignment="1">
      <alignment horizontal="center" vertical="top"/>
    </xf>
    <xf numFmtId="164" fontId="13" fillId="4" borderId="11" xfId="0" applyNumberFormat="1" applyFont="1" applyFill="1" applyBorder="1" applyAlignment="1">
      <alignment horizontal="center" vertical="top"/>
    </xf>
    <xf numFmtId="164" fontId="8" fillId="4" borderId="64" xfId="0" applyNumberFormat="1" applyFont="1" applyFill="1" applyBorder="1" applyAlignment="1">
      <alignment horizontal="center" vertical="top"/>
    </xf>
    <xf numFmtId="164" fontId="8" fillId="10" borderId="27" xfId="0" applyNumberFormat="1" applyFont="1" applyFill="1" applyBorder="1" applyAlignment="1">
      <alignment horizontal="center" vertical="top"/>
    </xf>
    <xf numFmtId="164" fontId="8" fillId="9" borderId="27" xfId="0" applyNumberFormat="1" applyFont="1" applyFill="1" applyBorder="1" applyAlignment="1">
      <alignment horizontal="center" vertical="top"/>
    </xf>
    <xf numFmtId="0" fontId="15" fillId="4" borderId="5" xfId="0" applyFont="1" applyFill="1" applyBorder="1" applyAlignment="1">
      <alignment horizontal="center" vertical="top"/>
    </xf>
    <xf numFmtId="49" fontId="8" fillId="3" borderId="19" xfId="0" applyNumberFormat="1" applyFont="1" applyFill="1" applyBorder="1" applyAlignment="1">
      <alignment horizontal="center" vertical="top"/>
    </xf>
    <xf numFmtId="164" fontId="7" fillId="0" borderId="5" xfId="0" applyNumberFormat="1" applyFont="1" applyBorder="1" applyAlignment="1">
      <alignment horizontal="center" vertical="top"/>
    </xf>
    <xf numFmtId="164" fontId="7" fillId="0" borderId="15" xfId="0" applyNumberFormat="1" applyFont="1" applyBorder="1" applyAlignment="1">
      <alignment horizontal="center" vertical="top"/>
    </xf>
    <xf numFmtId="164" fontId="7" fillId="0" borderId="48" xfId="0" applyNumberFormat="1" applyFont="1" applyBorder="1" applyAlignment="1">
      <alignment horizontal="center" vertical="top"/>
    </xf>
    <xf numFmtId="164" fontId="7" fillId="0" borderId="72" xfId="0" applyNumberFormat="1" applyFont="1" applyBorder="1" applyAlignment="1">
      <alignment horizontal="center" vertical="top"/>
    </xf>
    <xf numFmtId="164" fontId="8" fillId="4" borderId="47" xfId="0" applyNumberFormat="1" applyFont="1" applyFill="1" applyBorder="1" applyAlignment="1">
      <alignment horizontal="center" vertical="top"/>
    </xf>
    <xf numFmtId="164" fontId="6" fillId="0" borderId="19" xfId="0" applyNumberFormat="1" applyFont="1" applyBorder="1" applyAlignment="1">
      <alignment horizontal="center" vertical="center"/>
    </xf>
    <xf numFmtId="164" fontId="6" fillId="8" borderId="19"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49" fontId="8" fillId="0" borderId="31" xfId="0" applyNumberFormat="1" applyFont="1" applyBorder="1" applyAlignment="1">
      <alignment horizontal="center" vertical="top"/>
    </xf>
    <xf numFmtId="49" fontId="8" fillId="0" borderId="27" xfId="0" applyNumberFormat="1" applyFont="1" applyBorder="1" applyAlignment="1">
      <alignment horizontal="center" vertical="top"/>
    </xf>
    <xf numFmtId="49" fontId="8" fillId="3" borderId="31"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0" fontId="9" fillId="0" borderId="52" xfId="0" applyFont="1" applyFill="1" applyBorder="1" applyAlignment="1">
      <alignment horizontal="center" vertical="top"/>
    </xf>
    <xf numFmtId="164" fontId="9" fillId="0" borderId="68" xfId="0" applyNumberFormat="1" applyFont="1" applyFill="1" applyBorder="1" applyAlignment="1">
      <alignment horizontal="center" vertical="top"/>
    </xf>
    <xf numFmtId="164" fontId="9" fillId="0" borderId="69" xfId="0" applyNumberFormat="1" applyFont="1" applyFill="1" applyBorder="1" applyAlignment="1">
      <alignment horizontal="center" vertical="top"/>
    </xf>
    <xf numFmtId="164" fontId="9" fillId="0" borderId="72" xfId="0" applyNumberFormat="1" applyFont="1" applyFill="1" applyBorder="1" applyAlignment="1">
      <alignment horizontal="center" vertical="top"/>
    </xf>
    <xf numFmtId="1" fontId="3" fillId="0" borderId="9"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38" xfId="0" applyNumberFormat="1" applyFont="1" applyFill="1" applyBorder="1" applyAlignment="1">
      <alignment horizontal="center" vertical="top"/>
    </xf>
    <xf numFmtId="0" fontId="9" fillId="0" borderId="72" xfId="0" applyFont="1" applyBorder="1" applyAlignment="1">
      <alignment horizontal="center" vertical="top"/>
    </xf>
    <xf numFmtId="164" fontId="9" fillId="0" borderId="78" xfId="0" applyNumberFormat="1" applyFont="1" applyFill="1" applyBorder="1" applyAlignment="1">
      <alignment horizontal="center" vertical="top"/>
    </xf>
    <xf numFmtId="164" fontId="9" fillId="0" borderId="60" xfId="0" applyNumberFormat="1" applyFont="1" applyFill="1" applyBorder="1" applyAlignment="1">
      <alignment horizontal="center" vertical="top"/>
    </xf>
    <xf numFmtId="164" fontId="9" fillId="0" borderId="31" xfId="0" applyNumberFormat="1" applyFont="1" applyFill="1" applyBorder="1" applyAlignment="1">
      <alignment horizontal="center" vertical="top"/>
    </xf>
    <xf numFmtId="164" fontId="9" fillId="0" borderId="9" xfId="0" applyNumberFormat="1" applyFont="1" applyFill="1" applyBorder="1" applyAlignment="1">
      <alignment horizontal="center" vertical="top"/>
    </xf>
    <xf numFmtId="164" fontId="9" fillId="0" borderId="49" xfId="0" applyNumberFormat="1" applyFont="1" applyFill="1" applyBorder="1" applyAlignment="1">
      <alignment horizontal="center" vertical="top"/>
    </xf>
    <xf numFmtId="164" fontId="9" fillId="0" borderId="56" xfId="0" applyNumberFormat="1" applyFont="1" applyFill="1" applyBorder="1" applyAlignment="1">
      <alignment horizontal="center" vertical="top"/>
    </xf>
    <xf numFmtId="0" fontId="3" fillId="2" borderId="37" xfId="0" applyFont="1" applyFill="1" applyBorder="1" applyAlignment="1">
      <alignment vertical="top"/>
    </xf>
    <xf numFmtId="0" fontId="3" fillId="2" borderId="36" xfId="0" applyFont="1" applyFill="1" applyBorder="1" applyAlignment="1">
      <alignment vertical="top"/>
    </xf>
    <xf numFmtId="0" fontId="3" fillId="2" borderId="38" xfId="0" applyFont="1" applyFill="1" applyBorder="1" applyAlignment="1">
      <alignment vertical="top"/>
    </xf>
    <xf numFmtId="49" fontId="3" fillId="0" borderId="31" xfId="0" applyNumberFormat="1" applyFont="1" applyFill="1" applyBorder="1" applyAlignment="1">
      <alignment horizontal="center" vertical="top"/>
    </xf>
    <xf numFmtId="164" fontId="8" fillId="4" borderId="37" xfId="0" applyNumberFormat="1" applyFont="1" applyFill="1" applyBorder="1" applyAlignment="1">
      <alignment horizontal="center" vertical="top"/>
    </xf>
    <xf numFmtId="164" fontId="8" fillId="2" borderId="19" xfId="0" applyNumberFormat="1" applyFont="1" applyFill="1" applyBorder="1" applyAlignment="1">
      <alignment horizontal="center" vertical="top"/>
    </xf>
    <xf numFmtId="164" fontId="8" fillId="8" borderId="0" xfId="0" applyNumberFormat="1" applyFont="1" applyFill="1" applyBorder="1" applyAlignment="1">
      <alignment horizontal="center" vertical="top"/>
    </xf>
    <xf numFmtId="49" fontId="8" fillId="8" borderId="0" xfId="0" applyNumberFormat="1" applyFont="1" applyFill="1" applyBorder="1" applyAlignment="1">
      <alignment horizontal="center" vertical="top"/>
    </xf>
    <xf numFmtId="49" fontId="8" fillId="8" borderId="0" xfId="0" applyNumberFormat="1" applyFont="1" applyFill="1" applyBorder="1" applyAlignment="1">
      <alignment horizontal="right" vertical="top"/>
    </xf>
    <xf numFmtId="0" fontId="3" fillId="8" borderId="0" xfId="0" applyFont="1" applyFill="1" applyBorder="1" applyAlignment="1">
      <alignment horizontal="center" vertical="top"/>
    </xf>
    <xf numFmtId="0" fontId="9" fillId="0" borderId="39" xfId="0" applyFont="1" applyBorder="1" applyAlignment="1">
      <alignment horizontal="center" vertical="top"/>
    </xf>
    <xf numFmtId="49" fontId="3" fillId="0" borderId="9" xfId="0" applyNumberFormat="1" applyFont="1" applyFill="1" applyBorder="1" applyAlignment="1">
      <alignment horizontal="center" vertical="top"/>
    </xf>
    <xf numFmtId="164" fontId="16" fillId="0" borderId="72" xfId="0" applyNumberFormat="1" applyFont="1" applyFill="1" applyBorder="1" applyAlignment="1">
      <alignment horizontal="center" vertical="top"/>
    </xf>
    <xf numFmtId="164" fontId="9" fillId="0" borderId="4" xfId="0" applyNumberFormat="1" applyFont="1" applyFill="1" applyBorder="1" applyAlignment="1">
      <alignment horizontal="center" vertical="top"/>
    </xf>
    <xf numFmtId="164" fontId="9" fillId="0" borderId="54" xfId="0" applyNumberFormat="1" applyFont="1" applyFill="1" applyBorder="1" applyAlignment="1">
      <alignment horizontal="center" vertical="top"/>
    </xf>
    <xf numFmtId="164" fontId="9" fillId="0" borderId="33" xfId="0" applyNumberFormat="1" applyFont="1" applyFill="1" applyBorder="1" applyAlignment="1">
      <alignment horizontal="center" vertical="top"/>
    </xf>
    <xf numFmtId="164" fontId="9" fillId="0" borderId="53" xfId="0" applyNumberFormat="1" applyFont="1" applyFill="1" applyBorder="1" applyAlignment="1">
      <alignment horizontal="center" vertical="top"/>
    </xf>
    <xf numFmtId="164" fontId="9" fillId="0" borderId="48" xfId="0" applyNumberFormat="1" applyFont="1" applyFill="1" applyBorder="1" applyAlignment="1">
      <alignment horizontal="center" vertical="top"/>
    </xf>
    <xf numFmtId="0" fontId="17" fillId="0" borderId="59" xfId="0" applyFont="1" applyBorder="1" applyAlignment="1">
      <alignment vertical="top" wrapText="1"/>
    </xf>
    <xf numFmtId="0" fontId="23" fillId="0" borderId="71" xfId="0" applyFont="1" applyBorder="1" applyAlignment="1">
      <alignment vertical="top" wrapText="1"/>
    </xf>
    <xf numFmtId="0" fontId="23" fillId="0" borderId="37" xfId="0" applyFont="1" applyBorder="1" applyAlignment="1">
      <alignment vertical="top" wrapText="1"/>
    </xf>
    <xf numFmtId="0" fontId="23" fillId="0" borderId="38" xfId="0" applyFont="1" applyBorder="1" applyAlignment="1">
      <alignment vertical="top" wrapText="1"/>
    </xf>
    <xf numFmtId="0" fontId="23" fillId="0" borderId="43" xfId="0" applyFont="1" applyBorder="1" applyAlignment="1">
      <alignment vertical="top" wrapText="1"/>
    </xf>
    <xf numFmtId="0" fontId="23" fillId="0" borderId="39" xfId="0" applyFont="1" applyBorder="1" applyAlignment="1">
      <alignment vertical="top" wrapText="1"/>
    </xf>
    <xf numFmtId="49" fontId="3" fillId="0" borderId="24" xfId="0" applyNumberFormat="1" applyFont="1" applyBorder="1" applyAlignment="1">
      <alignment horizontal="center" vertical="top"/>
    </xf>
    <xf numFmtId="49" fontId="3" fillId="0" borderId="11" xfId="0" applyNumberFormat="1" applyFont="1" applyBorder="1" applyAlignment="1">
      <alignment horizontal="center" vertical="top"/>
    </xf>
    <xf numFmtId="49" fontId="9" fillId="0" borderId="59" xfId="0" applyNumberFormat="1" applyFont="1" applyBorder="1" applyAlignment="1">
      <alignment horizontal="center" vertical="top"/>
    </xf>
    <xf numFmtId="49" fontId="9" fillId="0" borderId="37" xfId="0" applyNumberFormat="1" applyFont="1" applyBorder="1" applyAlignment="1">
      <alignment horizontal="center" vertical="top"/>
    </xf>
    <xf numFmtId="49" fontId="9" fillId="0" borderId="33" xfId="0" applyNumberFormat="1" applyFont="1" applyBorder="1" applyAlignment="1">
      <alignment horizontal="center" vertical="top" wrapText="1"/>
    </xf>
    <xf numFmtId="49" fontId="9" fillId="0" borderId="4"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44" xfId="0" applyFont="1" applyBorder="1" applyAlignment="1">
      <alignment horizontal="center" vertical="top" wrapText="1"/>
    </xf>
    <xf numFmtId="0" fontId="24" fillId="0" borderId="3" xfId="0" applyFont="1" applyBorder="1" applyAlignment="1">
      <alignment horizontal="left" vertical="top" wrapText="1"/>
    </xf>
    <xf numFmtId="0" fontId="27" fillId="0" borderId="34" xfId="0" applyFont="1" applyBorder="1" applyAlignment="1">
      <alignment horizontal="left" vertical="top" wrapText="1"/>
    </xf>
    <xf numFmtId="49" fontId="8" fillId="2" borderId="30"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34" xfId="0" applyNumberFormat="1" applyFont="1" applyFill="1" applyBorder="1" applyAlignment="1">
      <alignment horizontal="center" vertical="top"/>
    </xf>
    <xf numFmtId="49" fontId="8" fillId="3" borderId="31"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8" fillId="3" borderId="27" xfId="0" applyNumberFormat="1" applyFont="1" applyFill="1" applyBorder="1" applyAlignment="1">
      <alignment horizontal="center" vertical="top"/>
    </xf>
    <xf numFmtId="49" fontId="8" fillId="0" borderId="31"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7" xfId="0" applyNumberFormat="1" applyFont="1" applyBorder="1" applyAlignment="1">
      <alignment horizontal="center" vertical="top"/>
    </xf>
    <xf numFmtId="0" fontId="7" fillId="0" borderId="32" xfId="0" applyFont="1" applyFill="1" applyBorder="1" applyAlignment="1">
      <alignment vertical="top" wrapText="1"/>
    </xf>
    <xf numFmtId="0" fontId="7" fillId="0" borderId="10" xfId="0" applyFont="1" applyFill="1" applyBorder="1" applyAlignment="1">
      <alignment vertical="top" wrapText="1"/>
    </xf>
    <xf numFmtId="0" fontId="7" fillId="0" borderId="28" xfId="0" applyFont="1" applyFill="1" applyBorder="1" applyAlignment="1">
      <alignment vertical="top" wrapText="1"/>
    </xf>
    <xf numFmtId="49" fontId="3" fillId="0" borderId="15" xfId="0" applyNumberFormat="1" applyFont="1" applyBorder="1" applyAlignment="1">
      <alignment horizontal="center" vertical="top"/>
    </xf>
    <xf numFmtId="49" fontId="3" fillId="0" borderId="53" xfId="0" applyNumberFormat="1" applyFont="1" applyBorder="1" applyAlignment="1">
      <alignment horizontal="center" vertical="top"/>
    </xf>
    <xf numFmtId="49" fontId="3" fillId="0" borderId="41" xfId="0" applyNumberFormat="1" applyFont="1" applyBorder="1" applyAlignment="1">
      <alignment horizontal="center" vertical="top"/>
    </xf>
    <xf numFmtId="0" fontId="9" fillId="5" borderId="57" xfId="0" applyFont="1" applyFill="1" applyBorder="1" applyAlignment="1">
      <alignment horizontal="left" vertical="top" wrapText="1"/>
    </xf>
    <xf numFmtId="0" fontId="9" fillId="5" borderId="55" xfId="0" applyFont="1" applyFill="1" applyBorder="1" applyAlignment="1">
      <alignment horizontal="left" vertical="top" wrapText="1"/>
    </xf>
    <xf numFmtId="49" fontId="8" fillId="0" borderId="49" xfId="0" applyNumberFormat="1" applyFont="1" applyBorder="1" applyAlignment="1">
      <alignment horizontal="center" vertical="top"/>
    </xf>
    <xf numFmtId="49" fontId="8" fillId="0" borderId="12" xfId="0" applyNumberFormat="1" applyFont="1" applyBorder="1" applyAlignment="1">
      <alignment horizontal="center" vertical="top"/>
    </xf>
    <xf numFmtId="0" fontId="9" fillId="5" borderId="25" xfId="0" applyFont="1" applyFill="1" applyBorder="1" applyAlignment="1">
      <alignment horizontal="left" vertical="top" wrapText="1"/>
    </xf>
    <xf numFmtId="0" fontId="7" fillId="0" borderId="65" xfId="0" applyFont="1" applyFill="1" applyBorder="1" applyAlignment="1">
      <alignment vertical="top" wrapText="1"/>
    </xf>
    <xf numFmtId="0" fontId="7" fillId="0" borderId="58" xfId="0" applyFont="1" applyFill="1" applyBorder="1" applyAlignment="1">
      <alignment vertical="top" wrapText="1"/>
    </xf>
    <xf numFmtId="0" fontId="8" fillId="3" borderId="2" xfId="0" applyFont="1" applyFill="1" applyBorder="1" applyAlignment="1">
      <alignment horizontal="left" vertical="top" wrapText="1"/>
    </xf>
    <xf numFmtId="0" fontId="8" fillId="3" borderId="17" xfId="0" applyFont="1" applyFill="1" applyBorder="1" applyAlignment="1">
      <alignment horizontal="left" vertical="top" wrapText="1"/>
    </xf>
    <xf numFmtId="0" fontId="3" fillId="0" borderId="59" xfId="0" applyFont="1" applyBorder="1" applyAlignment="1">
      <alignment vertical="top" wrapText="1"/>
    </xf>
    <xf numFmtId="0" fontId="25" fillId="0" borderId="71" xfId="0" applyFont="1" applyBorder="1" applyAlignment="1">
      <alignment vertical="top" wrapText="1"/>
    </xf>
    <xf numFmtId="0" fontId="25" fillId="0" borderId="43" xfId="0" applyFont="1" applyBorder="1" applyAlignment="1">
      <alignment vertical="top" wrapText="1"/>
    </xf>
    <xf numFmtId="0" fontId="25" fillId="0" borderId="39" xfId="0" applyFont="1" applyBorder="1" applyAlignment="1">
      <alignment vertical="top" wrapText="1"/>
    </xf>
    <xf numFmtId="0" fontId="25" fillId="0" borderId="37" xfId="0" applyFont="1" applyBorder="1" applyAlignment="1">
      <alignment vertical="top" wrapText="1"/>
    </xf>
    <xf numFmtId="0" fontId="25" fillId="0" borderId="38" xfId="0" applyFont="1" applyBorder="1" applyAlignment="1">
      <alignment vertical="top" wrapText="1"/>
    </xf>
    <xf numFmtId="0" fontId="7" fillId="0" borderId="44" xfId="0" applyFont="1" applyFill="1" applyBorder="1" applyAlignment="1">
      <alignment vertical="top" wrapText="1"/>
    </xf>
    <xf numFmtId="49" fontId="3" fillId="0" borderId="72" xfId="0" applyNumberFormat="1" applyFont="1" applyBorder="1" applyAlignment="1">
      <alignment horizontal="center" vertical="top"/>
    </xf>
    <xf numFmtId="49" fontId="9" fillId="0" borderId="72" xfId="0" applyNumberFormat="1" applyFont="1" applyBorder="1" applyAlignment="1">
      <alignment horizontal="center" vertical="top"/>
    </xf>
    <xf numFmtId="49" fontId="9" fillId="0" borderId="11" xfId="0" applyNumberFormat="1" applyFont="1" applyBorder="1" applyAlignment="1">
      <alignment horizontal="center" vertical="top"/>
    </xf>
    <xf numFmtId="49" fontId="9" fillId="0" borderId="24" xfId="0" applyNumberFormat="1" applyFont="1" applyBorder="1" applyAlignment="1">
      <alignment horizontal="center" vertical="top"/>
    </xf>
    <xf numFmtId="49" fontId="8" fillId="2" borderId="16" xfId="0" applyNumberFormat="1" applyFont="1" applyFill="1" applyBorder="1" applyAlignment="1">
      <alignment horizontal="right" vertical="top"/>
    </xf>
    <xf numFmtId="49" fontId="8" fillId="2" borderId="18" xfId="0" applyNumberFormat="1" applyFont="1" applyFill="1" applyBorder="1" applyAlignment="1">
      <alignment horizontal="right" vertical="top"/>
    </xf>
    <xf numFmtId="49" fontId="3" fillId="0" borderId="23"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4" xfId="0" applyNumberFormat="1" applyFont="1" applyBorder="1" applyAlignment="1">
      <alignment horizontal="center" vertical="top"/>
    </xf>
    <xf numFmtId="0" fontId="9" fillId="5" borderId="30" xfId="0" applyFont="1" applyFill="1" applyBorder="1" applyAlignment="1">
      <alignment horizontal="left" vertical="top" wrapText="1"/>
    </xf>
    <xf numFmtId="0" fontId="9" fillId="5" borderId="34" xfId="0" applyFont="1" applyFill="1" applyBorder="1" applyAlignment="1">
      <alignment horizontal="left" vertical="top" wrapText="1"/>
    </xf>
    <xf numFmtId="0" fontId="17" fillId="0" borderId="59" xfId="0" applyFont="1" applyFill="1" applyBorder="1" applyAlignment="1">
      <alignment vertical="top" wrapText="1"/>
    </xf>
    <xf numFmtId="0" fontId="17" fillId="0" borderId="43" xfId="0" applyFont="1" applyBorder="1" applyAlignment="1">
      <alignment vertical="top" wrapText="1"/>
    </xf>
    <xf numFmtId="0" fontId="3" fillId="0" borderId="43" xfId="0" applyFont="1" applyBorder="1" applyAlignment="1">
      <alignment vertical="top" wrapText="1"/>
    </xf>
    <xf numFmtId="0" fontId="9" fillId="5" borderId="3" xfId="0" applyFont="1" applyFill="1" applyBorder="1" applyAlignment="1">
      <alignment horizontal="left" vertical="top" wrapText="1"/>
    </xf>
    <xf numFmtId="0" fontId="20" fillId="0" borderId="0" xfId="0" applyFont="1" applyAlignment="1">
      <alignment vertical="top" wrapText="1"/>
    </xf>
    <xf numFmtId="0" fontId="0" fillId="0" borderId="0" xfId="0" applyAlignment="1">
      <alignment vertical="top" wrapText="1"/>
    </xf>
    <xf numFmtId="0" fontId="14" fillId="0" borderId="0" xfId="0" applyFont="1" applyAlignment="1">
      <alignment horizontal="left" wrapText="1"/>
    </xf>
    <xf numFmtId="0" fontId="25" fillId="0" borderId="0" xfId="0" applyFont="1" applyAlignment="1">
      <alignment wrapText="1"/>
    </xf>
    <xf numFmtId="0" fontId="3" fillId="0" borderId="59" xfId="0" applyFont="1" applyFill="1" applyBorder="1" applyAlignment="1">
      <alignment vertical="top" wrapText="1"/>
    </xf>
    <xf numFmtId="0" fontId="7" fillId="0" borderId="33" xfId="0" applyFont="1" applyFill="1" applyBorder="1" applyAlignment="1">
      <alignment horizontal="left" vertical="top" wrapText="1"/>
    </xf>
    <xf numFmtId="0" fontId="7" fillId="0" borderId="35" xfId="0" applyFont="1" applyFill="1" applyBorder="1" applyAlignment="1">
      <alignment horizontal="left" vertical="top" wrapText="1"/>
    </xf>
    <xf numFmtId="0" fontId="3" fillId="0" borderId="23" xfId="0" applyFont="1" applyBorder="1" applyAlignment="1">
      <alignment horizontal="center" vertical="center" textRotation="90" wrapText="1"/>
    </xf>
    <xf numFmtId="0" fontId="3" fillId="0" borderId="64"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8" fillId="0" borderId="5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6" xfId="0" applyFont="1" applyBorder="1" applyAlignment="1">
      <alignment horizontal="center" vertical="center"/>
    </xf>
    <xf numFmtId="0" fontId="9" fillId="0" borderId="44" xfId="0" applyFont="1" applyBorder="1" applyAlignment="1">
      <alignment horizontal="center" vertical="center"/>
    </xf>
    <xf numFmtId="0" fontId="8" fillId="0" borderId="61" xfId="0" applyFont="1" applyBorder="1" applyAlignment="1">
      <alignment horizontal="center" vertical="center"/>
    </xf>
    <xf numFmtId="0" fontId="8" fillId="0" borderId="23" xfId="0" applyFont="1" applyBorder="1" applyAlignment="1">
      <alignment horizontal="center" vertical="center"/>
    </xf>
    <xf numFmtId="0" fontId="9" fillId="0" borderId="6" xfId="0" applyFont="1" applyFill="1" applyBorder="1" applyAlignment="1">
      <alignment horizontal="center" vertical="center" textRotation="90" wrapText="1"/>
    </xf>
    <xf numFmtId="0" fontId="22" fillId="0" borderId="27" xfId="0" applyFont="1" applyBorder="1"/>
    <xf numFmtId="0" fontId="7" fillId="0" borderId="4" xfId="0" applyFont="1" applyFill="1" applyBorder="1" applyAlignment="1">
      <alignment horizontal="left" vertical="top" wrapText="1"/>
    </xf>
    <xf numFmtId="0" fontId="9" fillId="0" borderId="30" xfId="0" applyFont="1" applyBorder="1" applyAlignment="1">
      <alignment vertical="top" wrapText="1"/>
    </xf>
    <xf numFmtId="0" fontId="22" fillId="0" borderId="3" xfId="0" applyFont="1" applyBorder="1" applyAlignment="1">
      <alignment vertical="top" wrapText="1"/>
    </xf>
    <xf numFmtId="0" fontId="22" fillId="0" borderId="34" xfId="0" applyFont="1" applyBorder="1" applyAlignment="1">
      <alignment vertical="top" wrapText="1"/>
    </xf>
    <xf numFmtId="0" fontId="9" fillId="0" borderId="32" xfId="0" applyFont="1" applyBorder="1" applyAlignment="1">
      <alignment vertical="top" wrapText="1"/>
    </xf>
    <xf numFmtId="0" fontId="22" fillId="0" borderId="10" xfId="0" applyFont="1" applyBorder="1" applyAlignment="1">
      <alignment vertical="top" wrapText="1"/>
    </xf>
    <xf numFmtId="0" fontId="22" fillId="0" borderId="28" xfId="0" applyFont="1" applyBorder="1" applyAlignment="1">
      <alignment vertical="top" wrapText="1"/>
    </xf>
    <xf numFmtId="49" fontId="8" fillId="2" borderId="61" xfId="0" applyNumberFormat="1" applyFont="1" applyFill="1" applyBorder="1" applyAlignment="1">
      <alignment horizontal="center" vertical="top"/>
    </xf>
    <xf numFmtId="49" fontId="8" fillId="2" borderId="62" xfId="0" applyNumberFormat="1" applyFont="1" applyFill="1" applyBorder="1" applyAlignment="1">
      <alignment horizontal="center" vertical="top"/>
    </xf>
    <xf numFmtId="49" fontId="8" fillId="3" borderId="49"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0" fontId="13" fillId="3" borderId="2" xfId="0" applyFont="1" applyFill="1" applyBorder="1" applyAlignment="1">
      <alignment horizontal="left" vertical="top" wrapText="1"/>
    </xf>
    <xf numFmtId="0" fontId="13" fillId="3" borderId="17" xfId="0" applyFont="1" applyFill="1" applyBorder="1" applyAlignment="1">
      <alignment horizontal="left" vertical="top" wrapText="1"/>
    </xf>
    <xf numFmtId="49" fontId="8" fillId="3" borderId="1"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17" xfId="0" applyNumberFormat="1" applyFont="1" applyFill="1" applyBorder="1" applyAlignment="1">
      <alignment horizontal="right" vertical="top"/>
    </xf>
    <xf numFmtId="49" fontId="5" fillId="0" borderId="72" xfId="0" applyNumberFormat="1" applyFont="1" applyBorder="1" applyAlignment="1">
      <alignment horizontal="center" vertical="top"/>
    </xf>
    <xf numFmtId="49" fontId="5" fillId="0" borderId="11" xfId="0" applyNumberFormat="1" applyFont="1" applyBorder="1" applyAlignment="1">
      <alignment horizontal="center" vertical="top"/>
    </xf>
    <xf numFmtId="49" fontId="16" fillId="0" borderId="72" xfId="0" applyNumberFormat="1" applyFont="1" applyBorder="1" applyAlignment="1">
      <alignment horizontal="center" vertical="top"/>
    </xf>
    <xf numFmtId="49" fontId="16" fillId="0" borderId="11" xfId="0" applyNumberFormat="1" applyFont="1" applyBorder="1" applyAlignment="1">
      <alignment horizontal="center" vertical="top"/>
    </xf>
    <xf numFmtId="0" fontId="16" fillId="5" borderId="25" xfId="0" applyFont="1" applyFill="1" applyBorder="1" applyAlignment="1">
      <alignment horizontal="left" vertical="top" wrapText="1"/>
    </xf>
    <xf numFmtId="0" fontId="16" fillId="5" borderId="55" xfId="0" applyFont="1" applyFill="1" applyBorder="1" applyAlignment="1">
      <alignment horizontal="left" vertical="top" wrapText="1"/>
    </xf>
    <xf numFmtId="0" fontId="18" fillId="0" borderId="60" xfId="0" applyFont="1" applyFill="1" applyBorder="1" applyAlignment="1">
      <alignment vertical="top" wrapText="1"/>
    </xf>
    <xf numFmtId="0" fontId="18" fillId="0" borderId="75" xfId="0" applyFont="1" applyFill="1" applyBorder="1" applyAlignment="1">
      <alignment vertical="top" wrapText="1"/>
    </xf>
    <xf numFmtId="49" fontId="8" fillId="3" borderId="27" xfId="0" applyNumberFormat="1" applyFont="1" applyFill="1" applyBorder="1" applyAlignment="1">
      <alignment horizontal="right" vertical="top"/>
    </xf>
    <xf numFmtId="49" fontId="8" fillId="2" borderId="69" xfId="0" applyNumberFormat="1" applyFont="1" applyFill="1" applyBorder="1" applyAlignment="1">
      <alignment horizontal="center" vertical="top"/>
    </xf>
    <xf numFmtId="49" fontId="3" fillId="0" borderId="5" xfId="0" applyNumberFormat="1" applyFont="1" applyBorder="1" applyAlignment="1">
      <alignment horizontal="center" vertical="top"/>
    </xf>
    <xf numFmtId="49" fontId="9" fillId="0" borderId="43" xfId="0" applyNumberFormat="1" applyFont="1" applyBorder="1" applyAlignment="1">
      <alignment horizontal="center" vertical="top"/>
    </xf>
    <xf numFmtId="0" fontId="3" fillId="0" borderId="50" xfId="0" applyFont="1" applyBorder="1" applyAlignment="1">
      <alignment horizontal="center" vertical="center" textRotation="90" wrapText="1"/>
    </xf>
    <xf numFmtId="0" fontId="3" fillId="0" borderId="63"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3" fillId="0" borderId="45"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53" xfId="0" applyNumberFormat="1" applyFont="1" applyBorder="1" applyAlignment="1">
      <alignment horizontal="center" vertical="center" textRotation="90" wrapText="1"/>
    </xf>
    <xf numFmtId="0" fontId="3" fillId="0" borderId="15" xfId="0" applyNumberFormat="1" applyFont="1" applyBorder="1" applyAlignment="1">
      <alignment horizontal="center" vertical="center" textRotation="90" wrapText="1"/>
    </xf>
    <xf numFmtId="0" fontId="3" fillId="0" borderId="41" xfId="0" applyNumberFormat="1" applyFont="1" applyBorder="1" applyAlignment="1">
      <alignment horizontal="center" vertical="center" textRotation="90" wrapText="1"/>
    </xf>
    <xf numFmtId="0" fontId="8" fillId="2" borderId="18" xfId="0" applyFont="1" applyFill="1" applyBorder="1" applyAlignment="1">
      <alignment horizontal="left" vertical="top"/>
    </xf>
    <xf numFmtId="0" fontId="8" fillId="2" borderId="20" xfId="0" applyFont="1" applyFill="1" applyBorder="1" applyAlignment="1">
      <alignment horizontal="left" vertical="top"/>
    </xf>
    <xf numFmtId="0" fontId="3" fillId="0" borderId="53"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41" xfId="0" applyFont="1" applyBorder="1" applyAlignment="1">
      <alignment horizontal="center" vertical="center" textRotation="90" wrapText="1"/>
    </xf>
    <xf numFmtId="49" fontId="8" fillId="3" borderId="65" xfId="0" applyNumberFormat="1" applyFont="1" applyFill="1" applyBorder="1" applyAlignment="1">
      <alignment horizontal="center" vertical="top"/>
    </xf>
    <xf numFmtId="49" fontId="8" fillId="3" borderId="58" xfId="0" applyNumberFormat="1" applyFont="1" applyFill="1" applyBorder="1" applyAlignment="1">
      <alignment horizontal="center" vertical="top"/>
    </xf>
    <xf numFmtId="49" fontId="9" fillId="0" borderId="61" xfId="0" applyNumberFormat="1" applyFont="1" applyBorder="1" applyAlignment="1">
      <alignment horizontal="center" vertical="top"/>
    </xf>
    <xf numFmtId="49" fontId="9" fillId="0" borderId="62" xfId="0" applyNumberFormat="1" applyFont="1" applyBorder="1" applyAlignment="1">
      <alignment horizontal="center" vertical="top"/>
    </xf>
    <xf numFmtId="49" fontId="8" fillId="2" borderId="50"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9" fillId="0" borderId="7" xfId="0" applyFont="1" applyBorder="1" applyAlignment="1">
      <alignment horizontal="center" vertical="center" textRotation="90" wrapText="1"/>
    </xf>
    <xf numFmtId="0" fontId="22" fillId="0" borderId="34" xfId="0" applyFont="1" applyBorder="1"/>
    <xf numFmtId="0" fontId="9" fillId="0" borderId="8" xfId="0" applyFont="1" applyFill="1" applyBorder="1" applyAlignment="1">
      <alignment horizontal="center" vertical="center" textRotation="90" wrapText="1"/>
    </xf>
    <xf numFmtId="0" fontId="22" fillId="0" borderId="28" xfId="0" applyFont="1" applyBorder="1"/>
    <xf numFmtId="0" fontId="7" fillId="0" borderId="63" xfId="0" applyFont="1" applyBorder="1" applyAlignment="1">
      <alignment horizontal="left" vertical="top" wrapText="1"/>
    </xf>
    <xf numFmtId="0" fontId="1" fillId="0" borderId="45" xfId="0" applyFont="1" applyBorder="1" applyAlignment="1">
      <alignment vertical="top" wrapText="1"/>
    </xf>
    <xf numFmtId="0" fontId="1" fillId="0" borderId="54" xfId="0" applyFont="1" applyBorder="1" applyAlignment="1">
      <alignment vertical="top" wrapText="1"/>
    </xf>
    <xf numFmtId="49" fontId="8" fillId="6" borderId="16" xfId="0" applyNumberFormat="1" applyFont="1" applyFill="1" applyBorder="1" applyAlignment="1">
      <alignment horizontal="right" vertical="top"/>
    </xf>
    <xf numFmtId="49" fontId="8" fillId="6" borderId="18" xfId="0" applyNumberFormat="1" applyFont="1" applyFill="1" applyBorder="1" applyAlignment="1">
      <alignment horizontal="right" vertical="top"/>
    </xf>
    <xf numFmtId="49" fontId="8" fillId="6" borderId="70" xfId="0" applyNumberFormat="1" applyFont="1" applyFill="1" applyBorder="1" applyAlignment="1">
      <alignment horizontal="right" vertical="top"/>
    </xf>
    <xf numFmtId="0" fontId="3" fillId="6" borderId="29" xfId="0" applyFont="1" applyFill="1" applyBorder="1" applyAlignment="1">
      <alignment horizontal="center" vertical="top"/>
    </xf>
    <xf numFmtId="0" fontId="3" fillId="6" borderId="18" xfId="0" applyFont="1" applyFill="1" applyBorder="1" applyAlignment="1">
      <alignment horizontal="center" vertical="top"/>
    </xf>
    <xf numFmtId="0" fontId="3" fillId="6" borderId="20"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49" fontId="8" fillId="0" borderId="31" xfId="0" applyNumberFormat="1" applyFont="1" applyBorder="1" applyAlignment="1">
      <alignment horizontal="center" vertical="top" wrapText="1"/>
    </xf>
    <xf numFmtId="0" fontId="1" fillId="0" borderId="9" xfId="0" applyFont="1" applyBorder="1" applyAlignment="1">
      <alignment horizontal="center" vertical="top" wrapText="1"/>
    </xf>
    <xf numFmtId="0" fontId="1" fillId="0" borderId="27" xfId="0" applyFont="1" applyBorder="1" applyAlignment="1">
      <alignment horizontal="center" vertical="top" wrapText="1"/>
    </xf>
    <xf numFmtId="49" fontId="3" fillId="0" borderId="42" xfId="0" applyNumberFormat="1" applyFont="1" applyBorder="1" applyAlignment="1">
      <alignment horizontal="center" vertical="top" wrapText="1"/>
    </xf>
    <xf numFmtId="0" fontId="1" fillId="0" borderId="4" xfId="0" applyFont="1" applyBorder="1" applyAlignment="1">
      <alignment horizontal="center" vertical="top" wrapText="1"/>
    </xf>
    <xf numFmtId="0" fontId="1" fillId="0" borderId="44" xfId="0" applyFont="1" applyBorder="1" applyAlignment="1">
      <alignment horizontal="center" vertical="top" wrapText="1"/>
    </xf>
    <xf numFmtId="49" fontId="8" fillId="0" borderId="9" xfId="0" applyNumberFormat="1" applyFont="1" applyBorder="1" applyAlignment="1">
      <alignment horizontal="center" vertical="top" wrapText="1"/>
    </xf>
    <xf numFmtId="0" fontId="7" fillId="0" borderId="3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8" xfId="0" applyFont="1" applyFill="1" applyBorder="1" applyAlignment="1">
      <alignment horizontal="left" vertical="top" wrapText="1"/>
    </xf>
    <xf numFmtId="0" fontId="7" fillId="0" borderId="66" xfId="0" applyFont="1" applyBorder="1" applyAlignment="1">
      <alignment horizontal="left" vertical="top" wrapText="1"/>
    </xf>
    <xf numFmtId="0" fontId="1" fillId="0" borderId="64" xfId="0" applyFont="1" applyBorder="1" applyAlignment="1">
      <alignment vertical="top" wrapText="1"/>
    </xf>
    <xf numFmtId="0" fontId="1" fillId="0" borderId="67" xfId="0" applyFont="1" applyBorder="1" applyAlignment="1">
      <alignment vertical="top" wrapText="1"/>
    </xf>
    <xf numFmtId="0" fontId="7" fillId="0" borderId="68" xfId="0" applyFont="1" applyBorder="1" applyAlignment="1">
      <alignment horizontal="left" vertical="top" wrapText="1"/>
    </xf>
    <xf numFmtId="0" fontId="1" fillId="0" borderId="56" xfId="0" applyFont="1" applyBorder="1" applyAlignment="1">
      <alignment vertical="top" wrapText="1"/>
    </xf>
    <xf numFmtId="0" fontId="1" fillId="0" borderId="44" xfId="0" applyFont="1" applyBorder="1" applyAlignment="1">
      <alignmen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6" xfId="0" applyFont="1" applyFill="1" applyBorder="1" applyAlignment="1">
      <alignment vertical="top" wrapText="1"/>
    </xf>
    <xf numFmtId="0" fontId="9" fillId="0" borderId="30" xfId="0" applyFont="1" applyFill="1" applyBorder="1" applyAlignment="1">
      <alignment vertical="top" wrapText="1"/>
    </xf>
    <xf numFmtId="0" fontId="25" fillId="0" borderId="3" xfId="0" applyFont="1" applyBorder="1" applyAlignment="1">
      <alignment vertical="top" wrapText="1"/>
    </xf>
    <xf numFmtId="49" fontId="8" fillId="3" borderId="16"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0" fontId="9" fillId="0" borderId="3" xfId="0" applyFont="1" applyBorder="1" applyAlignment="1">
      <alignment horizontal="left" vertical="top" wrapText="1"/>
    </xf>
    <xf numFmtId="0" fontId="1" fillId="0" borderId="34" xfId="0" applyFont="1" applyBorder="1" applyAlignment="1">
      <alignment horizontal="left" vertical="top" wrapText="1"/>
    </xf>
    <xf numFmtId="0" fontId="26"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7" xfId="0" applyFont="1" applyBorder="1" applyAlignment="1">
      <alignment vertical="top" wrapText="1"/>
    </xf>
    <xf numFmtId="0" fontId="6" fillId="2" borderId="18" xfId="0" applyFont="1" applyFill="1" applyBorder="1" applyAlignment="1">
      <alignment horizontal="left" vertical="top"/>
    </xf>
    <xf numFmtId="0" fontId="6" fillId="2" borderId="36" xfId="0" applyFont="1" applyFill="1" applyBorder="1" applyAlignment="1">
      <alignment horizontal="left" vertical="top"/>
    </xf>
    <xf numFmtId="0" fontId="6" fillId="2" borderId="20" xfId="0" applyFont="1" applyFill="1" applyBorder="1" applyAlignment="1">
      <alignment horizontal="left" vertical="top"/>
    </xf>
    <xf numFmtId="0" fontId="22" fillId="0" borderId="35" xfId="0" applyFont="1" applyBorder="1" applyAlignment="1">
      <alignment horizontal="center" vertical="top" wrapText="1"/>
    </xf>
    <xf numFmtId="0" fontId="25" fillId="0" borderId="34" xfId="0" applyFont="1" applyBorder="1" applyAlignment="1">
      <alignment vertical="top" wrapText="1"/>
    </xf>
    <xf numFmtId="0" fontId="24" fillId="0" borderId="25" xfId="0" applyFont="1" applyBorder="1" applyAlignment="1">
      <alignment horizontal="left" vertical="top" wrapText="1"/>
    </xf>
    <xf numFmtId="0" fontId="27" fillId="0" borderId="55" xfId="0" applyFont="1" applyBorder="1" applyAlignment="1">
      <alignment horizontal="left" vertical="top" wrapText="1"/>
    </xf>
    <xf numFmtId="49" fontId="3" fillId="0" borderId="77" xfId="0" applyNumberFormat="1" applyFont="1" applyBorder="1" applyAlignment="1">
      <alignment horizontal="center" vertical="top"/>
    </xf>
    <xf numFmtId="0" fontId="7" fillId="0" borderId="64" xfId="0" applyFont="1" applyBorder="1" applyAlignment="1">
      <alignment horizontal="left" vertical="top" wrapText="1"/>
    </xf>
    <xf numFmtId="0" fontId="7" fillId="0" borderId="67" xfId="0" applyFont="1" applyBorder="1" applyAlignment="1">
      <alignment horizontal="left" vertical="top" wrapText="1"/>
    </xf>
    <xf numFmtId="0" fontId="1" fillId="0" borderId="60" xfId="0" applyFont="1" applyBorder="1" applyAlignment="1">
      <alignment vertical="top" wrapText="1"/>
    </xf>
    <xf numFmtId="0" fontId="7" fillId="5" borderId="66" xfId="0" applyFont="1" applyFill="1" applyBorder="1" applyAlignment="1">
      <alignment horizontal="left" vertical="top" wrapText="1"/>
    </xf>
    <xf numFmtId="0" fontId="1" fillId="5" borderId="64" xfId="0" applyFont="1" applyFill="1" applyBorder="1" applyAlignment="1">
      <alignment horizontal="left" vertical="top" wrapText="1"/>
    </xf>
    <xf numFmtId="0" fontId="1" fillId="5" borderId="67" xfId="0" applyFont="1" applyFill="1" applyBorder="1" applyAlignment="1">
      <alignment horizontal="left" vertical="top" wrapText="1"/>
    </xf>
    <xf numFmtId="0" fontId="6" fillId="2" borderId="74" xfId="0" applyFont="1" applyFill="1" applyBorder="1" applyAlignment="1">
      <alignment horizontal="left" vertical="top"/>
    </xf>
    <xf numFmtId="0" fontId="6" fillId="2" borderId="71" xfId="0" applyFont="1" applyFill="1" applyBorder="1" applyAlignment="1">
      <alignment horizontal="left" vertical="top"/>
    </xf>
    <xf numFmtId="49" fontId="9" fillId="0" borderId="53" xfId="0" applyNumberFormat="1" applyFont="1" applyBorder="1" applyAlignment="1">
      <alignment horizontal="center" vertical="top"/>
    </xf>
    <xf numFmtId="49" fontId="9" fillId="0" borderId="41" xfId="0" applyNumberFormat="1" applyFont="1" applyBorder="1" applyAlignment="1">
      <alignment horizontal="center" vertical="top"/>
    </xf>
    <xf numFmtId="49" fontId="8" fillId="3" borderId="37" xfId="0" applyNumberFormat="1" applyFont="1" applyFill="1" applyBorder="1" applyAlignment="1">
      <alignment horizontal="right" vertical="top"/>
    </xf>
    <xf numFmtId="49" fontId="8" fillId="3" borderId="36" xfId="0" applyNumberFormat="1" applyFont="1" applyFill="1" applyBorder="1" applyAlignment="1">
      <alignment horizontal="right" vertical="top"/>
    </xf>
    <xf numFmtId="49" fontId="8" fillId="3" borderId="38" xfId="0" applyNumberFormat="1" applyFont="1" applyFill="1" applyBorder="1" applyAlignment="1">
      <alignment horizontal="right" vertical="top"/>
    </xf>
    <xf numFmtId="0" fontId="6" fillId="0" borderId="29" xfId="0" applyFont="1" applyBorder="1" applyAlignment="1">
      <alignment horizontal="center"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49" fontId="8" fillId="3" borderId="34" xfId="0" applyNumberFormat="1" applyFont="1" applyFill="1" applyBorder="1" applyAlignment="1">
      <alignment horizontal="right" vertical="top"/>
    </xf>
    <xf numFmtId="49" fontId="8" fillId="3" borderId="28" xfId="0" applyNumberFormat="1" applyFont="1" applyFill="1" applyBorder="1" applyAlignment="1">
      <alignment horizontal="right" vertical="top"/>
    </xf>
    <xf numFmtId="49" fontId="8" fillId="2" borderId="20" xfId="0" applyNumberFormat="1" applyFont="1" applyFill="1" applyBorder="1" applyAlignment="1">
      <alignment horizontal="right" vertical="top"/>
    </xf>
    <xf numFmtId="49" fontId="8" fillId="3" borderId="44" xfId="0" applyNumberFormat="1" applyFont="1" applyFill="1" applyBorder="1" applyAlignment="1">
      <alignment horizontal="center" vertical="top"/>
    </xf>
    <xf numFmtId="49" fontId="8" fillId="3" borderId="56" xfId="0" applyNumberFormat="1" applyFont="1" applyFill="1" applyBorder="1" applyAlignment="1">
      <alignment horizontal="center" vertical="top"/>
    </xf>
    <xf numFmtId="49" fontId="8" fillId="0" borderId="56" xfId="0" applyNumberFormat="1" applyFont="1" applyBorder="1" applyAlignment="1">
      <alignment horizontal="center" vertical="top"/>
    </xf>
    <xf numFmtId="0" fontId="9" fillId="5" borderId="7" xfId="0" applyFont="1" applyFill="1" applyBorder="1" applyAlignment="1">
      <alignment horizontal="left" vertical="top" wrapText="1"/>
    </xf>
    <xf numFmtId="0" fontId="9" fillId="5" borderId="68" xfId="0" applyFont="1" applyFill="1" applyBorder="1" applyAlignment="1">
      <alignment horizontal="left" vertical="top" wrapText="1"/>
    </xf>
    <xf numFmtId="49" fontId="3" fillId="0" borderId="4" xfId="0" applyNumberFormat="1" applyFont="1" applyBorder="1" applyAlignment="1">
      <alignment horizontal="center" vertical="top" wrapText="1"/>
    </xf>
  </cellXfs>
  <cellStyles count="3">
    <cellStyle name="Įprastas" xfId="0" builtinId="0"/>
    <cellStyle name="Įprastas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6"/>
  <sheetViews>
    <sheetView tabSelected="1" zoomScaleNormal="100" workbookViewId="0">
      <selection activeCell="T66" sqref="T66"/>
    </sheetView>
  </sheetViews>
  <sheetFormatPr defaultColWidth="9.109375" defaultRowHeight="10.199999999999999" x14ac:dyDescent="0.25"/>
  <cols>
    <col min="1" max="1" width="2.6640625" style="1" customWidth="1"/>
    <col min="2" max="3" width="2.5546875" style="1" customWidth="1"/>
    <col min="4" max="4" width="39.109375" style="1" customWidth="1"/>
    <col min="5" max="5" width="8.44140625" style="2" customWidth="1"/>
    <col min="6" max="6" width="4.44140625" style="1" customWidth="1"/>
    <col min="7" max="7" width="5.88671875" style="3" customWidth="1"/>
    <col min="8" max="8" width="7.6640625" style="1" customWidth="1"/>
    <col min="9" max="9" width="7.88671875" style="1" customWidth="1"/>
    <col min="10" max="10" width="7.33203125" style="1" customWidth="1"/>
    <col min="11" max="11" width="16.88671875" style="1" customWidth="1"/>
    <col min="12" max="12" width="5.6640625" style="4" customWidth="1"/>
    <col min="13" max="13" width="5.88671875" style="1" customWidth="1"/>
    <col min="14" max="14" width="9.33203125" style="5" customWidth="1"/>
    <col min="15" max="15" width="8.6640625" style="5" customWidth="1"/>
    <col min="16" max="16384" width="9.109375" style="5"/>
  </cols>
  <sheetData>
    <row r="1" spans="1:17" ht="45" customHeight="1" x14ac:dyDescent="0.25">
      <c r="K1" s="334"/>
      <c r="L1" s="334"/>
      <c r="M1" s="334"/>
      <c r="N1" s="335"/>
    </row>
    <row r="2" spans="1:17" ht="14.25" customHeight="1" x14ac:dyDescent="0.25">
      <c r="D2" s="336" t="s">
        <v>116</v>
      </c>
      <c r="E2" s="337"/>
      <c r="F2" s="337"/>
      <c r="G2" s="337"/>
      <c r="H2" s="337"/>
      <c r="I2" s="337"/>
      <c r="J2" s="337"/>
      <c r="K2" s="337"/>
      <c r="L2" s="337"/>
      <c r="M2" s="337"/>
      <c r="N2" s="337"/>
      <c r="O2" s="337"/>
    </row>
    <row r="3" spans="1:17" ht="14.25" customHeight="1" thickBot="1" x14ac:dyDescent="0.3">
      <c r="D3" s="336" t="s">
        <v>115</v>
      </c>
      <c r="E3" s="336"/>
      <c r="F3" s="336"/>
      <c r="G3" s="336"/>
      <c r="H3" s="336"/>
      <c r="I3" s="336"/>
      <c r="J3" s="336"/>
      <c r="K3" s="336"/>
      <c r="L3" s="336"/>
      <c r="M3" s="336"/>
      <c r="N3" s="336"/>
      <c r="O3" s="336"/>
      <c r="P3" s="336"/>
      <c r="Q3" s="336"/>
    </row>
    <row r="4" spans="1:17" ht="36.75" customHeight="1" x14ac:dyDescent="0.25">
      <c r="A4" s="383" t="s">
        <v>0</v>
      </c>
      <c r="B4" s="386" t="s">
        <v>1</v>
      </c>
      <c r="C4" s="386" t="s">
        <v>2</v>
      </c>
      <c r="D4" s="389" t="s">
        <v>3</v>
      </c>
      <c r="E4" s="392" t="s">
        <v>4</v>
      </c>
      <c r="F4" s="341" t="s">
        <v>5</v>
      </c>
      <c r="G4" s="397" t="s">
        <v>6</v>
      </c>
      <c r="H4" s="344" t="s">
        <v>51</v>
      </c>
      <c r="I4" s="345"/>
      <c r="J4" s="346"/>
      <c r="K4" s="351" t="s">
        <v>82</v>
      </c>
      <c r="L4" s="352"/>
      <c r="M4" s="352"/>
      <c r="N4" s="356" t="s">
        <v>57</v>
      </c>
      <c r="O4" s="359" t="s">
        <v>49</v>
      </c>
    </row>
    <row r="5" spans="1:17" ht="6.75" customHeight="1" x14ac:dyDescent="0.25">
      <c r="A5" s="384"/>
      <c r="B5" s="387"/>
      <c r="C5" s="387"/>
      <c r="D5" s="390"/>
      <c r="E5" s="393"/>
      <c r="F5" s="342"/>
      <c r="G5" s="398"/>
      <c r="H5" s="406" t="s">
        <v>117</v>
      </c>
      <c r="I5" s="353" t="s">
        <v>118</v>
      </c>
      <c r="J5" s="408" t="s">
        <v>119</v>
      </c>
      <c r="K5" s="347" t="s">
        <v>3</v>
      </c>
      <c r="L5" s="349"/>
      <c r="M5" s="350"/>
      <c r="N5" s="357"/>
      <c r="O5" s="360"/>
    </row>
    <row r="6" spans="1:17" ht="105.6" customHeight="1" thickBot="1" x14ac:dyDescent="0.3">
      <c r="A6" s="385"/>
      <c r="B6" s="388"/>
      <c r="C6" s="388"/>
      <c r="D6" s="391"/>
      <c r="E6" s="394"/>
      <c r="F6" s="343"/>
      <c r="G6" s="399"/>
      <c r="H6" s="407"/>
      <c r="I6" s="354"/>
      <c r="J6" s="409"/>
      <c r="K6" s="348"/>
      <c r="L6" s="126" t="s">
        <v>47</v>
      </c>
      <c r="M6" s="127" t="s">
        <v>48</v>
      </c>
      <c r="N6" s="358"/>
      <c r="O6" s="361"/>
    </row>
    <row r="7" spans="1:17" ht="23.4" customHeight="1" thickBot="1" x14ac:dyDescent="0.3">
      <c r="A7" s="33" t="s">
        <v>7</v>
      </c>
      <c r="B7" s="395" t="s">
        <v>58</v>
      </c>
      <c r="C7" s="395"/>
      <c r="D7" s="395"/>
      <c r="E7" s="395"/>
      <c r="F7" s="395"/>
      <c r="G7" s="395"/>
      <c r="H7" s="395"/>
      <c r="I7" s="395"/>
      <c r="J7" s="395"/>
      <c r="K7" s="395"/>
      <c r="L7" s="395"/>
      <c r="M7" s="396"/>
      <c r="N7" s="81"/>
      <c r="O7" s="82"/>
    </row>
    <row r="8" spans="1:17" ht="45.6" customHeight="1" thickBot="1" x14ac:dyDescent="0.3">
      <c r="A8" s="34" t="s">
        <v>7</v>
      </c>
      <c r="B8" s="35" t="s">
        <v>7</v>
      </c>
      <c r="C8" s="310" t="s">
        <v>59</v>
      </c>
      <c r="D8" s="310"/>
      <c r="E8" s="310"/>
      <c r="F8" s="310"/>
      <c r="G8" s="310"/>
      <c r="H8" s="310"/>
      <c r="I8" s="310"/>
      <c r="J8" s="310"/>
      <c r="K8" s="310"/>
      <c r="L8" s="310"/>
      <c r="M8" s="311"/>
      <c r="N8" s="83"/>
      <c r="O8" s="84"/>
    </row>
    <row r="9" spans="1:17" ht="14.25" customHeight="1" x14ac:dyDescent="0.25">
      <c r="A9" s="404" t="s">
        <v>7</v>
      </c>
      <c r="B9" s="400" t="s">
        <v>7</v>
      </c>
      <c r="C9" s="305" t="s">
        <v>7</v>
      </c>
      <c r="D9" s="339" t="s">
        <v>19</v>
      </c>
      <c r="E9" s="278" t="s">
        <v>32</v>
      </c>
      <c r="F9" s="402" t="s">
        <v>76</v>
      </c>
      <c r="G9" s="36" t="s">
        <v>37</v>
      </c>
      <c r="H9" s="104">
        <v>419.9</v>
      </c>
      <c r="I9" s="108">
        <v>400</v>
      </c>
      <c r="J9" s="106">
        <v>399.5</v>
      </c>
      <c r="K9" s="303" t="s">
        <v>52</v>
      </c>
      <c r="L9" s="65">
        <v>1355</v>
      </c>
      <c r="M9" s="66">
        <v>1244</v>
      </c>
      <c r="N9" s="272"/>
      <c r="O9" s="273"/>
      <c r="P9" s="88"/>
      <c r="Q9" s="88"/>
    </row>
    <row r="10" spans="1:17" ht="36" customHeight="1" thickBot="1" x14ac:dyDescent="0.3">
      <c r="A10" s="405"/>
      <c r="B10" s="401"/>
      <c r="C10" s="306"/>
      <c r="D10" s="340"/>
      <c r="E10" s="279"/>
      <c r="F10" s="403"/>
      <c r="G10" s="38" t="s">
        <v>8</v>
      </c>
      <c r="H10" s="105">
        <f>H9</f>
        <v>419.9</v>
      </c>
      <c r="I10" s="109">
        <f>I9</f>
        <v>400</v>
      </c>
      <c r="J10" s="107">
        <f>J9</f>
        <v>399.5</v>
      </c>
      <c r="K10" s="304"/>
      <c r="L10" s="202"/>
      <c r="M10" s="164"/>
      <c r="N10" s="274"/>
      <c r="O10" s="275"/>
      <c r="P10" s="88"/>
      <c r="Q10" s="88"/>
    </row>
    <row r="11" spans="1:17" ht="14.25" customHeight="1" x14ac:dyDescent="0.25">
      <c r="A11" s="153" t="s">
        <v>7</v>
      </c>
      <c r="B11" s="152" t="s">
        <v>7</v>
      </c>
      <c r="C11" s="150" t="s">
        <v>9</v>
      </c>
      <c r="D11" s="339" t="s">
        <v>60</v>
      </c>
      <c r="E11" s="278" t="s">
        <v>32</v>
      </c>
      <c r="F11" s="151" t="s">
        <v>76</v>
      </c>
      <c r="G11" s="36" t="s">
        <v>38</v>
      </c>
      <c r="H11" s="104">
        <v>3558.1</v>
      </c>
      <c r="I11" s="108">
        <v>2330.3000000000002</v>
      </c>
      <c r="J11" s="106">
        <v>2084.1999999999998</v>
      </c>
      <c r="K11" s="303" t="s">
        <v>53</v>
      </c>
      <c r="L11" s="65">
        <v>2300</v>
      </c>
      <c r="M11" s="66">
        <v>2522</v>
      </c>
      <c r="N11" s="330"/>
      <c r="O11" s="273"/>
      <c r="P11" s="88"/>
      <c r="Q11" s="88"/>
    </row>
    <row r="12" spans="1:17" ht="33.6" customHeight="1" thickBot="1" x14ac:dyDescent="0.3">
      <c r="A12" s="145"/>
      <c r="B12" s="40"/>
      <c r="C12" s="147"/>
      <c r="D12" s="340"/>
      <c r="E12" s="279"/>
      <c r="F12" s="41"/>
      <c r="G12" s="38" t="s">
        <v>8</v>
      </c>
      <c r="H12" s="105">
        <f>H11</f>
        <v>3558.1</v>
      </c>
      <c r="I12" s="109">
        <f>I11</f>
        <v>2330.3000000000002</v>
      </c>
      <c r="J12" s="107">
        <f>J11</f>
        <v>2084.1999999999998</v>
      </c>
      <c r="K12" s="304"/>
      <c r="L12" s="202"/>
      <c r="M12" s="164"/>
      <c r="N12" s="274"/>
      <c r="O12" s="275"/>
      <c r="P12" s="88"/>
      <c r="Q12" s="88"/>
    </row>
    <row r="13" spans="1:17" ht="15" customHeight="1" thickBot="1" x14ac:dyDescent="0.3">
      <c r="A13" s="144" t="s">
        <v>7</v>
      </c>
      <c r="B13" s="42" t="s">
        <v>7</v>
      </c>
      <c r="C13" s="294" t="s">
        <v>20</v>
      </c>
      <c r="D13" s="339" t="s">
        <v>21</v>
      </c>
      <c r="E13" s="278" t="s">
        <v>32</v>
      </c>
      <c r="F13" s="280" t="s">
        <v>77</v>
      </c>
      <c r="G13" s="43" t="s">
        <v>22</v>
      </c>
      <c r="H13" s="44">
        <v>8684</v>
      </c>
      <c r="I13" s="110">
        <v>8859</v>
      </c>
      <c r="J13" s="111">
        <v>8858.9</v>
      </c>
      <c r="K13" s="303" t="s">
        <v>52</v>
      </c>
      <c r="L13" s="68">
        <v>4446</v>
      </c>
      <c r="M13" s="69">
        <v>4509</v>
      </c>
      <c r="N13" s="330"/>
      <c r="O13" s="273"/>
      <c r="P13" s="88"/>
      <c r="Q13" s="88"/>
    </row>
    <row r="14" spans="1:17" ht="15" customHeight="1" x14ac:dyDescent="0.25">
      <c r="A14" s="153"/>
      <c r="B14" s="152"/>
      <c r="C14" s="295"/>
      <c r="D14" s="355"/>
      <c r="E14" s="381"/>
      <c r="F14" s="382"/>
      <c r="G14" s="43" t="s">
        <v>22</v>
      </c>
      <c r="H14" s="44">
        <v>173.7</v>
      </c>
      <c r="I14" s="110">
        <v>177.2</v>
      </c>
      <c r="J14" s="111">
        <v>154.30000000000001</v>
      </c>
      <c r="K14" s="307"/>
      <c r="L14" s="203"/>
      <c r="M14" s="70"/>
      <c r="N14" s="276"/>
      <c r="O14" s="277"/>
      <c r="P14" s="88"/>
      <c r="Q14" s="88"/>
    </row>
    <row r="15" spans="1:17" ht="54.6" customHeight="1" thickBot="1" x14ac:dyDescent="0.3">
      <c r="A15" s="145"/>
      <c r="B15" s="40"/>
      <c r="C15" s="296"/>
      <c r="D15" s="340"/>
      <c r="E15" s="279"/>
      <c r="F15" s="281"/>
      <c r="G15" s="38" t="s">
        <v>8</v>
      </c>
      <c r="H15" s="39">
        <f>H13+H14</f>
        <v>8857.7000000000007</v>
      </c>
      <c r="I15" s="105">
        <f t="shared" ref="I15:J15" si="0">I13+I14</f>
        <v>9036.2000000000007</v>
      </c>
      <c r="J15" s="109">
        <f t="shared" si="0"/>
        <v>9013.1999999999989</v>
      </c>
      <c r="K15" s="304"/>
      <c r="L15" s="204"/>
      <c r="M15" s="166"/>
      <c r="N15" s="274"/>
      <c r="O15" s="275"/>
      <c r="P15" s="88"/>
      <c r="Q15" s="88"/>
    </row>
    <row r="16" spans="1:17" ht="16.5" customHeight="1" thickBot="1" x14ac:dyDescent="0.3">
      <c r="A16" s="144" t="s">
        <v>7</v>
      </c>
      <c r="B16" s="42" t="s">
        <v>7</v>
      </c>
      <c r="C16" s="294" t="s">
        <v>23</v>
      </c>
      <c r="D16" s="339" t="s">
        <v>24</v>
      </c>
      <c r="E16" s="278" t="s">
        <v>32</v>
      </c>
      <c r="F16" s="280" t="s">
        <v>77</v>
      </c>
      <c r="G16" s="43" t="s">
        <v>22</v>
      </c>
      <c r="H16" s="44">
        <v>7937.4</v>
      </c>
      <c r="I16" s="110">
        <v>6630.2</v>
      </c>
      <c r="J16" s="111">
        <v>6561.8</v>
      </c>
      <c r="K16" s="303" t="s">
        <v>52</v>
      </c>
      <c r="L16" s="68">
        <v>11530</v>
      </c>
      <c r="M16" s="69">
        <v>15437</v>
      </c>
      <c r="N16" s="338"/>
      <c r="O16" s="313"/>
      <c r="P16" s="88"/>
      <c r="Q16" s="88"/>
    </row>
    <row r="17" spans="1:17" ht="16.5" customHeight="1" x14ac:dyDescent="0.25">
      <c r="A17" s="153"/>
      <c r="B17" s="152"/>
      <c r="C17" s="295"/>
      <c r="D17" s="355"/>
      <c r="E17" s="381"/>
      <c r="F17" s="382"/>
      <c r="G17" s="43" t="s">
        <v>22</v>
      </c>
      <c r="H17" s="44">
        <v>158.69999999999999</v>
      </c>
      <c r="I17" s="110">
        <v>132.6</v>
      </c>
      <c r="J17" s="111">
        <v>130.69999999999999</v>
      </c>
      <c r="K17" s="307"/>
      <c r="L17" s="203"/>
      <c r="M17" s="70"/>
      <c r="N17" s="314"/>
      <c r="O17" s="315"/>
      <c r="P17" s="88"/>
      <c r="Q17" s="88"/>
    </row>
    <row r="18" spans="1:17" ht="34.950000000000003" customHeight="1" thickBot="1" x14ac:dyDescent="0.3">
      <c r="A18" s="145"/>
      <c r="B18" s="40"/>
      <c r="C18" s="296"/>
      <c r="D18" s="340"/>
      <c r="E18" s="279"/>
      <c r="F18" s="281"/>
      <c r="G18" s="38" t="s">
        <v>8</v>
      </c>
      <c r="H18" s="39">
        <f>H16+H17</f>
        <v>8096.0999999999995</v>
      </c>
      <c r="I18" s="105">
        <f t="shared" ref="I18:J18" si="1">I16+I17</f>
        <v>6762.8</v>
      </c>
      <c r="J18" s="109">
        <f t="shared" si="1"/>
        <v>6692.5</v>
      </c>
      <c r="K18" s="304"/>
      <c r="L18" s="204"/>
      <c r="M18" s="166"/>
      <c r="N18" s="316"/>
      <c r="O18" s="317"/>
      <c r="P18" s="88"/>
      <c r="Q18" s="88"/>
    </row>
    <row r="19" spans="1:17" ht="19.5" customHeight="1" x14ac:dyDescent="0.25">
      <c r="A19" s="144" t="s">
        <v>7</v>
      </c>
      <c r="B19" s="42" t="s">
        <v>7</v>
      </c>
      <c r="C19" s="294" t="s">
        <v>25</v>
      </c>
      <c r="D19" s="339" t="s">
        <v>61</v>
      </c>
      <c r="E19" s="278" t="s">
        <v>32</v>
      </c>
      <c r="F19" s="280" t="s">
        <v>77</v>
      </c>
      <c r="G19" s="43" t="s">
        <v>22</v>
      </c>
      <c r="H19" s="44">
        <v>0</v>
      </c>
      <c r="I19" s="110">
        <v>1.5</v>
      </c>
      <c r="J19" s="111">
        <v>1.5</v>
      </c>
      <c r="K19" s="303" t="s">
        <v>52</v>
      </c>
      <c r="L19" s="68">
        <v>2</v>
      </c>
      <c r="M19" s="69">
        <v>2</v>
      </c>
      <c r="N19" s="330"/>
      <c r="O19" s="273"/>
      <c r="P19" s="88"/>
      <c r="Q19" s="88"/>
    </row>
    <row r="20" spans="1:17" ht="36.6" customHeight="1" thickBot="1" x14ac:dyDescent="0.3">
      <c r="A20" s="145"/>
      <c r="B20" s="40"/>
      <c r="C20" s="296"/>
      <c r="D20" s="340"/>
      <c r="E20" s="279"/>
      <c r="F20" s="281"/>
      <c r="G20" s="38" t="s">
        <v>8</v>
      </c>
      <c r="H20" s="39">
        <f>H19</f>
        <v>0</v>
      </c>
      <c r="I20" s="105">
        <f>I19</f>
        <v>1.5</v>
      </c>
      <c r="J20" s="109">
        <f>J19</f>
        <v>1.5</v>
      </c>
      <c r="K20" s="304"/>
      <c r="L20" s="165"/>
      <c r="M20" s="166"/>
      <c r="N20" s="274"/>
      <c r="O20" s="275"/>
      <c r="P20" s="88"/>
      <c r="Q20" s="88"/>
    </row>
    <row r="21" spans="1:17" ht="20.25" customHeight="1" x14ac:dyDescent="0.25">
      <c r="A21" s="144" t="s">
        <v>7</v>
      </c>
      <c r="B21" s="42" t="s">
        <v>7</v>
      </c>
      <c r="C21" s="294" t="s">
        <v>41</v>
      </c>
      <c r="D21" s="339" t="s">
        <v>42</v>
      </c>
      <c r="E21" s="278" t="s">
        <v>32</v>
      </c>
      <c r="F21" s="280" t="s">
        <v>76</v>
      </c>
      <c r="G21" s="43" t="s">
        <v>22</v>
      </c>
      <c r="H21" s="44">
        <v>0.7</v>
      </c>
      <c r="I21" s="110">
        <v>0.7</v>
      </c>
      <c r="J21" s="111">
        <v>0.4</v>
      </c>
      <c r="K21" s="303" t="s">
        <v>52</v>
      </c>
      <c r="L21" s="68">
        <v>7</v>
      </c>
      <c r="M21" s="69">
        <v>4</v>
      </c>
      <c r="N21" s="330"/>
      <c r="O21" s="273"/>
      <c r="P21" s="88"/>
      <c r="Q21" s="88"/>
    </row>
    <row r="22" spans="1:17" ht="27" customHeight="1" thickBot="1" x14ac:dyDescent="0.3">
      <c r="A22" s="145"/>
      <c r="B22" s="40"/>
      <c r="C22" s="296"/>
      <c r="D22" s="340"/>
      <c r="E22" s="279"/>
      <c r="F22" s="281"/>
      <c r="G22" s="38" t="s">
        <v>8</v>
      </c>
      <c r="H22" s="39">
        <f>H21</f>
        <v>0.7</v>
      </c>
      <c r="I22" s="105">
        <f t="shared" ref="I22:J22" si="2">I21</f>
        <v>0.7</v>
      </c>
      <c r="J22" s="109">
        <f t="shared" si="2"/>
        <v>0.4</v>
      </c>
      <c r="K22" s="304"/>
      <c r="L22" s="204"/>
      <c r="M22" s="78"/>
      <c r="N22" s="274"/>
      <c r="O22" s="275"/>
      <c r="P22" s="88"/>
      <c r="Q22" s="88"/>
    </row>
    <row r="23" spans="1:17" ht="16.95" customHeight="1" x14ac:dyDescent="0.25">
      <c r="A23" s="144" t="s">
        <v>7</v>
      </c>
      <c r="B23" s="42" t="s">
        <v>7</v>
      </c>
      <c r="C23" s="294" t="s">
        <v>44</v>
      </c>
      <c r="D23" s="339" t="s">
        <v>43</v>
      </c>
      <c r="E23" s="278" t="s">
        <v>32</v>
      </c>
      <c r="F23" s="280" t="s">
        <v>76</v>
      </c>
      <c r="G23" s="43" t="s">
        <v>22</v>
      </c>
      <c r="H23" s="44">
        <v>0</v>
      </c>
      <c r="I23" s="110">
        <v>0</v>
      </c>
      <c r="J23" s="111">
        <v>0</v>
      </c>
      <c r="K23" s="303" t="s">
        <v>52</v>
      </c>
      <c r="L23" s="68">
        <v>0</v>
      </c>
      <c r="M23" s="69">
        <v>0</v>
      </c>
      <c r="N23" s="330"/>
      <c r="O23" s="273"/>
      <c r="P23" s="88"/>
      <c r="Q23" s="88"/>
    </row>
    <row r="24" spans="1:17" ht="20.25" customHeight="1" thickBot="1" x14ac:dyDescent="0.3">
      <c r="A24" s="145"/>
      <c r="B24" s="40"/>
      <c r="C24" s="296"/>
      <c r="D24" s="340"/>
      <c r="E24" s="279"/>
      <c r="F24" s="281"/>
      <c r="G24" s="38" t="s">
        <v>8</v>
      </c>
      <c r="H24" s="39">
        <f>H23</f>
        <v>0</v>
      </c>
      <c r="I24" s="105">
        <f t="shared" ref="I24" si="3">I23</f>
        <v>0</v>
      </c>
      <c r="J24" s="109">
        <f t="shared" ref="J24" si="4">J23</f>
        <v>0</v>
      </c>
      <c r="K24" s="304"/>
      <c r="L24" s="204"/>
      <c r="M24" s="78"/>
      <c r="N24" s="274"/>
      <c r="O24" s="275"/>
      <c r="P24" s="88"/>
      <c r="Q24" s="88"/>
    </row>
    <row r="25" spans="1:17" ht="15.6" customHeight="1" thickBot="1" x14ac:dyDescent="0.3">
      <c r="A25" s="145" t="s">
        <v>7</v>
      </c>
      <c r="B25" s="40" t="s">
        <v>7</v>
      </c>
      <c r="C25" s="473" t="s">
        <v>10</v>
      </c>
      <c r="D25" s="369"/>
      <c r="E25" s="369"/>
      <c r="F25" s="369"/>
      <c r="G25" s="370"/>
      <c r="H25" s="87">
        <f>H10+H12+H15+H18+H20+H22+H24</f>
        <v>20932.5</v>
      </c>
      <c r="I25" s="87">
        <f>I10+I12+I15+I18+I20+I22+I24</f>
        <v>18531.5</v>
      </c>
      <c r="J25" s="87">
        <f>J10+J12+J15+J18+J20+J22+J24</f>
        <v>18191.3</v>
      </c>
      <c r="K25" s="205"/>
      <c r="L25" s="157"/>
      <c r="M25" s="158"/>
      <c r="N25" s="206"/>
      <c r="O25" s="154"/>
      <c r="P25" s="88"/>
      <c r="Q25" s="88"/>
    </row>
    <row r="26" spans="1:17" ht="48.6" customHeight="1" thickBot="1" x14ac:dyDescent="0.3">
      <c r="A26" s="34" t="s">
        <v>7</v>
      </c>
      <c r="B26" s="35" t="s">
        <v>9</v>
      </c>
      <c r="C26" s="310" t="s">
        <v>62</v>
      </c>
      <c r="D26" s="310"/>
      <c r="E26" s="310"/>
      <c r="F26" s="310"/>
      <c r="G26" s="310"/>
      <c r="H26" s="310"/>
      <c r="I26" s="310"/>
      <c r="J26" s="310"/>
      <c r="K26" s="310"/>
      <c r="L26" s="310"/>
      <c r="M26" s="311"/>
      <c r="N26" s="155"/>
      <c r="O26" s="156"/>
      <c r="P26" s="88"/>
      <c r="Q26" s="88"/>
    </row>
    <row r="27" spans="1:17" ht="12" customHeight="1" x14ac:dyDescent="0.25">
      <c r="A27" s="362" t="s">
        <v>7</v>
      </c>
      <c r="B27" s="364" t="s">
        <v>9</v>
      </c>
      <c r="C27" s="305" t="s">
        <v>7</v>
      </c>
      <c r="D27" s="308" t="s">
        <v>120</v>
      </c>
      <c r="E27" s="278" t="s">
        <v>32</v>
      </c>
      <c r="F27" s="322" t="s">
        <v>76</v>
      </c>
      <c r="G27" s="36" t="s">
        <v>38</v>
      </c>
      <c r="H27" s="21">
        <v>1739.3</v>
      </c>
      <c r="I27" s="113">
        <v>1163.7</v>
      </c>
      <c r="J27" s="128">
        <v>882.8</v>
      </c>
      <c r="K27" s="303" t="s">
        <v>52</v>
      </c>
      <c r="L27" s="17">
        <v>4500</v>
      </c>
      <c r="M27" s="18" t="s">
        <v>129</v>
      </c>
      <c r="N27" s="272"/>
      <c r="O27" s="273"/>
      <c r="P27" s="88"/>
      <c r="Q27" s="88"/>
    </row>
    <row r="28" spans="1:17" ht="26.25" customHeight="1" thickBot="1" x14ac:dyDescent="0.3">
      <c r="A28" s="363"/>
      <c r="B28" s="365"/>
      <c r="C28" s="306"/>
      <c r="D28" s="309"/>
      <c r="E28" s="279"/>
      <c r="F28" s="321"/>
      <c r="G28" s="22" t="s">
        <v>8</v>
      </c>
      <c r="H28" s="23">
        <f>H27</f>
        <v>1739.3</v>
      </c>
      <c r="I28" s="114">
        <f>I27</f>
        <v>1163.7</v>
      </c>
      <c r="J28" s="115">
        <f>J27</f>
        <v>882.8</v>
      </c>
      <c r="K28" s="304"/>
      <c r="L28" s="207"/>
      <c r="M28" s="64"/>
      <c r="N28" s="274"/>
      <c r="O28" s="275"/>
      <c r="P28" s="88"/>
      <c r="Q28" s="88"/>
    </row>
    <row r="29" spans="1:17" ht="18" customHeight="1" x14ac:dyDescent="0.25">
      <c r="A29" s="362" t="s">
        <v>7</v>
      </c>
      <c r="B29" s="364" t="s">
        <v>9</v>
      </c>
      <c r="C29" s="305" t="s">
        <v>9</v>
      </c>
      <c r="D29" s="308" t="s">
        <v>63</v>
      </c>
      <c r="E29" s="278" t="s">
        <v>32</v>
      </c>
      <c r="F29" s="322" t="s">
        <v>76</v>
      </c>
      <c r="G29" s="19" t="s">
        <v>37</v>
      </c>
      <c r="H29" s="20">
        <v>0.3</v>
      </c>
      <c r="I29" s="112">
        <v>0.3</v>
      </c>
      <c r="J29" s="116">
        <v>0.2</v>
      </c>
      <c r="K29" s="303" t="s">
        <v>52</v>
      </c>
      <c r="L29" s="17">
        <v>1</v>
      </c>
      <c r="M29" s="67" t="s">
        <v>125</v>
      </c>
      <c r="N29" s="272"/>
      <c r="O29" s="273"/>
      <c r="P29" s="88"/>
      <c r="Q29" s="88"/>
    </row>
    <row r="30" spans="1:17" ht="35.4" customHeight="1" thickBot="1" x14ac:dyDescent="0.3">
      <c r="A30" s="363"/>
      <c r="B30" s="365"/>
      <c r="C30" s="306"/>
      <c r="D30" s="309"/>
      <c r="E30" s="279"/>
      <c r="F30" s="321"/>
      <c r="G30" s="22" t="s">
        <v>8</v>
      </c>
      <c r="H30" s="23">
        <f>H29</f>
        <v>0.3</v>
      </c>
      <c r="I30" s="114">
        <f t="shared" ref="I30:J30" si="5">I29</f>
        <v>0.3</v>
      </c>
      <c r="J30" s="115">
        <f t="shared" si="5"/>
        <v>0.2</v>
      </c>
      <c r="K30" s="304"/>
      <c r="L30" s="207"/>
      <c r="M30" s="64"/>
      <c r="N30" s="274"/>
      <c r="O30" s="275"/>
      <c r="P30" s="88"/>
      <c r="Q30" s="88"/>
    </row>
    <row r="31" spans="1:17" ht="16.5" customHeight="1" x14ac:dyDescent="0.25">
      <c r="A31" s="79" t="s">
        <v>7</v>
      </c>
      <c r="B31" s="237" t="s">
        <v>9</v>
      </c>
      <c r="C31" s="235" t="s">
        <v>20</v>
      </c>
      <c r="D31" s="308" t="s">
        <v>68</v>
      </c>
      <c r="E31" s="278" t="s">
        <v>32</v>
      </c>
      <c r="F31" s="322" t="s">
        <v>76</v>
      </c>
      <c r="G31" s="19" t="s">
        <v>22</v>
      </c>
      <c r="H31" s="20">
        <v>28.8</v>
      </c>
      <c r="I31" s="112">
        <v>25.7</v>
      </c>
      <c r="J31" s="116">
        <v>25.7</v>
      </c>
      <c r="K31" s="303" t="s">
        <v>52</v>
      </c>
      <c r="L31" s="17">
        <v>163</v>
      </c>
      <c r="M31" s="67" t="s">
        <v>130</v>
      </c>
      <c r="N31" s="272"/>
      <c r="O31" s="273"/>
      <c r="P31" s="88"/>
      <c r="Q31" s="88"/>
    </row>
    <row r="32" spans="1:17" ht="22.95" customHeight="1" thickBot="1" x14ac:dyDescent="0.3">
      <c r="A32" s="80"/>
      <c r="B32" s="238"/>
      <c r="C32" s="236"/>
      <c r="D32" s="309"/>
      <c r="E32" s="279"/>
      <c r="F32" s="321"/>
      <c r="G32" s="22" t="s">
        <v>8</v>
      </c>
      <c r="H32" s="23">
        <f>H31</f>
        <v>28.8</v>
      </c>
      <c r="I32" s="114">
        <f t="shared" ref="I32:J32" si="6">I31</f>
        <v>25.7</v>
      </c>
      <c r="J32" s="115">
        <f t="shared" si="6"/>
        <v>25.7</v>
      </c>
      <c r="K32" s="304"/>
      <c r="L32" s="207"/>
      <c r="M32" s="64"/>
      <c r="N32" s="274"/>
      <c r="O32" s="275"/>
      <c r="P32" s="88"/>
      <c r="Q32" s="88"/>
    </row>
    <row r="33" spans="1:17" ht="40.950000000000003" customHeight="1" x14ac:dyDescent="0.25">
      <c r="A33" s="380" t="s">
        <v>7</v>
      </c>
      <c r="B33" s="477" t="s">
        <v>9</v>
      </c>
      <c r="C33" s="478" t="s">
        <v>23</v>
      </c>
      <c r="D33" s="318" t="s">
        <v>69</v>
      </c>
      <c r="E33" s="319" t="s">
        <v>32</v>
      </c>
      <c r="F33" s="320" t="s">
        <v>77</v>
      </c>
      <c r="G33" s="239" t="s">
        <v>22</v>
      </c>
      <c r="H33" s="240">
        <v>0</v>
      </c>
      <c r="I33" s="241">
        <v>1.7</v>
      </c>
      <c r="J33" s="242">
        <v>1.7</v>
      </c>
      <c r="K33" s="307" t="s">
        <v>52</v>
      </c>
      <c r="L33" s="243">
        <v>2</v>
      </c>
      <c r="M33" s="244" t="s">
        <v>131</v>
      </c>
      <c r="N33" s="331"/>
      <c r="O33" s="277"/>
      <c r="P33" s="88"/>
      <c r="Q33" s="88"/>
    </row>
    <row r="34" spans="1:17" ht="24" customHeight="1" thickBot="1" x14ac:dyDescent="0.3">
      <c r="A34" s="363"/>
      <c r="B34" s="365"/>
      <c r="C34" s="306"/>
      <c r="D34" s="309"/>
      <c r="E34" s="279"/>
      <c r="F34" s="321"/>
      <c r="G34" s="22" t="s">
        <v>8</v>
      </c>
      <c r="H34" s="23">
        <f>H33</f>
        <v>0</v>
      </c>
      <c r="I34" s="114">
        <f>SUM(I33)</f>
        <v>1.7</v>
      </c>
      <c r="J34" s="115">
        <f t="shared" ref="J34" si="7">J33</f>
        <v>1.7</v>
      </c>
      <c r="K34" s="304"/>
      <c r="L34" s="48"/>
      <c r="M34" s="49"/>
      <c r="N34" s="274"/>
      <c r="O34" s="275"/>
      <c r="P34" s="88"/>
      <c r="Q34" s="88"/>
    </row>
    <row r="35" spans="1:17" ht="21" customHeight="1" x14ac:dyDescent="0.25">
      <c r="A35" s="362" t="s">
        <v>7</v>
      </c>
      <c r="B35" s="364" t="s">
        <v>9</v>
      </c>
      <c r="C35" s="305" t="s">
        <v>25</v>
      </c>
      <c r="D35" s="308" t="s">
        <v>70</v>
      </c>
      <c r="E35" s="278" t="s">
        <v>32</v>
      </c>
      <c r="F35" s="322" t="s">
        <v>76</v>
      </c>
      <c r="G35" s="19" t="s">
        <v>37</v>
      </c>
      <c r="H35" s="20">
        <v>11.3</v>
      </c>
      <c r="I35" s="112">
        <v>11.3</v>
      </c>
      <c r="J35" s="116">
        <v>8.8000000000000007</v>
      </c>
      <c r="K35" s="303" t="s">
        <v>52</v>
      </c>
      <c r="L35" s="17">
        <v>40</v>
      </c>
      <c r="M35" s="18" t="s">
        <v>132</v>
      </c>
      <c r="N35" s="272"/>
      <c r="O35" s="273"/>
      <c r="P35" s="88"/>
      <c r="Q35" s="88"/>
    </row>
    <row r="36" spans="1:17" ht="15" customHeight="1" thickBot="1" x14ac:dyDescent="0.3">
      <c r="A36" s="363"/>
      <c r="B36" s="365"/>
      <c r="C36" s="306"/>
      <c r="D36" s="309"/>
      <c r="E36" s="279"/>
      <c r="F36" s="321"/>
      <c r="G36" s="22" t="s">
        <v>8</v>
      </c>
      <c r="H36" s="23">
        <f>H35</f>
        <v>11.3</v>
      </c>
      <c r="I36" s="114">
        <f t="shared" ref="I36" si="8">I35</f>
        <v>11.3</v>
      </c>
      <c r="J36" s="115">
        <f t="shared" ref="J36" si="9">J35</f>
        <v>8.8000000000000007</v>
      </c>
      <c r="K36" s="304"/>
      <c r="L36" s="207"/>
      <c r="M36" s="64"/>
      <c r="N36" s="274"/>
      <c r="O36" s="275"/>
      <c r="P36" s="88"/>
      <c r="Q36" s="88"/>
    </row>
    <row r="37" spans="1:17" ht="14.25" customHeight="1" thickBot="1" x14ac:dyDescent="0.3">
      <c r="A37" s="50" t="s">
        <v>7</v>
      </c>
      <c r="B37" s="51" t="s">
        <v>9</v>
      </c>
      <c r="C37" s="368" t="s">
        <v>10</v>
      </c>
      <c r="D37" s="369"/>
      <c r="E37" s="369"/>
      <c r="F37" s="369"/>
      <c r="G37" s="370"/>
      <c r="H37" s="13">
        <f>H28+H30+H32+H36+H34</f>
        <v>1779.6999999999998</v>
      </c>
      <c r="I37" s="117">
        <f>I28+I30+I32+I36+I34</f>
        <v>1202.7</v>
      </c>
      <c r="J37" s="15">
        <f>J28+J30+J32+J36+J34</f>
        <v>919.2</v>
      </c>
      <c r="K37" s="45"/>
      <c r="L37" s="52"/>
      <c r="M37" s="53"/>
      <c r="N37" s="81"/>
      <c r="O37" s="82"/>
      <c r="P37" s="88"/>
      <c r="Q37" s="88"/>
    </row>
    <row r="38" spans="1:17" ht="13.2" customHeight="1" thickBot="1" x14ac:dyDescent="0.3">
      <c r="A38" s="34" t="s">
        <v>7</v>
      </c>
      <c r="B38" s="35" t="s">
        <v>20</v>
      </c>
      <c r="C38" s="366" t="s">
        <v>64</v>
      </c>
      <c r="D38" s="366"/>
      <c r="E38" s="366"/>
      <c r="F38" s="366"/>
      <c r="G38" s="366"/>
      <c r="H38" s="366"/>
      <c r="I38" s="366"/>
      <c r="J38" s="366"/>
      <c r="K38" s="366"/>
      <c r="L38" s="366"/>
      <c r="M38" s="367"/>
      <c r="N38" s="83"/>
      <c r="O38" s="84"/>
      <c r="P38" s="88"/>
      <c r="Q38" s="88"/>
    </row>
    <row r="39" spans="1:17" ht="14.25" customHeight="1" x14ac:dyDescent="0.25">
      <c r="A39" s="380" t="s">
        <v>7</v>
      </c>
      <c r="B39" s="476" t="s">
        <v>20</v>
      </c>
      <c r="C39" s="130" t="s">
        <v>7</v>
      </c>
      <c r="D39" s="377" t="s">
        <v>71</v>
      </c>
      <c r="E39" s="371" t="s">
        <v>32</v>
      </c>
      <c r="F39" s="373" t="s">
        <v>78</v>
      </c>
      <c r="G39" s="131" t="s">
        <v>38</v>
      </c>
      <c r="H39" s="132">
        <v>1528.3</v>
      </c>
      <c r="I39" s="133">
        <v>1528.3</v>
      </c>
      <c r="J39" s="266">
        <v>1528.3</v>
      </c>
      <c r="K39" s="375"/>
      <c r="L39" s="134"/>
      <c r="M39" s="135"/>
      <c r="N39" s="332"/>
      <c r="O39" s="315"/>
      <c r="P39" s="88"/>
      <c r="Q39" s="88"/>
    </row>
    <row r="40" spans="1:17" ht="26.4" customHeight="1" thickBot="1" x14ac:dyDescent="0.3">
      <c r="A40" s="363"/>
      <c r="B40" s="401"/>
      <c r="C40" s="129"/>
      <c r="D40" s="378"/>
      <c r="E40" s="372"/>
      <c r="F40" s="374"/>
      <c r="G40" s="75" t="s">
        <v>8</v>
      </c>
      <c r="H40" s="76">
        <f>H39</f>
        <v>1528.3</v>
      </c>
      <c r="I40" s="118">
        <f>I39</f>
        <v>1528.3</v>
      </c>
      <c r="J40" s="221">
        <f>J39</f>
        <v>1528.3</v>
      </c>
      <c r="K40" s="376"/>
      <c r="L40" s="73"/>
      <c r="M40" s="74"/>
      <c r="N40" s="316"/>
      <c r="O40" s="317"/>
      <c r="P40" s="88"/>
      <c r="Q40" s="88"/>
    </row>
    <row r="41" spans="1:17" ht="15" customHeight="1" thickBot="1" x14ac:dyDescent="0.3">
      <c r="A41" s="50" t="s">
        <v>7</v>
      </c>
      <c r="B41" s="51" t="s">
        <v>20</v>
      </c>
      <c r="C41" s="368" t="s">
        <v>10</v>
      </c>
      <c r="D41" s="369"/>
      <c r="E41" s="379"/>
      <c r="F41" s="379"/>
      <c r="G41" s="370"/>
      <c r="H41" s="76">
        <f>H40*1</f>
        <v>1528.3</v>
      </c>
      <c r="I41" s="118">
        <f t="shared" ref="I41:J41" si="10">I40*1</f>
        <v>1528.3</v>
      </c>
      <c r="J41" s="221">
        <f t="shared" si="10"/>
        <v>1528.3</v>
      </c>
      <c r="K41" s="45"/>
      <c r="L41" s="52"/>
      <c r="M41" s="53"/>
      <c r="N41" s="81"/>
      <c r="O41" s="82"/>
      <c r="P41" s="88"/>
      <c r="Q41" s="88"/>
    </row>
    <row r="42" spans="1:17" ht="12" customHeight="1" thickBot="1" x14ac:dyDescent="0.3">
      <c r="A42" s="34" t="s">
        <v>7</v>
      </c>
      <c r="B42" s="35" t="s">
        <v>23</v>
      </c>
      <c r="C42" s="310" t="s">
        <v>26</v>
      </c>
      <c r="D42" s="310"/>
      <c r="E42" s="310"/>
      <c r="F42" s="310"/>
      <c r="G42" s="310"/>
      <c r="H42" s="310"/>
      <c r="I42" s="310"/>
      <c r="J42" s="310"/>
      <c r="K42" s="310"/>
      <c r="L42" s="310"/>
      <c r="M42" s="311"/>
      <c r="N42" s="155"/>
      <c r="O42" s="156"/>
      <c r="P42" s="88"/>
      <c r="Q42" s="88"/>
    </row>
    <row r="43" spans="1:17" ht="16.5" customHeight="1" x14ac:dyDescent="0.25">
      <c r="A43" s="362" t="s">
        <v>7</v>
      </c>
      <c r="B43" s="364" t="s">
        <v>23</v>
      </c>
      <c r="C43" s="305" t="s">
        <v>7</v>
      </c>
      <c r="D43" s="308" t="s">
        <v>65</v>
      </c>
      <c r="E43" s="278" t="s">
        <v>32</v>
      </c>
      <c r="F43" s="322" t="s">
        <v>76</v>
      </c>
      <c r="G43" s="19" t="s">
        <v>38</v>
      </c>
      <c r="H43" s="20">
        <v>50</v>
      </c>
      <c r="I43" s="121">
        <v>100</v>
      </c>
      <c r="J43" s="116">
        <v>91.8</v>
      </c>
      <c r="K43" s="303" t="s">
        <v>52</v>
      </c>
      <c r="L43" s="17">
        <v>370</v>
      </c>
      <c r="M43" s="18" t="s">
        <v>126</v>
      </c>
      <c r="N43" s="272"/>
      <c r="O43" s="273"/>
      <c r="P43" s="88"/>
      <c r="Q43" s="88"/>
    </row>
    <row r="44" spans="1:17" ht="36.6" customHeight="1" thickBot="1" x14ac:dyDescent="0.3">
      <c r="A44" s="363"/>
      <c r="B44" s="365"/>
      <c r="C44" s="306"/>
      <c r="D44" s="309"/>
      <c r="E44" s="279"/>
      <c r="F44" s="321"/>
      <c r="G44" s="22" t="s">
        <v>8</v>
      </c>
      <c r="H44" s="24">
        <f>H43</f>
        <v>50</v>
      </c>
      <c r="I44" s="119">
        <f>I43</f>
        <v>100</v>
      </c>
      <c r="J44" s="115">
        <f>J43</f>
        <v>91.8</v>
      </c>
      <c r="K44" s="304"/>
      <c r="L44" s="207"/>
      <c r="M44" s="49"/>
      <c r="N44" s="274"/>
      <c r="O44" s="275"/>
      <c r="P44" s="88"/>
      <c r="Q44" s="88"/>
    </row>
    <row r="45" spans="1:17" ht="12.6" customHeight="1" thickBot="1" x14ac:dyDescent="0.3">
      <c r="A45" s="50" t="s">
        <v>7</v>
      </c>
      <c r="B45" s="51" t="s">
        <v>23</v>
      </c>
      <c r="C45" s="368" t="s">
        <v>10</v>
      </c>
      <c r="D45" s="369"/>
      <c r="E45" s="379"/>
      <c r="F45" s="379"/>
      <c r="G45" s="370"/>
      <c r="H45" s="13">
        <f>H44</f>
        <v>50</v>
      </c>
      <c r="I45" s="13">
        <f t="shared" ref="I45:J45" si="11">I44</f>
        <v>100</v>
      </c>
      <c r="J45" s="13">
        <f t="shared" si="11"/>
        <v>91.8</v>
      </c>
      <c r="K45" s="45"/>
      <c r="L45" s="52"/>
      <c r="M45" s="53"/>
      <c r="N45" s="81"/>
      <c r="O45" s="82"/>
      <c r="P45" s="88"/>
      <c r="Q45" s="88"/>
    </row>
    <row r="46" spans="1:17" ht="13.5" customHeight="1" thickBot="1" x14ac:dyDescent="0.3">
      <c r="A46" s="34" t="s">
        <v>7</v>
      </c>
      <c r="B46" s="35" t="s">
        <v>25</v>
      </c>
      <c r="C46" s="310" t="s">
        <v>27</v>
      </c>
      <c r="D46" s="310"/>
      <c r="E46" s="310"/>
      <c r="F46" s="310"/>
      <c r="G46" s="310"/>
      <c r="H46" s="310"/>
      <c r="I46" s="310"/>
      <c r="J46" s="310"/>
      <c r="K46" s="310"/>
      <c r="L46" s="310"/>
      <c r="M46" s="311"/>
      <c r="N46" s="83"/>
      <c r="O46" s="84"/>
      <c r="P46" s="88"/>
      <c r="Q46" s="88"/>
    </row>
    <row r="47" spans="1:17" ht="15.75" customHeight="1" x14ac:dyDescent="0.25">
      <c r="A47" s="288" t="s">
        <v>7</v>
      </c>
      <c r="B47" s="291" t="s">
        <v>25</v>
      </c>
      <c r="C47" s="294" t="s">
        <v>7</v>
      </c>
      <c r="D47" s="297" t="s">
        <v>72</v>
      </c>
      <c r="E47" s="278" t="s">
        <v>32</v>
      </c>
      <c r="F47" s="465" t="s">
        <v>76</v>
      </c>
      <c r="G47" s="36" t="s">
        <v>37</v>
      </c>
      <c r="H47" s="20">
        <v>436.7</v>
      </c>
      <c r="I47" s="112">
        <v>312.7</v>
      </c>
      <c r="J47" s="116">
        <v>312.7</v>
      </c>
      <c r="K47" s="303" t="s">
        <v>52</v>
      </c>
      <c r="L47" s="17">
        <v>1450</v>
      </c>
      <c r="M47" s="18" t="s">
        <v>128</v>
      </c>
      <c r="N47" s="312"/>
      <c r="O47" s="313"/>
      <c r="P47" s="88"/>
      <c r="Q47" s="88"/>
    </row>
    <row r="48" spans="1:17" ht="24" customHeight="1" thickBot="1" x14ac:dyDescent="0.3">
      <c r="A48" s="290"/>
      <c r="B48" s="293"/>
      <c r="C48" s="296"/>
      <c r="D48" s="299"/>
      <c r="E48" s="279"/>
      <c r="F48" s="466"/>
      <c r="G48" s="22" t="s">
        <v>8</v>
      </c>
      <c r="H48" s="23">
        <f>H47</f>
        <v>436.7</v>
      </c>
      <c r="I48" s="114">
        <f>I47</f>
        <v>312.7</v>
      </c>
      <c r="J48" s="115">
        <f>SUM(J47:J47)</f>
        <v>312.7</v>
      </c>
      <c r="K48" s="304"/>
      <c r="L48" s="207"/>
      <c r="M48" s="64"/>
      <c r="N48" s="316"/>
      <c r="O48" s="317"/>
      <c r="P48" s="88"/>
      <c r="Q48" s="88"/>
    </row>
    <row r="49" spans="1:17" ht="16.5" customHeight="1" x14ac:dyDescent="0.25">
      <c r="A49" s="288" t="s">
        <v>7</v>
      </c>
      <c r="B49" s="291" t="s">
        <v>25</v>
      </c>
      <c r="C49" s="294" t="s">
        <v>9</v>
      </c>
      <c r="D49" s="297" t="s">
        <v>73</v>
      </c>
      <c r="E49" s="278" t="s">
        <v>32</v>
      </c>
      <c r="F49" s="465" t="s">
        <v>76</v>
      </c>
      <c r="G49" s="36" t="s">
        <v>37</v>
      </c>
      <c r="H49" s="20">
        <v>82.4</v>
      </c>
      <c r="I49" s="112">
        <v>74</v>
      </c>
      <c r="J49" s="116">
        <v>73.8</v>
      </c>
      <c r="K49" s="303" t="s">
        <v>53</v>
      </c>
      <c r="L49" s="17">
        <v>1298</v>
      </c>
      <c r="M49" s="18" t="s">
        <v>127</v>
      </c>
      <c r="N49" s="312"/>
      <c r="O49" s="313"/>
      <c r="P49" s="88"/>
      <c r="Q49" s="88"/>
    </row>
    <row r="50" spans="1:17" ht="24.6" customHeight="1" thickBot="1" x14ac:dyDescent="0.3">
      <c r="A50" s="290"/>
      <c r="B50" s="293"/>
      <c r="C50" s="296"/>
      <c r="D50" s="299"/>
      <c r="E50" s="279"/>
      <c r="F50" s="466"/>
      <c r="G50" s="22" t="s">
        <v>8</v>
      </c>
      <c r="H50" s="23">
        <f>H49</f>
        <v>82.4</v>
      </c>
      <c r="I50" s="114">
        <f>I49</f>
        <v>74</v>
      </c>
      <c r="J50" s="115">
        <f>SUM(J49:J49)</f>
        <v>73.8</v>
      </c>
      <c r="K50" s="304"/>
      <c r="L50" s="207"/>
      <c r="M50" s="64"/>
      <c r="N50" s="316"/>
      <c r="O50" s="317"/>
      <c r="P50" s="88"/>
      <c r="Q50" s="88"/>
    </row>
    <row r="51" spans="1:17" ht="19.2" customHeight="1" thickBot="1" x14ac:dyDescent="0.3">
      <c r="A51" s="50" t="s">
        <v>7</v>
      </c>
      <c r="B51" s="51" t="s">
        <v>25</v>
      </c>
      <c r="C51" s="368" t="s">
        <v>10</v>
      </c>
      <c r="D51" s="369"/>
      <c r="E51" s="369"/>
      <c r="F51" s="369"/>
      <c r="G51" s="370"/>
      <c r="H51" s="14">
        <f>H50+H48</f>
        <v>519.1</v>
      </c>
      <c r="I51" s="120">
        <f>I50+I48</f>
        <v>386.7</v>
      </c>
      <c r="J51" s="15">
        <f>J50+J48</f>
        <v>386.5</v>
      </c>
      <c r="K51" s="205"/>
      <c r="L51" s="208"/>
      <c r="M51" s="209"/>
      <c r="N51" s="81"/>
      <c r="O51" s="82"/>
      <c r="P51" s="88"/>
      <c r="Q51" s="88"/>
    </row>
    <row r="52" spans="1:17" ht="11.4" customHeight="1" thickBot="1" x14ac:dyDescent="0.3">
      <c r="A52" s="34" t="s">
        <v>7</v>
      </c>
      <c r="B52" s="323" t="s">
        <v>11</v>
      </c>
      <c r="C52" s="324"/>
      <c r="D52" s="324"/>
      <c r="E52" s="324"/>
      <c r="F52" s="324"/>
      <c r="G52" s="324"/>
      <c r="H52" s="25">
        <f>H25+H37+H41+H45+H51</f>
        <v>24809.599999999999</v>
      </c>
      <c r="I52" s="25">
        <f>I25+I37+I41+I45+I51</f>
        <v>21749.200000000001</v>
      </c>
      <c r="J52" s="25">
        <f>J25+J37+J41+J45+J51</f>
        <v>21117.1</v>
      </c>
      <c r="K52" s="210"/>
      <c r="L52" s="211"/>
      <c r="M52" s="212"/>
      <c r="N52" s="85"/>
      <c r="O52" s="86"/>
      <c r="P52" s="88"/>
      <c r="Q52" s="88"/>
    </row>
    <row r="53" spans="1:17" ht="12.6" customHeight="1" thickBot="1" x14ac:dyDescent="0.3">
      <c r="A53" s="92" t="s">
        <v>9</v>
      </c>
      <c r="B53" s="463" t="s">
        <v>66</v>
      </c>
      <c r="C53" s="463"/>
      <c r="D53" s="463"/>
      <c r="E53" s="463"/>
      <c r="F53" s="463"/>
      <c r="G53" s="463"/>
      <c r="H53" s="463"/>
      <c r="I53" s="463"/>
      <c r="J53" s="463"/>
      <c r="K53" s="463"/>
      <c r="L53" s="463"/>
      <c r="M53" s="464"/>
      <c r="N53" s="85"/>
      <c r="O53" s="86"/>
      <c r="P53" s="88"/>
      <c r="Q53" s="88"/>
    </row>
    <row r="54" spans="1:17" ht="22.2" customHeight="1" thickBot="1" x14ac:dyDescent="0.3">
      <c r="A54" s="34" t="s">
        <v>9</v>
      </c>
      <c r="B54" s="35" t="s">
        <v>7</v>
      </c>
      <c r="C54" s="310" t="s">
        <v>28</v>
      </c>
      <c r="D54" s="310"/>
      <c r="E54" s="310"/>
      <c r="F54" s="310"/>
      <c r="G54" s="310"/>
      <c r="H54" s="310"/>
      <c r="I54" s="310"/>
      <c r="J54" s="310"/>
      <c r="K54" s="310"/>
      <c r="L54" s="310"/>
      <c r="M54" s="311"/>
      <c r="N54" s="161"/>
      <c r="O54" s="162"/>
      <c r="P54" s="88"/>
      <c r="Q54" s="88"/>
    </row>
    <row r="55" spans="1:17" ht="14.4" customHeight="1" x14ac:dyDescent="0.25">
      <c r="A55" s="144" t="s">
        <v>9</v>
      </c>
      <c r="B55" s="42" t="s">
        <v>7</v>
      </c>
      <c r="C55" s="421" t="s">
        <v>7</v>
      </c>
      <c r="D55" s="428" t="s">
        <v>67</v>
      </c>
      <c r="E55" s="325" t="s">
        <v>33</v>
      </c>
      <c r="F55" s="282" t="s">
        <v>76</v>
      </c>
      <c r="G55" s="36" t="s">
        <v>37</v>
      </c>
      <c r="H55" s="28">
        <v>181.9</v>
      </c>
      <c r="I55" s="26">
        <v>184</v>
      </c>
      <c r="J55" s="103">
        <v>184</v>
      </c>
      <c r="K55" s="440" t="s">
        <v>54</v>
      </c>
      <c r="L55" s="71">
        <v>26</v>
      </c>
      <c r="M55" s="72">
        <v>24</v>
      </c>
      <c r="N55" s="272"/>
      <c r="O55" s="273"/>
      <c r="P55" s="88"/>
      <c r="Q55" s="88"/>
    </row>
    <row r="56" spans="1:17" ht="13.2" customHeight="1" x14ac:dyDescent="0.25">
      <c r="A56" s="153"/>
      <c r="B56" s="152"/>
      <c r="C56" s="427"/>
      <c r="D56" s="429"/>
      <c r="E56" s="326"/>
      <c r="F56" s="283"/>
      <c r="G56" s="94" t="s">
        <v>36</v>
      </c>
      <c r="H56" s="28">
        <v>119.9</v>
      </c>
      <c r="I56" s="27">
        <v>127.4</v>
      </c>
      <c r="J56" s="267">
        <v>127.4</v>
      </c>
      <c r="K56" s="441"/>
      <c r="L56" s="213"/>
      <c r="M56" s="214"/>
      <c r="N56" s="276"/>
      <c r="O56" s="277"/>
      <c r="P56" s="88"/>
      <c r="Q56" s="88"/>
    </row>
    <row r="57" spans="1:17" ht="13.95" customHeight="1" x14ac:dyDescent="0.25">
      <c r="A57" s="153"/>
      <c r="B57" s="152"/>
      <c r="C57" s="427"/>
      <c r="D57" s="429"/>
      <c r="E57" s="326"/>
      <c r="F57" s="283"/>
      <c r="G57" s="95" t="s">
        <v>39</v>
      </c>
      <c r="H57" s="28">
        <v>43.2</v>
      </c>
      <c r="I57" s="28">
        <v>43.2</v>
      </c>
      <c r="J57" s="97">
        <v>43.2</v>
      </c>
      <c r="K57" s="215"/>
      <c r="L57" s="213"/>
      <c r="M57" s="214"/>
      <c r="N57" s="276"/>
      <c r="O57" s="277"/>
      <c r="P57" s="88"/>
      <c r="Q57" s="88"/>
    </row>
    <row r="58" spans="1:17" ht="13.2" customHeight="1" x14ac:dyDescent="0.25">
      <c r="A58" s="153"/>
      <c r="B58" s="152"/>
      <c r="C58" s="427"/>
      <c r="D58" s="429"/>
      <c r="E58" s="326"/>
      <c r="F58" s="283"/>
      <c r="G58" s="96" t="s">
        <v>45</v>
      </c>
      <c r="H58" s="28">
        <v>65.2</v>
      </c>
      <c r="I58" s="28">
        <v>65.2</v>
      </c>
      <c r="J58" s="97">
        <v>65.2</v>
      </c>
      <c r="K58" s="215"/>
      <c r="L58" s="213"/>
      <c r="M58" s="214"/>
      <c r="N58" s="276"/>
      <c r="O58" s="277"/>
      <c r="P58" s="88"/>
      <c r="Q58" s="88"/>
    </row>
    <row r="59" spans="1:17" ht="11.4" customHeight="1" x14ac:dyDescent="0.25">
      <c r="A59" s="153"/>
      <c r="B59" s="152"/>
      <c r="C59" s="427"/>
      <c r="D59" s="429"/>
      <c r="E59" s="326"/>
      <c r="F59" s="283"/>
      <c r="G59" s="96" t="s">
        <v>22</v>
      </c>
      <c r="H59" s="28">
        <v>0</v>
      </c>
      <c r="I59" s="29">
        <v>0.2</v>
      </c>
      <c r="J59" s="268">
        <v>0.2</v>
      </c>
      <c r="K59" s="215"/>
      <c r="L59" s="213"/>
      <c r="M59" s="214"/>
      <c r="N59" s="276"/>
      <c r="O59" s="277"/>
      <c r="P59" s="88"/>
      <c r="Q59" s="88"/>
    </row>
    <row r="60" spans="1:17" ht="11.4" customHeight="1" x14ac:dyDescent="0.25">
      <c r="A60" s="153"/>
      <c r="B60" s="152"/>
      <c r="C60" s="422"/>
      <c r="D60" s="429"/>
      <c r="E60" s="326"/>
      <c r="F60" s="284"/>
      <c r="G60" s="96" t="s">
        <v>38</v>
      </c>
      <c r="H60" s="27">
        <v>142.1</v>
      </c>
      <c r="I60" s="27">
        <v>202.3</v>
      </c>
      <c r="J60" s="267">
        <v>202.3</v>
      </c>
      <c r="K60" s="286"/>
      <c r="L60" s="216"/>
      <c r="M60" s="217"/>
      <c r="N60" s="276"/>
      <c r="O60" s="277"/>
      <c r="P60" s="88"/>
      <c r="Q60" s="88"/>
    </row>
    <row r="61" spans="1:17" ht="13.5" customHeight="1" thickBot="1" x14ac:dyDescent="0.3">
      <c r="A61" s="58"/>
      <c r="B61" s="40"/>
      <c r="C61" s="423"/>
      <c r="D61" s="430"/>
      <c r="E61" s="327"/>
      <c r="F61" s="452"/>
      <c r="G61" s="38" t="s">
        <v>8</v>
      </c>
      <c r="H61" s="24">
        <f>H55+H56+H57+H58+H59+H60</f>
        <v>552.29999999999995</v>
      </c>
      <c r="I61" s="24">
        <f>I55+I56+I57+I58+I59+I60</f>
        <v>622.29999999999995</v>
      </c>
      <c r="J61" s="24">
        <f>J55+J56+J57+J58+J59+J60</f>
        <v>622.29999999999995</v>
      </c>
      <c r="K61" s="287"/>
      <c r="L61" s="218"/>
      <c r="M61" s="219"/>
      <c r="N61" s="274"/>
      <c r="O61" s="275"/>
      <c r="P61" s="88"/>
      <c r="Q61" s="88"/>
    </row>
    <row r="62" spans="1:17" ht="12.6" customHeight="1" x14ac:dyDescent="0.25">
      <c r="A62" s="144" t="s">
        <v>9</v>
      </c>
      <c r="B62" s="42" t="s">
        <v>7</v>
      </c>
      <c r="C62" s="421" t="s">
        <v>9</v>
      </c>
      <c r="D62" s="428" t="s">
        <v>29</v>
      </c>
      <c r="E62" s="325" t="s">
        <v>34</v>
      </c>
      <c r="F62" s="282" t="s">
        <v>76</v>
      </c>
      <c r="G62" s="60" t="s">
        <v>37</v>
      </c>
      <c r="H62" s="250">
        <v>190.4</v>
      </c>
      <c r="I62" s="30">
        <v>236</v>
      </c>
      <c r="J62" s="269">
        <v>236</v>
      </c>
      <c r="K62" s="440" t="s">
        <v>54</v>
      </c>
      <c r="L62" s="71">
        <v>56</v>
      </c>
      <c r="M62" s="72">
        <v>57</v>
      </c>
      <c r="N62" s="272"/>
      <c r="O62" s="273"/>
      <c r="P62" s="88"/>
      <c r="Q62" s="88"/>
    </row>
    <row r="63" spans="1:17" ht="13.2" customHeight="1" x14ac:dyDescent="0.25">
      <c r="A63" s="153"/>
      <c r="B63" s="152"/>
      <c r="C63" s="427"/>
      <c r="D63" s="429"/>
      <c r="E63" s="326"/>
      <c r="F63" s="283"/>
      <c r="G63" s="98" t="s">
        <v>39</v>
      </c>
      <c r="H63" s="28">
        <v>35</v>
      </c>
      <c r="I63" s="29">
        <v>35</v>
      </c>
      <c r="J63" s="97">
        <v>31.9</v>
      </c>
      <c r="K63" s="441"/>
      <c r="L63" s="213"/>
      <c r="M63" s="214"/>
      <c r="N63" s="276"/>
      <c r="O63" s="277"/>
      <c r="P63" s="88"/>
      <c r="Q63" s="88"/>
    </row>
    <row r="64" spans="1:17" ht="13.95" customHeight="1" x14ac:dyDescent="0.25">
      <c r="A64" s="153"/>
      <c r="B64" s="152"/>
      <c r="C64" s="427"/>
      <c r="D64" s="429"/>
      <c r="E64" s="326"/>
      <c r="F64" s="283"/>
      <c r="G64" s="96" t="s">
        <v>22</v>
      </c>
      <c r="H64" s="28">
        <v>0</v>
      </c>
      <c r="I64" s="28">
        <v>0</v>
      </c>
      <c r="J64" s="97">
        <v>0</v>
      </c>
      <c r="K64" s="215"/>
      <c r="L64" s="213"/>
      <c r="M64" s="214"/>
      <c r="N64" s="276"/>
      <c r="O64" s="277"/>
      <c r="P64" s="88"/>
      <c r="Q64" s="88"/>
    </row>
    <row r="65" spans="1:17" ht="13.2" customHeight="1" x14ac:dyDescent="0.25">
      <c r="A65" s="153"/>
      <c r="B65" s="152"/>
      <c r="C65" s="422"/>
      <c r="D65" s="429"/>
      <c r="E65" s="326"/>
      <c r="F65" s="284"/>
      <c r="G65" s="96" t="s">
        <v>38</v>
      </c>
      <c r="H65" s="27">
        <v>110.4</v>
      </c>
      <c r="I65" s="27">
        <v>247.6</v>
      </c>
      <c r="J65" s="267">
        <v>247.3</v>
      </c>
      <c r="K65" s="286"/>
      <c r="L65" s="216"/>
      <c r="M65" s="217"/>
      <c r="N65" s="276"/>
      <c r="O65" s="277"/>
      <c r="P65" s="88"/>
      <c r="Q65" s="88"/>
    </row>
    <row r="66" spans="1:17" ht="12.6" customHeight="1" thickBot="1" x14ac:dyDescent="0.3">
      <c r="A66" s="58"/>
      <c r="B66" s="40"/>
      <c r="C66" s="423"/>
      <c r="D66" s="430"/>
      <c r="E66" s="327"/>
      <c r="F66" s="285"/>
      <c r="G66" s="38" t="s">
        <v>8</v>
      </c>
      <c r="H66" s="16">
        <f>H62+H63+H64+H65</f>
        <v>335.8</v>
      </c>
      <c r="I66" s="16">
        <f>I62+I63+I64+I65</f>
        <v>518.6</v>
      </c>
      <c r="J66" s="16">
        <f>J62+J63+J64+J65</f>
        <v>515.20000000000005</v>
      </c>
      <c r="K66" s="287"/>
      <c r="L66" s="218"/>
      <c r="M66" s="219"/>
      <c r="N66" s="276"/>
      <c r="O66" s="277"/>
      <c r="P66" s="88"/>
      <c r="Q66" s="88"/>
    </row>
    <row r="67" spans="1:17" ht="13.5" customHeight="1" thickBot="1" x14ac:dyDescent="0.3">
      <c r="A67" s="50" t="s">
        <v>9</v>
      </c>
      <c r="B67" s="51" t="s">
        <v>7</v>
      </c>
      <c r="C67" s="368" t="s">
        <v>10</v>
      </c>
      <c r="D67" s="369"/>
      <c r="E67" s="379"/>
      <c r="F67" s="379"/>
      <c r="G67" s="370"/>
      <c r="H67" s="14">
        <f>H61+H66</f>
        <v>888.09999999999991</v>
      </c>
      <c r="I67" s="14">
        <f>I61+I66</f>
        <v>1140.9000000000001</v>
      </c>
      <c r="J67" s="14">
        <f>J61+J66</f>
        <v>1137.5</v>
      </c>
      <c r="K67" s="205"/>
      <c r="L67" s="208"/>
      <c r="M67" s="219"/>
      <c r="N67" s="274"/>
      <c r="O67" s="275"/>
      <c r="P67" s="88"/>
      <c r="Q67" s="88"/>
    </row>
    <row r="68" spans="1:17" ht="11.4" customHeight="1" thickBot="1" x14ac:dyDescent="0.3">
      <c r="A68" s="34" t="s">
        <v>9</v>
      </c>
      <c r="B68" s="35" t="s">
        <v>9</v>
      </c>
      <c r="C68" s="310" t="s">
        <v>40</v>
      </c>
      <c r="D68" s="310"/>
      <c r="E68" s="310"/>
      <c r="F68" s="310"/>
      <c r="G68" s="310"/>
      <c r="H68" s="310"/>
      <c r="I68" s="310"/>
      <c r="J68" s="310"/>
      <c r="K68" s="310"/>
      <c r="L68" s="310"/>
      <c r="M68" s="311"/>
      <c r="N68" s="161"/>
      <c r="O68" s="162"/>
      <c r="P68" s="88"/>
      <c r="Q68" s="88"/>
    </row>
    <row r="69" spans="1:17" ht="31.95" customHeight="1" x14ac:dyDescent="0.25">
      <c r="A69" s="144" t="s">
        <v>9</v>
      </c>
      <c r="B69" s="42" t="s">
        <v>9</v>
      </c>
      <c r="C69" s="421" t="s">
        <v>7</v>
      </c>
      <c r="D69" s="428" t="s">
        <v>74</v>
      </c>
      <c r="E69" s="325" t="s">
        <v>35</v>
      </c>
      <c r="F69" s="148" t="s">
        <v>76</v>
      </c>
      <c r="G69" s="60" t="s">
        <v>37</v>
      </c>
      <c r="H69" s="250">
        <v>346.7</v>
      </c>
      <c r="I69" s="124">
        <v>401.3</v>
      </c>
      <c r="J69" s="270">
        <v>401.3</v>
      </c>
      <c r="K69" s="200" t="s">
        <v>54</v>
      </c>
      <c r="L69" s="71">
        <v>355</v>
      </c>
      <c r="M69" s="72">
        <v>449</v>
      </c>
      <c r="N69" s="312"/>
      <c r="O69" s="313"/>
      <c r="P69" s="88"/>
      <c r="Q69" s="88"/>
    </row>
    <row r="70" spans="1:17" ht="14.25" customHeight="1" x14ac:dyDescent="0.25">
      <c r="A70" s="153"/>
      <c r="B70" s="152"/>
      <c r="C70" s="427"/>
      <c r="D70" s="429"/>
      <c r="E70" s="326"/>
      <c r="F70" s="99"/>
      <c r="G70" s="98" t="s">
        <v>39</v>
      </c>
      <c r="H70" s="28">
        <v>76</v>
      </c>
      <c r="I70" s="125">
        <v>76</v>
      </c>
      <c r="J70" s="271">
        <v>72.5</v>
      </c>
      <c r="K70" s="215"/>
      <c r="L70" s="213"/>
      <c r="M70" s="214"/>
      <c r="N70" s="314"/>
      <c r="O70" s="315"/>
      <c r="P70" s="88"/>
      <c r="Q70" s="88"/>
    </row>
    <row r="71" spans="1:17" ht="14.25" customHeight="1" x14ac:dyDescent="0.25">
      <c r="A71" s="153"/>
      <c r="B71" s="152"/>
      <c r="C71" s="427"/>
      <c r="D71" s="429"/>
      <c r="E71" s="326"/>
      <c r="F71" s="99"/>
      <c r="G71" s="96" t="s">
        <v>22</v>
      </c>
      <c r="H71" s="29">
        <v>0</v>
      </c>
      <c r="I71" s="97">
        <v>0</v>
      </c>
      <c r="J71" s="271">
        <v>0</v>
      </c>
      <c r="K71" s="215"/>
      <c r="L71" s="213"/>
      <c r="M71" s="214"/>
      <c r="N71" s="314"/>
      <c r="O71" s="315"/>
      <c r="P71" s="88"/>
      <c r="Q71" s="88"/>
    </row>
    <row r="72" spans="1:17" ht="14.25" customHeight="1" x14ac:dyDescent="0.25">
      <c r="A72" s="153"/>
      <c r="B72" s="152"/>
      <c r="C72" s="422"/>
      <c r="D72" s="429"/>
      <c r="E72" s="326"/>
      <c r="F72" s="167"/>
      <c r="G72" s="96" t="s">
        <v>38</v>
      </c>
      <c r="H72" s="28">
        <v>1232.5999999999999</v>
      </c>
      <c r="I72" s="125">
        <v>1338.8</v>
      </c>
      <c r="J72" s="271">
        <v>1338.6</v>
      </c>
      <c r="K72" s="286"/>
      <c r="L72" s="216"/>
      <c r="M72" s="217"/>
      <c r="N72" s="314"/>
      <c r="O72" s="315"/>
      <c r="P72" s="88"/>
      <c r="Q72" s="88"/>
    </row>
    <row r="73" spans="1:17" ht="14.25" customHeight="1" x14ac:dyDescent="0.25">
      <c r="A73" s="153"/>
      <c r="B73" s="152"/>
      <c r="C73" s="422"/>
      <c r="D73" s="429"/>
      <c r="E73" s="326"/>
      <c r="F73" s="167"/>
      <c r="G73" s="94" t="s">
        <v>112</v>
      </c>
      <c r="H73" s="251">
        <v>34.6</v>
      </c>
      <c r="I73" s="122">
        <v>34.6</v>
      </c>
      <c r="J73" s="128">
        <v>29.5</v>
      </c>
      <c r="K73" s="286"/>
      <c r="L73" s="216"/>
      <c r="M73" s="217"/>
      <c r="N73" s="314"/>
      <c r="O73" s="315"/>
      <c r="P73" s="88"/>
      <c r="Q73" s="88"/>
    </row>
    <row r="74" spans="1:17" ht="21" customHeight="1" thickBot="1" x14ac:dyDescent="0.3">
      <c r="A74" s="58"/>
      <c r="B74" s="40"/>
      <c r="C74" s="423"/>
      <c r="D74" s="430"/>
      <c r="E74" s="327"/>
      <c r="F74" s="168"/>
      <c r="G74" s="38" t="s">
        <v>8</v>
      </c>
      <c r="H74" s="24">
        <f>H69+H70+H71+H72+H73</f>
        <v>1689.8999999999999</v>
      </c>
      <c r="I74" s="119">
        <f>I69+I70+I71+I72+I73</f>
        <v>1850.6999999999998</v>
      </c>
      <c r="J74" s="115">
        <f>J69+J70+J71+J72+J73</f>
        <v>1841.8999999999999</v>
      </c>
      <c r="K74" s="287"/>
      <c r="L74" s="218"/>
      <c r="M74" s="219"/>
      <c r="N74" s="316"/>
      <c r="O74" s="317"/>
      <c r="P74" s="88"/>
      <c r="Q74" s="88"/>
    </row>
    <row r="75" spans="1:17" ht="39" customHeight="1" x14ac:dyDescent="0.25">
      <c r="A75" s="144" t="s">
        <v>9</v>
      </c>
      <c r="B75" s="42" t="s">
        <v>9</v>
      </c>
      <c r="C75" s="427" t="s">
        <v>23</v>
      </c>
      <c r="D75" s="428" t="s">
        <v>75</v>
      </c>
      <c r="E75" s="325" t="s">
        <v>32</v>
      </c>
      <c r="F75" s="148" t="s">
        <v>76</v>
      </c>
      <c r="G75" s="36" t="s">
        <v>37</v>
      </c>
      <c r="H75" s="252">
        <v>457.7</v>
      </c>
      <c r="I75" s="121">
        <v>621.29999999999995</v>
      </c>
      <c r="J75" s="116">
        <v>618.79999999999995</v>
      </c>
      <c r="K75" s="93" t="s">
        <v>54</v>
      </c>
      <c r="L75" s="71">
        <v>315</v>
      </c>
      <c r="M75" s="72">
        <v>320</v>
      </c>
      <c r="N75" s="272"/>
      <c r="O75" s="273"/>
      <c r="P75" s="88"/>
      <c r="Q75" s="88"/>
    </row>
    <row r="76" spans="1:17" ht="27.6" customHeight="1" x14ac:dyDescent="0.25">
      <c r="A76" s="153"/>
      <c r="B76" s="152"/>
      <c r="C76" s="422"/>
      <c r="D76" s="429"/>
      <c r="E76" s="326"/>
      <c r="F76" s="149"/>
      <c r="G76" s="96" t="s">
        <v>38</v>
      </c>
      <c r="H76" s="253">
        <v>617.4</v>
      </c>
      <c r="I76" s="122">
        <v>637.4</v>
      </c>
      <c r="J76" s="128">
        <v>654.9</v>
      </c>
      <c r="K76" s="454"/>
      <c r="L76" s="216"/>
      <c r="M76" s="217"/>
      <c r="N76" s="276"/>
      <c r="O76" s="277"/>
      <c r="P76" s="88"/>
      <c r="Q76" s="88"/>
    </row>
    <row r="77" spans="1:17" ht="14.25" customHeight="1" thickBot="1" x14ac:dyDescent="0.3">
      <c r="A77" s="58"/>
      <c r="B77" s="152"/>
      <c r="C77" s="422"/>
      <c r="D77" s="429"/>
      <c r="E77" s="456"/>
      <c r="F77" s="201"/>
      <c r="G77" s="225" t="s">
        <v>8</v>
      </c>
      <c r="H77" s="31">
        <f>H75+H76</f>
        <v>1075.0999999999999</v>
      </c>
      <c r="I77" s="100">
        <f>I75+I76</f>
        <v>1258.6999999999998</v>
      </c>
      <c r="J77" s="123">
        <f>J75+J76</f>
        <v>1273.6999999999998</v>
      </c>
      <c r="K77" s="455"/>
      <c r="L77" s="218"/>
      <c r="M77" s="219"/>
      <c r="N77" s="274"/>
      <c r="O77" s="275"/>
      <c r="P77" s="88"/>
      <c r="Q77" s="88"/>
    </row>
    <row r="78" spans="1:17" ht="14.25" customHeight="1" x14ac:dyDescent="0.25">
      <c r="A78" s="288" t="s">
        <v>9</v>
      </c>
      <c r="B78" s="291" t="s">
        <v>9</v>
      </c>
      <c r="C78" s="294" t="s">
        <v>25</v>
      </c>
      <c r="D78" s="297" t="s">
        <v>46</v>
      </c>
      <c r="E78" s="278" t="s">
        <v>32</v>
      </c>
      <c r="F78" s="301" t="s">
        <v>76</v>
      </c>
      <c r="G78" s="36" t="s">
        <v>38</v>
      </c>
      <c r="H78" s="20">
        <v>0</v>
      </c>
      <c r="I78" s="121">
        <v>18.899999999999999</v>
      </c>
      <c r="J78" s="183">
        <v>13.4</v>
      </c>
      <c r="K78" s="328" t="s">
        <v>135</v>
      </c>
      <c r="L78" s="17">
        <v>1</v>
      </c>
      <c r="M78" s="176">
        <v>1</v>
      </c>
      <c r="N78" s="81"/>
      <c r="O78" s="154"/>
      <c r="P78" s="88"/>
      <c r="Q78" s="88"/>
    </row>
    <row r="79" spans="1:17" ht="27" customHeight="1" thickBot="1" x14ac:dyDescent="0.3">
      <c r="A79" s="290"/>
      <c r="B79" s="293"/>
      <c r="C79" s="296"/>
      <c r="D79" s="299"/>
      <c r="E79" s="279"/>
      <c r="F79" s="302"/>
      <c r="G79" s="22" t="s">
        <v>8</v>
      </c>
      <c r="H79" s="172">
        <f>H78*1</f>
        <v>0</v>
      </c>
      <c r="I79" s="173">
        <f t="shared" ref="I79:J79" si="12">I78*1</f>
        <v>18.899999999999999</v>
      </c>
      <c r="J79" s="182">
        <f t="shared" si="12"/>
        <v>13.4</v>
      </c>
      <c r="K79" s="329"/>
      <c r="L79" s="48"/>
      <c r="M79" s="246"/>
      <c r="N79" s="83"/>
      <c r="O79" s="156"/>
      <c r="P79" s="88"/>
      <c r="Q79" s="88"/>
    </row>
    <row r="80" spans="1:17" ht="12" customHeight="1" thickBot="1" x14ac:dyDescent="0.3">
      <c r="A80" s="50" t="s">
        <v>9</v>
      </c>
      <c r="B80" s="226" t="s">
        <v>9</v>
      </c>
      <c r="C80" s="368" t="s">
        <v>10</v>
      </c>
      <c r="D80" s="369"/>
      <c r="E80" s="369"/>
      <c r="F80" s="369"/>
      <c r="G80" s="370"/>
      <c r="H80" s="169">
        <f>H74+H77+H79</f>
        <v>2765</v>
      </c>
      <c r="I80" s="169">
        <f t="shared" ref="I80:J80" si="13">I74+I77+I79</f>
        <v>3128.2999999999997</v>
      </c>
      <c r="J80" s="169">
        <f t="shared" si="13"/>
        <v>3128.9999999999995</v>
      </c>
      <c r="K80" s="170"/>
      <c r="L80" s="171"/>
      <c r="M80" s="57"/>
      <c r="N80" s="81"/>
      <c r="O80" s="154"/>
      <c r="P80" s="88"/>
      <c r="Q80" s="88"/>
    </row>
    <row r="81" spans="1:17" ht="18" customHeight="1" thickBot="1" x14ac:dyDescent="0.3">
      <c r="A81" s="34" t="s">
        <v>9</v>
      </c>
      <c r="B81" s="35" t="s">
        <v>20</v>
      </c>
      <c r="C81" s="310" t="s">
        <v>46</v>
      </c>
      <c r="D81" s="310"/>
      <c r="E81" s="310"/>
      <c r="F81" s="310"/>
      <c r="G81" s="310"/>
      <c r="H81" s="310"/>
      <c r="I81" s="310"/>
      <c r="J81" s="310"/>
      <c r="K81" s="310"/>
      <c r="L81" s="310"/>
      <c r="M81" s="310"/>
      <c r="N81" s="310"/>
      <c r="O81" s="310"/>
      <c r="P81" s="88"/>
      <c r="Q81" s="88"/>
    </row>
    <row r="82" spans="1:17" ht="12" customHeight="1" x14ac:dyDescent="0.25">
      <c r="A82" s="288" t="s">
        <v>9</v>
      </c>
      <c r="B82" s="291" t="s">
        <v>20</v>
      </c>
      <c r="C82" s="294" t="s">
        <v>7</v>
      </c>
      <c r="D82" s="297" t="s">
        <v>104</v>
      </c>
      <c r="E82" s="278" t="s">
        <v>32</v>
      </c>
      <c r="F82" s="301" t="s">
        <v>76</v>
      </c>
      <c r="G82" s="36" t="s">
        <v>38</v>
      </c>
      <c r="H82" s="20">
        <v>4.5</v>
      </c>
      <c r="I82" s="121">
        <v>4.5</v>
      </c>
      <c r="J82" s="183">
        <v>4.3</v>
      </c>
      <c r="K82" s="328" t="s">
        <v>136</v>
      </c>
      <c r="L82" s="17" t="s">
        <v>133</v>
      </c>
      <c r="M82" s="176" t="s">
        <v>133</v>
      </c>
      <c r="N82" s="81"/>
      <c r="O82" s="154"/>
      <c r="P82" s="88"/>
      <c r="Q82" s="88"/>
    </row>
    <row r="83" spans="1:17" ht="30.6" customHeight="1" thickBot="1" x14ac:dyDescent="0.3">
      <c r="A83" s="290"/>
      <c r="B83" s="293"/>
      <c r="C83" s="296"/>
      <c r="D83" s="299"/>
      <c r="E83" s="279"/>
      <c r="F83" s="302"/>
      <c r="G83" s="22" t="s">
        <v>8</v>
      </c>
      <c r="H83" s="172">
        <f>H82*1</f>
        <v>4.5</v>
      </c>
      <c r="I83" s="173">
        <f t="shared" ref="I83:J83" si="14">I82*1</f>
        <v>4.5</v>
      </c>
      <c r="J83" s="182">
        <f t="shared" si="14"/>
        <v>4.3</v>
      </c>
      <c r="K83" s="329"/>
      <c r="L83" s="48"/>
      <c r="M83" s="246"/>
      <c r="N83" s="83"/>
      <c r="O83" s="156"/>
      <c r="P83" s="88"/>
      <c r="Q83" s="88"/>
    </row>
    <row r="84" spans="1:17" ht="12" customHeight="1" x14ac:dyDescent="0.25">
      <c r="A84" s="288" t="s">
        <v>9</v>
      </c>
      <c r="B84" s="291" t="s">
        <v>20</v>
      </c>
      <c r="C84" s="294" t="s">
        <v>9</v>
      </c>
      <c r="D84" s="297" t="s">
        <v>105</v>
      </c>
      <c r="E84" s="278" t="s">
        <v>32</v>
      </c>
      <c r="F84" s="301" t="s">
        <v>78</v>
      </c>
      <c r="G84" s="36" t="s">
        <v>38</v>
      </c>
      <c r="H84" s="20">
        <v>3</v>
      </c>
      <c r="I84" s="121">
        <v>3</v>
      </c>
      <c r="J84" s="183">
        <v>3</v>
      </c>
      <c r="K84" s="328" t="s">
        <v>136</v>
      </c>
      <c r="L84" s="17" t="s">
        <v>133</v>
      </c>
      <c r="M84" s="176" t="s">
        <v>133</v>
      </c>
      <c r="N84" s="81"/>
      <c r="O84" s="154"/>
      <c r="P84" s="88"/>
      <c r="Q84" s="88"/>
    </row>
    <row r="85" spans="1:17" ht="14.4" customHeight="1" thickBot="1" x14ac:dyDescent="0.3">
      <c r="A85" s="290"/>
      <c r="B85" s="293"/>
      <c r="C85" s="296"/>
      <c r="D85" s="299"/>
      <c r="E85" s="279"/>
      <c r="F85" s="302"/>
      <c r="G85" s="22" t="s">
        <v>8</v>
      </c>
      <c r="H85" s="172">
        <f>H84*1</f>
        <v>3</v>
      </c>
      <c r="I85" s="173">
        <f t="shared" ref="I85:J85" si="15">I84*1</f>
        <v>3</v>
      </c>
      <c r="J85" s="182">
        <f t="shared" si="15"/>
        <v>3</v>
      </c>
      <c r="K85" s="329"/>
      <c r="L85" s="48"/>
      <c r="M85" s="246"/>
      <c r="N85" s="83"/>
      <c r="O85" s="156"/>
      <c r="P85" s="88"/>
      <c r="Q85" s="88"/>
    </row>
    <row r="86" spans="1:17" ht="12" customHeight="1" x14ac:dyDescent="0.25">
      <c r="A86" s="289" t="s">
        <v>9</v>
      </c>
      <c r="B86" s="292" t="s">
        <v>20</v>
      </c>
      <c r="C86" s="295" t="s">
        <v>20</v>
      </c>
      <c r="D86" s="298" t="s">
        <v>121</v>
      </c>
      <c r="E86" s="319" t="s">
        <v>32</v>
      </c>
      <c r="F86" s="300" t="s">
        <v>78</v>
      </c>
      <c r="G86" s="247" t="s">
        <v>22</v>
      </c>
      <c r="H86" s="240">
        <v>0</v>
      </c>
      <c r="I86" s="248">
        <v>2.1</v>
      </c>
      <c r="J86" s="249">
        <v>2</v>
      </c>
      <c r="K86" s="333" t="s">
        <v>137</v>
      </c>
      <c r="L86" s="243">
        <v>32</v>
      </c>
      <c r="M86" s="245">
        <v>30</v>
      </c>
      <c r="N86" s="85"/>
      <c r="O86" s="160"/>
      <c r="P86" s="88"/>
      <c r="Q86" s="88"/>
    </row>
    <row r="87" spans="1:17" ht="14.25" customHeight="1" thickBot="1" x14ac:dyDescent="0.3">
      <c r="A87" s="290"/>
      <c r="B87" s="293"/>
      <c r="C87" s="296"/>
      <c r="D87" s="299"/>
      <c r="E87" s="279"/>
      <c r="F87" s="302"/>
      <c r="G87" s="22" t="s">
        <v>8</v>
      </c>
      <c r="H87" s="172">
        <f>H86*1</f>
        <v>0</v>
      </c>
      <c r="I87" s="173">
        <f t="shared" ref="I87" si="16">I86*1</f>
        <v>2.1</v>
      </c>
      <c r="J87" s="182">
        <f t="shared" ref="J87" si="17">J86*1</f>
        <v>2</v>
      </c>
      <c r="K87" s="329"/>
      <c r="L87" s="48"/>
      <c r="M87" s="246"/>
      <c r="N87" s="85"/>
      <c r="O87" s="160"/>
      <c r="P87" s="88"/>
      <c r="Q87" s="88"/>
    </row>
    <row r="88" spans="1:17" ht="12" customHeight="1" thickBot="1" x14ac:dyDescent="0.3">
      <c r="A88" s="80" t="s">
        <v>9</v>
      </c>
      <c r="B88" s="40" t="s">
        <v>20</v>
      </c>
      <c r="C88" s="467" t="s">
        <v>10</v>
      </c>
      <c r="D88" s="468"/>
      <c r="E88" s="468"/>
      <c r="F88" s="468"/>
      <c r="G88" s="469"/>
      <c r="H88" s="174">
        <f>H83+H85+H87</f>
        <v>7.5</v>
      </c>
      <c r="I88" s="175">
        <f>I83+I85+I87</f>
        <v>9.6</v>
      </c>
      <c r="J88" s="224">
        <f>J83+J85+J87</f>
        <v>9.3000000000000007</v>
      </c>
      <c r="K88" s="163"/>
      <c r="L88" s="157"/>
      <c r="M88" s="158"/>
      <c r="N88" s="180"/>
      <c r="O88" s="181"/>
      <c r="P88" s="88"/>
      <c r="Q88" s="88"/>
    </row>
    <row r="89" spans="1:17" ht="12" customHeight="1" thickBot="1" x14ac:dyDescent="0.3">
      <c r="A89" s="34" t="s">
        <v>9</v>
      </c>
      <c r="B89" s="323" t="s">
        <v>11</v>
      </c>
      <c r="C89" s="324"/>
      <c r="D89" s="324"/>
      <c r="E89" s="324"/>
      <c r="F89" s="324"/>
      <c r="G89" s="324"/>
      <c r="H89" s="25">
        <f>H80+H67+H88</f>
        <v>3660.6</v>
      </c>
      <c r="I89" s="89">
        <f>I80+I67+I88</f>
        <v>4278.8</v>
      </c>
      <c r="J89" s="25">
        <f>J80+J67+J88</f>
        <v>4275.8</v>
      </c>
      <c r="K89" s="55"/>
      <c r="L89" s="55"/>
      <c r="M89" s="56"/>
      <c r="N89" s="85"/>
      <c r="O89" s="160"/>
      <c r="P89" s="88"/>
      <c r="Q89" s="88"/>
    </row>
    <row r="90" spans="1:17" ht="18" customHeight="1" thickBot="1" x14ac:dyDescent="0.3">
      <c r="A90" s="33" t="s">
        <v>20</v>
      </c>
      <c r="B90" s="449" t="s">
        <v>30</v>
      </c>
      <c r="C90" s="449"/>
      <c r="D90" s="449"/>
      <c r="E90" s="449"/>
      <c r="F90" s="449"/>
      <c r="G90" s="449"/>
      <c r="H90" s="450"/>
      <c r="I90" s="449"/>
      <c r="J90" s="449"/>
      <c r="K90" s="449"/>
      <c r="L90" s="449"/>
      <c r="M90" s="451"/>
      <c r="N90" s="159"/>
      <c r="O90" s="160"/>
      <c r="P90" s="88"/>
      <c r="Q90" s="88"/>
    </row>
    <row r="91" spans="1:17" ht="24.75" customHeight="1" thickBot="1" x14ac:dyDescent="0.3">
      <c r="A91" s="34" t="s">
        <v>20</v>
      </c>
      <c r="B91" s="35" t="s">
        <v>7</v>
      </c>
      <c r="C91" s="310" t="s">
        <v>31</v>
      </c>
      <c r="D91" s="310"/>
      <c r="E91" s="310"/>
      <c r="F91" s="310"/>
      <c r="G91" s="310"/>
      <c r="H91" s="310"/>
      <c r="I91" s="310"/>
      <c r="J91" s="310"/>
      <c r="K91" s="310"/>
      <c r="L91" s="310"/>
      <c r="M91" s="311"/>
      <c r="N91" s="155"/>
      <c r="O91" s="156"/>
      <c r="P91" s="88"/>
      <c r="Q91" s="88"/>
    </row>
    <row r="92" spans="1:17" ht="13.5" customHeight="1" thickBot="1" x14ac:dyDescent="0.3">
      <c r="A92" s="144" t="s">
        <v>20</v>
      </c>
      <c r="B92" s="42" t="s">
        <v>7</v>
      </c>
      <c r="C92" s="421" t="s">
        <v>7</v>
      </c>
      <c r="D92" s="428" t="s">
        <v>80</v>
      </c>
      <c r="E92" s="325" t="s">
        <v>32</v>
      </c>
      <c r="F92" s="424" t="s">
        <v>78</v>
      </c>
      <c r="G92" s="101" t="s">
        <v>22</v>
      </c>
      <c r="H92" s="26">
        <v>0</v>
      </c>
      <c r="I92" s="26">
        <v>41.4</v>
      </c>
      <c r="J92" s="103">
        <v>41.4</v>
      </c>
      <c r="K92" s="440" t="s">
        <v>55</v>
      </c>
      <c r="L92" s="71">
        <v>20</v>
      </c>
      <c r="M92" s="72">
        <v>20</v>
      </c>
      <c r="N92" s="312"/>
      <c r="O92" s="313"/>
      <c r="P92" s="88"/>
      <c r="Q92" s="88"/>
    </row>
    <row r="93" spans="1:17" ht="13.5" customHeight="1" x14ac:dyDescent="0.25">
      <c r="A93" s="153"/>
      <c r="B93" s="152"/>
      <c r="C93" s="422"/>
      <c r="D93" s="429"/>
      <c r="E93" s="326"/>
      <c r="F93" s="425"/>
      <c r="G93" s="101" t="s">
        <v>38</v>
      </c>
      <c r="H93" s="27">
        <v>100</v>
      </c>
      <c r="I93" s="27">
        <v>100</v>
      </c>
      <c r="J93" s="267">
        <v>89.6</v>
      </c>
      <c r="K93" s="441"/>
      <c r="L93" s="216"/>
      <c r="M93" s="57"/>
      <c r="N93" s="314"/>
      <c r="O93" s="315"/>
      <c r="P93" s="88"/>
      <c r="Q93" s="88"/>
    </row>
    <row r="94" spans="1:17" ht="14.25" customHeight="1" thickBot="1" x14ac:dyDescent="0.3">
      <c r="A94" s="58"/>
      <c r="B94" s="40"/>
      <c r="C94" s="423"/>
      <c r="D94" s="430"/>
      <c r="E94" s="327"/>
      <c r="F94" s="426"/>
      <c r="G94" s="102" t="s">
        <v>8</v>
      </c>
      <c r="H94" s="16">
        <f t="shared" ref="H94:J94" si="18">H93+H92</f>
        <v>100</v>
      </c>
      <c r="I94" s="16">
        <f t="shared" si="18"/>
        <v>141.4</v>
      </c>
      <c r="J94" s="222">
        <f t="shared" si="18"/>
        <v>131</v>
      </c>
      <c r="K94" s="453"/>
      <c r="L94" s="218"/>
      <c r="M94" s="59"/>
      <c r="N94" s="316"/>
      <c r="O94" s="317"/>
      <c r="P94" s="88"/>
      <c r="Q94" s="88"/>
    </row>
    <row r="95" spans="1:17" ht="11.25" customHeight="1" x14ac:dyDescent="0.25">
      <c r="A95" s="144" t="s">
        <v>20</v>
      </c>
      <c r="B95" s="42" t="s">
        <v>7</v>
      </c>
      <c r="C95" s="421" t="s">
        <v>9</v>
      </c>
      <c r="D95" s="428" t="s">
        <v>81</v>
      </c>
      <c r="E95" s="325" t="s">
        <v>32</v>
      </c>
      <c r="F95" s="424" t="s">
        <v>79</v>
      </c>
      <c r="G95" s="101" t="s">
        <v>38</v>
      </c>
      <c r="H95" s="252">
        <v>27.6</v>
      </c>
      <c r="I95" s="26">
        <v>27.6</v>
      </c>
      <c r="J95" s="103">
        <v>27.6</v>
      </c>
      <c r="K95" s="440" t="s">
        <v>56</v>
      </c>
      <c r="L95" s="71">
        <v>16</v>
      </c>
      <c r="M95" s="72">
        <v>16</v>
      </c>
      <c r="N95" s="312"/>
      <c r="O95" s="313"/>
      <c r="P95" s="88"/>
      <c r="Q95" s="88"/>
    </row>
    <row r="96" spans="1:17" ht="13.5" customHeight="1" x14ac:dyDescent="0.25">
      <c r="A96" s="153"/>
      <c r="B96" s="152"/>
      <c r="C96" s="427"/>
      <c r="D96" s="429"/>
      <c r="E96" s="326"/>
      <c r="F96" s="481"/>
      <c r="G96" s="95" t="s">
        <v>22</v>
      </c>
      <c r="H96" s="28">
        <v>137.6</v>
      </c>
      <c r="I96" s="28">
        <v>151.6</v>
      </c>
      <c r="J96" s="97">
        <v>151.6</v>
      </c>
      <c r="K96" s="441"/>
      <c r="L96" s="213"/>
      <c r="M96" s="37"/>
      <c r="N96" s="314"/>
      <c r="O96" s="315"/>
      <c r="P96" s="88"/>
      <c r="Q96" s="88"/>
    </row>
    <row r="97" spans="1:17" ht="11.4" customHeight="1" x14ac:dyDescent="0.25">
      <c r="A97" s="153"/>
      <c r="B97" s="152"/>
      <c r="C97" s="422"/>
      <c r="D97" s="429"/>
      <c r="E97" s="326"/>
      <c r="F97" s="425"/>
      <c r="G97" s="95" t="s">
        <v>22</v>
      </c>
      <c r="H97" s="28">
        <v>6.9</v>
      </c>
      <c r="I97" s="28">
        <v>6.9</v>
      </c>
      <c r="J97" s="97">
        <v>6.9</v>
      </c>
      <c r="K97" s="444"/>
      <c r="L97" s="216"/>
      <c r="M97" s="57"/>
      <c r="N97" s="314"/>
      <c r="O97" s="315"/>
      <c r="P97" s="88"/>
      <c r="Q97" s="88"/>
    </row>
    <row r="98" spans="1:17" ht="12" customHeight="1" thickBot="1" x14ac:dyDescent="0.3">
      <c r="A98" s="58"/>
      <c r="B98" s="40"/>
      <c r="C98" s="423"/>
      <c r="D98" s="430"/>
      <c r="E98" s="327"/>
      <c r="F98" s="426"/>
      <c r="G98" s="38" t="s">
        <v>8</v>
      </c>
      <c r="H98" s="16">
        <f>H95+H96+H97</f>
        <v>172.1</v>
      </c>
      <c r="I98" s="32">
        <f>I95+I96+I97</f>
        <v>186.1</v>
      </c>
      <c r="J98" s="231">
        <f>J95+J96+J97</f>
        <v>186.1</v>
      </c>
      <c r="K98" s="445"/>
      <c r="L98" s="218"/>
      <c r="M98" s="59"/>
      <c r="N98" s="316"/>
      <c r="O98" s="317"/>
      <c r="P98" s="88"/>
      <c r="Q98" s="88"/>
    </row>
    <row r="99" spans="1:17" ht="12" customHeight="1" x14ac:dyDescent="0.25">
      <c r="A99" s="288" t="s">
        <v>20</v>
      </c>
      <c r="B99" s="291" t="s">
        <v>7</v>
      </c>
      <c r="C99" s="294" t="s">
        <v>20</v>
      </c>
      <c r="D99" s="297" t="s">
        <v>113</v>
      </c>
      <c r="E99" s="278" t="s">
        <v>32</v>
      </c>
      <c r="F99" s="301" t="s">
        <v>78</v>
      </c>
      <c r="G99" s="36" t="s">
        <v>22</v>
      </c>
      <c r="H99" s="20">
        <v>0</v>
      </c>
      <c r="I99" s="121">
        <v>26.3</v>
      </c>
      <c r="J99" s="183">
        <v>23.8</v>
      </c>
      <c r="K99" s="479" t="s">
        <v>55</v>
      </c>
      <c r="L99" s="178">
        <v>5</v>
      </c>
      <c r="M99" s="179">
        <v>8</v>
      </c>
      <c r="N99" s="195"/>
      <c r="O99" s="196"/>
      <c r="P99" s="88"/>
      <c r="Q99" s="88"/>
    </row>
    <row r="100" spans="1:17" ht="15.6" customHeight="1" thickBot="1" x14ac:dyDescent="0.3">
      <c r="A100" s="290"/>
      <c r="B100" s="293"/>
      <c r="C100" s="296"/>
      <c r="D100" s="299"/>
      <c r="E100" s="279"/>
      <c r="F100" s="302"/>
      <c r="G100" s="22" t="s">
        <v>8</v>
      </c>
      <c r="H100" s="197">
        <f>H99*1</f>
        <v>0</v>
      </c>
      <c r="I100" s="198">
        <f t="shared" ref="I100" si="19">I99*1</f>
        <v>26.3</v>
      </c>
      <c r="J100" s="223">
        <f t="shared" ref="J100" si="20">J99*1</f>
        <v>23.8</v>
      </c>
      <c r="K100" s="480"/>
      <c r="L100" s="220"/>
      <c r="M100" s="177"/>
      <c r="N100" s="195"/>
      <c r="O100" s="196"/>
      <c r="P100" s="88"/>
      <c r="Q100" s="88"/>
    </row>
    <row r="101" spans="1:17" ht="14.25" customHeight="1" thickBot="1" x14ac:dyDescent="0.3">
      <c r="A101" s="145" t="s">
        <v>20</v>
      </c>
      <c r="B101" s="146" t="s">
        <v>7</v>
      </c>
      <c r="C101" s="442" t="s">
        <v>10</v>
      </c>
      <c r="D101" s="443"/>
      <c r="E101" s="443"/>
      <c r="F101" s="443"/>
      <c r="G101" s="443"/>
      <c r="H101" s="90">
        <f>H98+H94+H100</f>
        <v>272.10000000000002</v>
      </c>
      <c r="I101" s="90">
        <f>I98+I94+I100</f>
        <v>353.8</v>
      </c>
      <c r="J101" s="90">
        <f>J98+J94+J100</f>
        <v>340.90000000000003</v>
      </c>
      <c r="K101" s="61"/>
      <c r="L101" s="46"/>
      <c r="M101" s="47"/>
      <c r="N101" s="81"/>
      <c r="O101" s="82"/>
      <c r="P101" s="88"/>
      <c r="Q101" s="88"/>
    </row>
    <row r="102" spans="1:17" ht="13.2" customHeight="1" thickBot="1" x14ac:dyDescent="0.3">
      <c r="A102" s="34" t="s">
        <v>20</v>
      </c>
      <c r="B102" s="323" t="s">
        <v>11</v>
      </c>
      <c r="C102" s="324"/>
      <c r="D102" s="324"/>
      <c r="E102" s="324"/>
      <c r="F102" s="324"/>
      <c r="G102" s="324"/>
      <c r="H102" s="91">
        <f>H101*1</f>
        <v>272.10000000000002</v>
      </c>
      <c r="I102" s="91">
        <f>I101*1</f>
        <v>353.8</v>
      </c>
      <c r="J102" s="91">
        <f>J101*1</f>
        <v>340.90000000000003</v>
      </c>
      <c r="K102" s="54"/>
      <c r="L102" s="55"/>
      <c r="M102" s="56"/>
      <c r="N102" s="85"/>
      <c r="O102" s="86"/>
      <c r="P102" s="88"/>
      <c r="Q102" s="88"/>
    </row>
    <row r="103" spans="1:17" ht="13.2" customHeight="1" thickBot="1" x14ac:dyDescent="0.3">
      <c r="A103" s="33" t="s">
        <v>23</v>
      </c>
      <c r="B103" s="449" t="s">
        <v>123</v>
      </c>
      <c r="C103" s="449"/>
      <c r="D103" s="449"/>
      <c r="E103" s="449"/>
      <c r="F103" s="449"/>
      <c r="G103" s="449"/>
      <c r="H103" s="450"/>
      <c r="I103" s="449"/>
      <c r="J103" s="449"/>
      <c r="K103" s="449"/>
      <c r="L103" s="449"/>
      <c r="M103" s="451"/>
      <c r="N103" s="85"/>
      <c r="O103" s="86"/>
      <c r="P103" s="88"/>
      <c r="Q103" s="88"/>
    </row>
    <row r="104" spans="1:17" ht="13.2" customHeight="1" thickBot="1" x14ac:dyDescent="0.3">
      <c r="A104" s="34" t="s">
        <v>23</v>
      </c>
      <c r="B104" s="35" t="s">
        <v>7</v>
      </c>
      <c r="C104" s="310" t="s">
        <v>124</v>
      </c>
      <c r="D104" s="310"/>
      <c r="E104" s="310"/>
      <c r="F104" s="310"/>
      <c r="G104" s="310"/>
      <c r="H104" s="310"/>
      <c r="I104" s="310"/>
      <c r="J104" s="310"/>
      <c r="K104" s="310"/>
      <c r="L104" s="310"/>
      <c r="M104" s="310"/>
      <c r="N104" s="310"/>
      <c r="O104" s="310"/>
      <c r="P104" s="88"/>
      <c r="Q104" s="88"/>
    </row>
    <row r="105" spans="1:17" ht="13.2" customHeight="1" x14ac:dyDescent="0.25">
      <c r="A105" s="288" t="s">
        <v>23</v>
      </c>
      <c r="B105" s="291" t="s">
        <v>7</v>
      </c>
      <c r="C105" s="294" t="s">
        <v>7</v>
      </c>
      <c r="D105" s="297" t="s">
        <v>122</v>
      </c>
      <c r="E105" s="278" t="s">
        <v>32</v>
      </c>
      <c r="F105" s="301" t="s">
        <v>76</v>
      </c>
      <c r="G105" s="36" t="s">
        <v>37</v>
      </c>
      <c r="H105" s="20">
        <v>207.7</v>
      </c>
      <c r="I105" s="252">
        <v>207.7</v>
      </c>
      <c r="J105" s="183">
        <v>207.6</v>
      </c>
      <c r="K105" s="303" t="s">
        <v>138</v>
      </c>
      <c r="L105" s="17">
        <v>200</v>
      </c>
      <c r="M105" s="257" t="s">
        <v>134</v>
      </c>
      <c r="N105" s="85"/>
      <c r="O105" s="86"/>
      <c r="P105" s="88"/>
      <c r="Q105" s="88"/>
    </row>
    <row r="106" spans="1:17" ht="13.2" customHeight="1" x14ac:dyDescent="0.25">
      <c r="A106" s="289"/>
      <c r="B106" s="292"/>
      <c r="C106" s="295"/>
      <c r="D106" s="298"/>
      <c r="E106" s="300"/>
      <c r="F106" s="300"/>
      <c r="G106" s="264" t="s">
        <v>38</v>
      </c>
      <c r="H106" s="21">
        <v>0</v>
      </c>
      <c r="I106" s="27">
        <v>200</v>
      </c>
      <c r="J106" s="28">
        <v>146.1</v>
      </c>
      <c r="K106" s="307"/>
      <c r="L106" s="243"/>
      <c r="M106" s="265"/>
      <c r="N106" s="85"/>
      <c r="O106" s="86"/>
      <c r="P106" s="88"/>
      <c r="Q106" s="88"/>
    </row>
    <row r="107" spans="1:17" ht="16.5" customHeight="1" thickBot="1" x14ac:dyDescent="0.3">
      <c r="A107" s="290"/>
      <c r="B107" s="293"/>
      <c r="C107" s="296"/>
      <c r="D107" s="299"/>
      <c r="E107" s="279"/>
      <c r="F107" s="302"/>
      <c r="G107" s="22" t="s">
        <v>8</v>
      </c>
      <c r="H107" s="23">
        <f>H105</f>
        <v>207.7</v>
      </c>
      <c r="I107" s="23">
        <f>SUM(I105:I106)</f>
        <v>407.7</v>
      </c>
      <c r="J107" s="23">
        <f>SUM(J105:J106)</f>
        <v>353.7</v>
      </c>
      <c r="K107" s="304"/>
      <c r="L107" s="207"/>
      <c r="M107" s="207"/>
      <c r="N107" s="85"/>
      <c r="O107" s="86"/>
      <c r="P107" s="88"/>
      <c r="Q107" s="88"/>
    </row>
    <row r="108" spans="1:17" ht="13.2" customHeight="1" thickBot="1" x14ac:dyDescent="0.3">
      <c r="A108" s="80" t="s">
        <v>23</v>
      </c>
      <c r="B108" s="40" t="s">
        <v>7</v>
      </c>
      <c r="C108" s="473" t="s">
        <v>10</v>
      </c>
      <c r="D108" s="379"/>
      <c r="E108" s="379"/>
      <c r="F108" s="379"/>
      <c r="G108" s="474"/>
      <c r="H108" s="258">
        <f>SUM(H100,H104,H107)</f>
        <v>207.7</v>
      </c>
      <c r="I108" s="258">
        <f>SUM(I107)</f>
        <v>407.7</v>
      </c>
      <c r="J108" s="258">
        <f>SUM(J107)</f>
        <v>353.7</v>
      </c>
      <c r="K108" s="61"/>
      <c r="L108" s="46"/>
      <c r="M108" s="47"/>
      <c r="N108" s="85"/>
      <c r="O108" s="86"/>
      <c r="P108" s="88"/>
      <c r="Q108" s="88"/>
    </row>
    <row r="109" spans="1:17" ht="13.2" customHeight="1" thickBot="1" x14ac:dyDescent="0.3">
      <c r="A109" s="34" t="s">
        <v>23</v>
      </c>
      <c r="B109" s="323" t="s">
        <v>11</v>
      </c>
      <c r="C109" s="324"/>
      <c r="D109" s="324"/>
      <c r="E109" s="324"/>
      <c r="F109" s="324"/>
      <c r="G109" s="475"/>
      <c r="H109" s="259">
        <f>SUM(H108)</f>
        <v>207.7</v>
      </c>
      <c r="I109" s="259">
        <f t="shared" ref="I109:J109" si="21">SUM(I108)</f>
        <v>407.7</v>
      </c>
      <c r="J109" s="259">
        <f t="shared" si="21"/>
        <v>353.7</v>
      </c>
      <c r="K109" s="254"/>
      <c r="L109" s="255"/>
      <c r="M109" s="256"/>
      <c r="N109" s="85"/>
      <c r="O109" s="86"/>
      <c r="P109" s="88"/>
      <c r="Q109" s="88"/>
    </row>
    <row r="110" spans="1:17" ht="12" customHeight="1" thickBot="1" x14ac:dyDescent="0.3">
      <c r="A110" s="62" t="s">
        <v>7</v>
      </c>
      <c r="B110" s="413" t="s">
        <v>12</v>
      </c>
      <c r="C110" s="414"/>
      <c r="D110" s="414"/>
      <c r="E110" s="414"/>
      <c r="F110" s="414"/>
      <c r="G110" s="415"/>
      <c r="H110" s="77">
        <f>H102+H89+H52+H109</f>
        <v>28950</v>
      </c>
      <c r="I110" s="77">
        <f>I102+I89+I52+I109</f>
        <v>26789.500000000004</v>
      </c>
      <c r="J110" s="77">
        <f>J102+J89+J52+J109</f>
        <v>26087.5</v>
      </c>
      <c r="K110" s="416"/>
      <c r="L110" s="417"/>
      <c r="M110" s="418"/>
      <c r="N110" s="83"/>
      <c r="O110" s="84"/>
      <c r="P110" s="88"/>
      <c r="Q110" s="88"/>
    </row>
    <row r="111" spans="1:17" ht="12" customHeight="1" x14ac:dyDescent="0.25">
      <c r="A111" s="261"/>
      <c r="B111" s="262"/>
      <c r="C111" s="262"/>
      <c r="D111" s="262"/>
      <c r="E111" s="262"/>
      <c r="F111" s="262"/>
      <c r="G111" s="262"/>
      <c r="H111" s="260"/>
      <c r="I111" s="260"/>
      <c r="J111" s="260"/>
      <c r="K111" s="263"/>
      <c r="L111" s="263"/>
      <c r="M111" s="263"/>
      <c r="P111" s="88"/>
      <c r="Q111" s="88"/>
    </row>
    <row r="112" spans="1:17" ht="12" customHeight="1" x14ac:dyDescent="0.25">
      <c r="A112" s="261"/>
      <c r="B112" s="262"/>
      <c r="C112" s="262"/>
      <c r="D112" s="262"/>
      <c r="E112" s="262"/>
      <c r="F112" s="262"/>
      <c r="G112" s="262"/>
      <c r="H112" s="260"/>
      <c r="I112" s="260"/>
      <c r="J112" s="260"/>
      <c r="K112" s="263"/>
      <c r="L112" s="263"/>
      <c r="M112" s="263"/>
      <c r="P112" s="88"/>
      <c r="Q112" s="88"/>
    </row>
    <row r="113" spans="1:33" s="8" customFormat="1" ht="15.75" customHeight="1" x14ac:dyDescent="0.25">
      <c r="A113" s="9"/>
      <c r="B113" s="10"/>
      <c r="C113" s="10"/>
      <c r="D113" s="10"/>
      <c r="E113" s="10"/>
      <c r="K113" s="11"/>
      <c r="L113" s="11"/>
      <c r="M113" s="11"/>
      <c r="N113" s="7"/>
      <c r="O113" s="7"/>
      <c r="P113" s="7"/>
      <c r="Q113" s="7"/>
      <c r="R113" s="7"/>
      <c r="S113" s="7"/>
      <c r="T113" s="7"/>
      <c r="U113" s="7"/>
      <c r="V113" s="7"/>
      <c r="W113" s="7"/>
      <c r="X113" s="7"/>
      <c r="Y113" s="7"/>
      <c r="Z113" s="7"/>
      <c r="AA113" s="7"/>
      <c r="AB113" s="7"/>
      <c r="AC113" s="7"/>
      <c r="AD113" s="7"/>
      <c r="AE113" s="7"/>
      <c r="AF113" s="7"/>
      <c r="AG113" s="7"/>
    </row>
    <row r="114" spans="1:33" ht="15.75" customHeight="1" thickBot="1" x14ac:dyDescent="0.3">
      <c r="C114" s="6"/>
      <c r="D114" s="12"/>
      <c r="E114" s="63"/>
      <c r="F114" s="419" t="s">
        <v>13</v>
      </c>
      <c r="G114" s="420"/>
      <c r="H114" s="420"/>
      <c r="I114" s="420"/>
      <c r="J114" s="420"/>
    </row>
    <row r="115" spans="1:33" ht="60.6" thickBot="1" x14ac:dyDescent="0.3">
      <c r="C115" s="470" t="s">
        <v>14</v>
      </c>
      <c r="D115" s="471"/>
      <c r="E115" s="471"/>
      <c r="F115" s="471"/>
      <c r="G115" s="472"/>
      <c r="H115" s="184" t="s">
        <v>117</v>
      </c>
      <c r="I115" s="185" t="s">
        <v>118</v>
      </c>
      <c r="J115" s="185" t="s">
        <v>119</v>
      </c>
    </row>
    <row r="116" spans="1:33" ht="13.8" thickBot="1" x14ac:dyDescent="0.3">
      <c r="C116" s="437" t="s">
        <v>15</v>
      </c>
      <c r="D116" s="438"/>
      <c r="E116" s="438"/>
      <c r="F116" s="438"/>
      <c r="G116" s="439"/>
      <c r="H116" s="186">
        <f>H117+H118+H119+H122+H120+H121+H123</f>
        <v>28949.999999999996</v>
      </c>
      <c r="I116" s="186">
        <f>I117+I118+I119+I122+I120+I121+I123</f>
        <v>26789.499999999996</v>
      </c>
      <c r="J116" s="232">
        <f>J117+J118+J119+J122+J120+J121+J123</f>
        <v>26087.5</v>
      </c>
    </row>
    <row r="117" spans="1:33" ht="13.2" x14ac:dyDescent="0.25">
      <c r="C117" s="434" t="s">
        <v>106</v>
      </c>
      <c r="D117" s="435"/>
      <c r="E117" s="435"/>
      <c r="F117" s="435"/>
      <c r="G117" s="436"/>
      <c r="H117" s="187">
        <v>9113.2999999999993</v>
      </c>
      <c r="I117" s="188">
        <v>7883.5</v>
      </c>
      <c r="J117" s="230">
        <v>7314.2</v>
      </c>
    </row>
    <row r="118" spans="1:33" ht="13.2" x14ac:dyDescent="0.25">
      <c r="C118" s="431" t="s">
        <v>109</v>
      </c>
      <c r="D118" s="432"/>
      <c r="E118" s="432"/>
      <c r="F118" s="432"/>
      <c r="G118" s="433"/>
      <c r="H118" s="189">
        <v>119.9</v>
      </c>
      <c r="I118" s="190">
        <v>127.4</v>
      </c>
      <c r="J118" s="229">
        <v>127.4</v>
      </c>
    </row>
    <row r="119" spans="1:33" ht="13.2" x14ac:dyDescent="0.25">
      <c r="C119" s="431" t="s">
        <v>110</v>
      </c>
      <c r="D119" s="457"/>
      <c r="E119" s="457"/>
      <c r="F119" s="457"/>
      <c r="G119" s="458"/>
      <c r="H119" s="189">
        <v>154.19999999999999</v>
      </c>
      <c r="I119" s="190">
        <v>154.19999999999999</v>
      </c>
      <c r="J119" s="229">
        <v>147.6</v>
      </c>
    </row>
    <row r="120" spans="1:33" ht="13.2" x14ac:dyDescent="0.25">
      <c r="C120" s="434" t="s">
        <v>107</v>
      </c>
      <c r="D120" s="435"/>
      <c r="E120" s="435"/>
      <c r="F120" s="435"/>
      <c r="G120" s="459"/>
      <c r="H120" s="191">
        <v>2335</v>
      </c>
      <c r="I120" s="192">
        <v>2448.6</v>
      </c>
      <c r="J120" s="227">
        <v>2442.6999999999998</v>
      </c>
    </row>
    <row r="121" spans="1:33" ht="13.2" x14ac:dyDescent="0.25">
      <c r="C121" s="460" t="s">
        <v>111</v>
      </c>
      <c r="D121" s="461"/>
      <c r="E121" s="461"/>
      <c r="F121" s="461"/>
      <c r="G121" s="462"/>
      <c r="H121" s="191">
        <v>65.2</v>
      </c>
      <c r="I121" s="192">
        <v>65.2</v>
      </c>
      <c r="J121" s="227">
        <v>65.2</v>
      </c>
    </row>
    <row r="122" spans="1:33" ht="13.2" x14ac:dyDescent="0.25">
      <c r="C122" s="431" t="s">
        <v>108</v>
      </c>
      <c r="D122" s="432"/>
      <c r="E122" s="432"/>
      <c r="F122" s="432"/>
      <c r="G122" s="433"/>
      <c r="H122" s="189">
        <v>17127.8</v>
      </c>
      <c r="I122" s="190">
        <v>16076</v>
      </c>
      <c r="J122" s="229">
        <v>15960.9</v>
      </c>
    </row>
    <row r="123" spans="1:33" ht="13.8" thickBot="1" x14ac:dyDescent="0.3">
      <c r="C123" s="431" t="s">
        <v>114</v>
      </c>
      <c r="D123" s="432"/>
      <c r="E123" s="432"/>
      <c r="F123" s="432"/>
      <c r="G123" s="433"/>
      <c r="H123" s="199">
        <v>34.6</v>
      </c>
      <c r="I123" s="199">
        <v>34.6</v>
      </c>
      <c r="J123" s="228">
        <v>29.5</v>
      </c>
    </row>
    <row r="124" spans="1:33" ht="13.8" thickBot="1" x14ac:dyDescent="0.3">
      <c r="C124" s="437" t="s">
        <v>16</v>
      </c>
      <c r="D124" s="438"/>
      <c r="E124" s="438"/>
      <c r="F124" s="438"/>
      <c r="G124" s="439"/>
      <c r="H124" s="193">
        <f>H125*1</f>
        <v>0</v>
      </c>
      <c r="I124" s="193">
        <f t="shared" ref="I124:J124" si="22">I125*1</f>
        <v>0</v>
      </c>
      <c r="J124" s="233">
        <f t="shared" si="22"/>
        <v>0</v>
      </c>
    </row>
    <row r="125" spans="1:33" ht="24" customHeight="1" thickBot="1" x14ac:dyDescent="0.3">
      <c r="C125" s="410" t="s">
        <v>50</v>
      </c>
      <c r="D125" s="411"/>
      <c r="E125" s="411"/>
      <c r="F125" s="411"/>
      <c r="G125" s="412"/>
      <c r="H125" s="191"/>
      <c r="I125" s="192"/>
      <c r="J125" s="227"/>
    </row>
    <row r="126" spans="1:33" ht="13.8" thickBot="1" x14ac:dyDescent="0.3">
      <c r="C126" s="446" t="s">
        <v>17</v>
      </c>
      <c r="D126" s="447"/>
      <c r="E126" s="447"/>
      <c r="F126" s="447"/>
      <c r="G126" s="448"/>
      <c r="H126" s="194">
        <f>H124+H116</f>
        <v>28949.999999999996</v>
      </c>
      <c r="I126" s="194">
        <f t="shared" ref="I126:J126" si="23">I124+I116</f>
        <v>26789.499999999996</v>
      </c>
      <c r="J126" s="234">
        <f t="shared" si="23"/>
        <v>26087.5</v>
      </c>
    </row>
  </sheetData>
  <mergeCells count="251">
    <mergeCell ref="K99:K100"/>
    <mergeCell ref="F95:F98"/>
    <mergeCell ref="A47:A48"/>
    <mergeCell ref="A49:A50"/>
    <mergeCell ref="B49:B50"/>
    <mergeCell ref="C49:C50"/>
    <mergeCell ref="D49:D50"/>
    <mergeCell ref="A86:A87"/>
    <mergeCell ref="B86:B87"/>
    <mergeCell ref="C86:C87"/>
    <mergeCell ref="D86:D87"/>
    <mergeCell ref="E99:E100"/>
    <mergeCell ref="F99:F100"/>
    <mergeCell ref="B29:B30"/>
    <mergeCell ref="K23:K24"/>
    <mergeCell ref="N23:O24"/>
    <mergeCell ref="C47:C48"/>
    <mergeCell ref="F49:F50"/>
    <mergeCell ref="A35:A36"/>
    <mergeCell ref="B35:B36"/>
    <mergeCell ref="C35:C36"/>
    <mergeCell ref="D35:D36"/>
    <mergeCell ref="E35:E36"/>
    <mergeCell ref="F35:F36"/>
    <mergeCell ref="B39:B40"/>
    <mergeCell ref="E49:E50"/>
    <mergeCell ref="C29:C30"/>
    <mergeCell ref="D29:D30"/>
    <mergeCell ref="E29:E30"/>
    <mergeCell ref="B27:B28"/>
    <mergeCell ref="E27:E28"/>
    <mergeCell ref="A33:A34"/>
    <mergeCell ref="B33:B34"/>
    <mergeCell ref="C33:C34"/>
    <mergeCell ref="C25:G25"/>
    <mergeCell ref="D27:D28"/>
    <mergeCell ref="F23:F24"/>
    <mergeCell ref="C123:G123"/>
    <mergeCell ref="B53:M53"/>
    <mergeCell ref="F47:F48"/>
    <mergeCell ref="C46:M46"/>
    <mergeCell ref="C45:G45"/>
    <mergeCell ref="D47:D48"/>
    <mergeCell ref="K35:K36"/>
    <mergeCell ref="K47:K48"/>
    <mergeCell ref="F82:F83"/>
    <mergeCell ref="C88:G88"/>
    <mergeCell ref="C115:G115"/>
    <mergeCell ref="C108:G108"/>
    <mergeCell ref="K105:K107"/>
    <mergeCell ref="B103:M103"/>
    <mergeCell ref="C104:O104"/>
    <mergeCell ref="B109:G109"/>
    <mergeCell ref="B84:B85"/>
    <mergeCell ref="C84:C85"/>
    <mergeCell ref="D84:D85"/>
    <mergeCell ref="E84:E85"/>
    <mergeCell ref="F84:F85"/>
    <mergeCell ref="K62:K63"/>
    <mergeCell ref="K55:K56"/>
    <mergeCell ref="E47:E48"/>
    <mergeCell ref="C126:G126"/>
    <mergeCell ref="B90:M90"/>
    <mergeCell ref="D92:D94"/>
    <mergeCell ref="E92:E94"/>
    <mergeCell ref="F55:F61"/>
    <mergeCell ref="C68:M68"/>
    <mergeCell ref="C55:C61"/>
    <mergeCell ref="K92:K94"/>
    <mergeCell ref="D55:D61"/>
    <mergeCell ref="E55:E61"/>
    <mergeCell ref="K60:K61"/>
    <mergeCell ref="C80:G80"/>
    <mergeCell ref="K76:K77"/>
    <mergeCell ref="D75:D77"/>
    <mergeCell ref="E75:E77"/>
    <mergeCell ref="C75:C77"/>
    <mergeCell ref="K72:K74"/>
    <mergeCell ref="C69:C74"/>
    <mergeCell ref="D69:D74"/>
    <mergeCell ref="C124:G124"/>
    <mergeCell ref="C118:G118"/>
    <mergeCell ref="C119:G119"/>
    <mergeCell ref="C120:G120"/>
    <mergeCell ref="C121:G121"/>
    <mergeCell ref="C125:G125"/>
    <mergeCell ref="B110:G110"/>
    <mergeCell ref="K110:M110"/>
    <mergeCell ref="F114:J114"/>
    <mergeCell ref="B102:G102"/>
    <mergeCell ref="B47:B48"/>
    <mergeCell ref="C51:G51"/>
    <mergeCell ref="C91:M91"/>
    <mergeCell ref="C92:C94"/>
    <mergeCell ref="F92:F94"/>
    <mergeCell ref="B89:G89"/>
    <mergeCell ref="C67:G67"/>
    <mergeCell ref="C62:C66"/>
    <mergeCell ref="D62:D66"/>
    <mergeCell ref="E62:E66"/>
    <mergeCell ref="C122:G122"/>
    <mergeCell ref="C117:G117"/>
    <mergeCell ref="C116:G116"/>
    <mergeCell ref="K95:K96"/>
    <mergeCell ref="C101:G101"/>
    <mergeCell ref="K97:K98"/>
    <mergeCell ref="C95:C98"/>
    <mergeCell ref="D95:D98"/>
    <mergeCell ref="E95:E98"/>
    <mergeCell ref="A4:A6"/>
    <mergeCell ref="B4:B6"/>
    <mergeCell ref="C4:C6"/>
    <mergeCell ref="D4:D6"/>
    <mergeCell ref="E4:E6"/>
    <mergeCell ref="B7:M7"/>
    <mergeCell ref="G4:G6"/>
    <mergeCell ref="B9:B10"/>
    <mergeCell ref="C9:C10"/>
    <mergeCell ref="D9:D10"/>
    <mergeCell ref="E9:E10"/>
    <mergeCell ref="F9:F10"/>
    <mergeCell ref="K9:K10"/>
    <mergeCell ref="A9:A10"/>
    <mergeCell ref="C8:M8"/>
    <mergeCell ref="H5:H6"/>
    <mergeCell ref="J5:J6"/>
    <mergeCell ref="A27:A28"/>
    <mergeCell ref="A39:A40"/>
    <mergeCell ref="K27:K28"/>
    <mergeCell ref="A29:A30"/>
    <mergeCell ref="E31:E32"/>
    <mergeCell ref="F31:F32"/>
    <mergeCell ref="K31:K32"/>
    <mergeCell ref="C13:C15"/>
    <mergeCell ref="D13:D15"/>
    <mergeCell ref="E13:E15"/>
    <mergeCell ref="F13:F15"/>
    <mergeCell ref="D19:D20"/>
    <mergeCell ref="E19:E20"/>
    <mergeCell ref="K21:K22"/>
    <mergeCell ref="C21:C22"/>
    <mergeCell ref="D21:D22"/>
    <mergeCell ref="F19:F20"/>
    <mergeCell ref="F16:F18"/>
    <mergeCell ref="K19:K20"/>
    <mergeCell ref="E16:E18"/>
    <mergeCell ref="C16:C18"/>
    <mergeCell ref="C23:C24"/>
    <mergeCell ref="D23:D24"/>
    <mergeCell ref="E23:E24"/>
    <mergeCell ref="A43:A44"/>
    <mergeCell ref="B43:B44"/>
    <mergeCell ref="C42:M42"/>
    <mergeCell ref="C38:M38"/>
    <mergeCell ref="C37:G37"/>
    <mergeCell ref="E39:E40"/>
    <mergeCell ref="F39:F40"/>
    <mergeCell ref="K39:K40"/>
    <mergeCell ref="D39:D40"/>
    <mergeCell ref="C41:G41"/>
    <mergeCell ref="K43:K44"/>
    <mergeCell ref="E43:E44"/>
    <mergeCell ref="C43:C44"/>
    <mergeCell ref="D43:D44"/>
    <mergeCell ref="K1:N1"/>
    <mergeCell ref="N9:O10"/>
    <mergeCell ref="N11:O12"/>
    <mergeCell ref="N13:O15"/>
    <mergeCell ref="D2:O2"/>
    <mergeCell ref="N16:O18"/>
    <mergeCell ref="D3:Q3"/>
    <mergeCell ref="D11:D12"/>
    <mergeCell ref="K11:K12"/>
    <mergeCell ref="F4:F6"/>
    <mergeCell ref="H4:J4"/>
    <mergeCell ref="K5:K6"/>
    <mergeCell ref="L5:M5"/>
    <mergeCell ref="K4:M4"/>
    <mergeCell ref="I5:I6"/>
    <mergeCell ref="K13:K15"/>
    <mergeCell ref="K16:K18"/>
    <mergeCell ref="D16:D18"/>
    <mergeCell ref="E11:E12"/>
    <mergeCell ref="N4:N6"/>
    <mergeCell ref="O4:O6"/>
    <mergeCell ref="N95:O98"/>
    <mergeCell ref="N33:O34"/>
    <mergeCell ref="N39:O40"/>
    <mergeCell ref="N43:O44"/>
    <mergeCell ref="N47:O48"/>
    <mergeCell ref="N49:O50"/>
    <mergeCell ref="N55:O61"/>
    <mergeCell ref="N62:O67"/>
    <mergeCell ref="N69:O74"/>
    <mergeCell ref="C81:O81"/>
    <mergeCell ref="K82:K83"/>
    <mergeCell ref="K84:K85"/>
    <mergeCell ref="C82:C83"/>
    <mergeCell ref="D82:D83"/>
    <mergeCell ref="E82:E83"/>
    <mergeCell ref="E86:E87"/>
    <mergeCell ref="F86:F87"/>
    <mergeCell ref="K86:K87"/>
    <mergeCell ref="C19:C20"/>
    <mergeCell ref="K29:K30"/>
    <mergeCell ref="K49:K50"/>
    <mergeCell ref="C27:C28"/>
    <mergeCell ref="K33:K34"/>
    <mergeCell ref="D31:D32"/>
    <mergeCell ref="C54:M54"/>
    <mergeCell ref="N92:O94"/>
    <mergeCell ref="N35:O36"/>
    <mergeCell ref="D33:D34"/>
    <mergeCell ref="E33:E34"/>
    <mergeCell ref="F33:F34"/>
    <mergeCell ref="F29:F30"/>
    <mergeCell ref="F43:F44"/>
    <mergeCell ref="C26:M26"/>
    <mergeCell ref="F27:F28"/>
    <mergeCell ref="B52:G52"/>
    <mergeCell ref="E69:E74"/>
    <mergeCell ref="B82:B83"/>
    <mergeCell ref="K78:K79"/>
    <mergeCell ref="N19:O20"/>
    <mergeCell ref="N21:O22"/>
    <mergeCell ref="N27:O28"/>
    <mergeCell ref="N29:O30"/>
    <mergeCell ref="N31:O32"/>
    <mergeCell ref="N75:O77"/>
    <mergeCell ref="E21:E22"/>
    <mergeCell ref="F21:F22"/>
    <mergeCell ref="F62:F66"/>
    <mergeCell ref="K65:K66"/>
    <mergeCell ref="A105:A107"/>
    <mergeCell ref="B105:B107"/>
    <mergeCell ref="C105:C107"/>
    <mergeCell ref="D105:D107"/>
    <mergeCell ref="E105:E107"/>
    <mergeCell ref="F105:F107"/>
    <mergeCell ref="A78:A79"/>
    <mergeCell ref="B78:B79"/>
    <mergeCell ref="C78:C79"/>
    <mergeCell ref="D78:D79"/>
    <mergeCell ref="E78:E79"/>
    <mergeCell ref="F78:F79"/>
    <mergeCell ref="A84:A85"/>
    <mergeCell ref="A82:A83"/>
    <mergeCell ref="A99:A100"/>
    <mergeCell ref="B99:B100"/>
    <mergeCell ref="C99:C100"/>
    <mergeCell ref="D99:D100"/>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C20" sqref="C20"/>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136" t="s">
        <v>83</v>
      </c>
      <c r="C3" s="137" t="s">
        <v>84</v>
      </c>
    </row>
    <row r="4" spans="2:3" ht="15.6" x14ac:dyDescent="0.25">
      <c r="B4" s="138">
        <v>0</v>
      </c>
      <c r="C4" s="139" t="s">
        <v>85</v>
      </c>
    </row>
    <row r="5" spans="2:3" ht="15.6" x14ac:dyDescent="0.25">
      <c r="B5" s="140">
        <v>1</v>
      </c>
      <c r="C5" s="141" t="s">
        <v>86</v>
      </c>
    </row>
    <row r="6" spans="2:3" ht="15.6" x14ac:dyDescent="0.25">
      <c r="B6" s="140">
        <v>2</v>
      </c>
      <c r="C6" s="141" t="s">
        <v>87</v>
      </c>
    </row>
    <row r="7" spans="2:3" ht="15.6" x14ac:dyDescent="0.25">
      <c r="B7" s="140">
        <v>3</v>
      </c>
      <c r="C7" s="141" t="s">
        <v>88</v>
      </c>
    </row>
    <row r="8" spans="2:3" ht="15.6" x14ac:dyDescent="0.25">
      <c r="B8" s="140">
        <v>4</v>
      </c>
      <c r="C8" s="141" t="s">
        <v>89</v>
      </c>
    </row>
    <row r="9" spans="2:3" ht="15.6" x14ac:dyDescent="0.25">
      <c r="B9" s="140">
        <v>5</v>
      </c>
      <c r="C9" s="141" t="s">
        <v>90</v>
      </c>
    </row>
    <row r="10" spans="2:3" ht="15.6" x14ac:dyDescent="0.25">
      <c r="B10" s="140">
        <v>6</v>
      </c>
      <c r="C10" s="141" t="s">
        <v>91</v>
      </c>
    </row>
    <row r="11" spans="2:3" ht="15.6" x14ac:dyDescent="0.25">
      <c r="B11" s="140">
        <v>7</v>
      </c>
      <c r="C11" s="141" t="s">
        <v>92</v>
      </c>
    </row>
    <row r="12" spans="2:3" ht="15.6" x14ac:dyDescent="0.25">
      <c r="B12" s="140">
        <v>8</v>
      </c>
      <c r="C12" s="141" t="s">
        <v>93</v>
      </c>
    </row>
    <row r="13" spans="2:3" ht="15.6" x14ac:dyDescent="0.25">
      <c r="B13" s="140">
        <v>9</v>
      </c>
      <c r="C13" s="141" t="s">
        <v>94</v>
      </c>
    </row>
    <row r="14" spans="2:3" ht="15.6" x14ac:dyDescent="0.25">
      <c r="B14" s="140">
        <v>10</v>
      </c>
      <c r="C14" s="141" t="s">
        <v>95</v>
      </c>
    </row>
    <row r="15" spans="2:3" ht="31.2" x14ac:dyDescent="0.25">
      <c r="B15" s="140">
        <v>11</v>
      </c>
      <c r="C15" s="141" t="s">
        <v>96</v>
      </c>
    </row>
    <row r="16" spans="2:3" ht="15.6" x14ac:dyDescent="0.25">
      <c r="B16" s="140">
        <v>12</v>
      </c>
      <c r="C16" s="141" t="s">
        <v>97</v>
      </c>
    </row>
    <row r="17" spans="2:3" ht="15.6" x14ac:dyDescent="0.25">
      <c r="B17" s="140">
        <v>13</v>
      </c>
      <c r="C17" s="141" t="s">
        <v>98</v>
      </c>
    </row>
    <row r="18" spans="2:3" ht="15.6" x14ac:dyDescent="0.25">
      <c r="B18" s="140">
        <v>14</v>
      </c>
      <c r="C18" s="141" t="s">
        <v>99</v>
      </c>
    </row>
    <row r="19" spans="2:3" ht="15.6" x14ac:dyDescent="0.25">
      <c r="B19" s="140">
        <v>15</v>
      </c>
      <c r="C19" s="141" t="s">
        <v>100</v>
      </c>
    </row>
    <row r="20" spans="2:3" ht="15.6" x14ac:dyDescent="0.25">
      <c r="B20" s="140">
        <v>16</v>
      </c>
      <c r="C20" s="141" t="s">
        <v>101</v>
      </c>
    </row>
    <row r="21" spans="2:3" ht="15.6" x14ac:dyDescent="0.25">
      <c r="B21" s="140">
        <v>17</v>
      </c>
      <c r="C21" s="141" t="s">
        <v>102</v>
      </c>
    </row>
    <row r="22" spans="2:3" ht="16.2" thickBot="1" x14ac:dyDescent="0.3">
      <c r="B22" s="142">
        <v>18</v>
      </c>
      <c r="C22" s="143" t="s">
        <v>103</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2018-03-12T12:23:30Z</cp:lastPrinted>
  <dcterms:created xsi:type="dcterms:W3CDTF">1996-10-14T23:33:28Z</dcterms:created>
  <dcterms:modified xsi:type="dcterms:W3CDTF">2019-03-04T08:30:21Z</dcterms:modified>
</cp:coreProperties>
</file>