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8-2020\2018 Ataskaita\"/>
    </mc:Choice>
  </mc:AlternateContent>
  <bookViews>
    <workbookView xWindow="0" yWindow="0" windowWidth="23040" windowHeight="9372"/>
  </bookViews>
  <sheets>
    <sheet name="Priemonių suvestinė" sheetId="2" r:id="rId1"/>
    <sheet name="Priemoniu vykdytoju kodai" sheetId="3" r:id="rId2"/>
  </sheets>
  <calcPr calcId="152511"/>
</workbook>
</file>

<file path=xl/calcChain.xml><?xml version="1.0" encoding="utf-8"?>
<calcChain xmlns="http://schemas.openxmlformats.org/spreadsheetml/2006/main">
  <c r="I34" i="2" l="1"/>
  <c r="H34" i="2"/>
  <c r="J33" i="2"/>
  <c r="I33" i="2"/>
  <c r="H33" i="2"/>
  <c r="J82" i="2" l="1"/>
  <c r="I82" i="2"/>
  <c r="H82" i="2"/>
  <c r="J88" i="2" l="1"/>
  <c r="I88" i="2"/>
  <c r="H88" i="2"/>
  <c r="J90" i="2" l="1"/>
  <c r="H90" i="2"/>
  <c r="I90" i="2"/>
  <c r="J60" i="2" l="1"/>
  <c r="J61" i="2" s="1"/>
  <c r="I60" i="2"/>
  <c r="I61" i="2" s="1"/>
  <c r="H60" i="2"/>
  <c r="H61" i="2" s="1"/>
  <c r="I54" i="2"/>
  <c r="J54" i="2"/>
  <c r="H54" i="2"/>
  <c r="I39" i="2"/>
  <c r="J39" i="2"/>
  <c r="H39" i="2"/>
  <c r="I25" i="2"/>
  <c r="J25" i="2"/>
  <c r="H25" i="2"/>
  <c r="I21" i="2"/>
  <c r="J21" i="2"/>
  <c r="H21" i="2"/>
  <c r="H16" i="2"/>
  <c r="I16" i="2"/>
  <c r="J16" i="2"/>
  <c r="I66" i="2" l="1"/>
  <c r="H29" i="2"/>
  <c r="J29" i="2"/>
  <c r="I29" i="2"/>
  <c r="J48" i="2" l="1"/>
  <c r="I48" i="2"/>
  <c r="H48" i="2"/>
  <c r="J12" i="2"/>
  <c r="H12" i="2"/>
  <c r="I12" i="2"/>
  <c r="J34" i="2" l="1"/>
  <c r="J66" i="2"/>
  <c r="H66" i="2"/>
  <c r="I55" i="2"/>
  <c r="J55" i="2"/>
  <c r="I31" i="2"/>
  <c r="J31" i="2"/>
  <c r="H55" i="2"/>
  <c r="J45" i="2" l="1"/>
  <c r="I45" i="2"/>
  <c r="H45" i="2"/>
  <c r="J42" i="2"/>
  <c r="I42" i="2"/>
  <c r="H42" i="2"/>
  <c r="H31" i="2"/>
  <c r="I68" i="2"/>
  <c r="I69" i="2" s="1"/>
  <c r="J68" i="2"/>
  <c r="J69" i="2" s="1"/>
  <c r="H68" i="2"/>
  <c r="H69" i="2" s="1"/>
  <c r="J49" i="2" l="1"/>
  <c r="J70" i="2" s="1"/>
  <c r="J71" i="2" s="1"/>
  <c r="H49" i="2"/>
  <c r="H70" i="2" s="1"/>
  <c r="I49" i="2"/>
  <c r="I70" i="2" s="1"/>
  <c r="I71" i="2" s="1"/>
  <c r="H71" i="2" l="1"/>
</calcChain>
</file>

<file path=xl/sharedStrings.xml><?xml version="1.0" encoding="utf-8"?>
<sst xmlns="http://schemas.openxmlformats.org/spreadsheetml/2006/main" count="337" uniqueCount="185">
  <si>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</si>
  <si>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</si>
  <si>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</si>
  <si>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</si>
  <si>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</si>
  <si>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</si>
  <si>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</si>
  <si>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</si>
  <si>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</si>
  <si>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</si>
  <si>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</si>
  <si>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</si>
  <si>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</si>
  <si>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</si>
  <si>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</si>
  <si>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</si>
  <si>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</si>
  <si>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</si>
  <si>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</si>
  <si>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KULTŪROS IR MENO PROGRAMA (11)</t>
  </si>
  <si>
    <t>Sudaryti sąlygas Muzikinio teatro veiklai</t>
  </si>
  <si>
    <t>Sudaryti sąlygas Dailės galerijos veiklai</t>
  </si>
  <si>
    <t>Sudaryti sąlygas teatro ,,Menas“ veiklai</t>
  </si>
  <si>
    <t>Sudaryti sąlygas Lėlių vežimo teatro veiklai</t>
  </si>
  <si>
    <t>Spektaklių skaičius per metus</t>
  </si>
  <si>
    <t xml:space="preserve">Premjerų skaičius per metus </t>
  </si>
  <si>
    <t>Koncertų skaičius per metus</t>
  </si>
  <si>
    <t>Parodų skaičius per metus</t>
  </si>
  <si>
    <t>Kino renginių skaičius</t>
  </si>
  <si>
    <t xml:space="preserve">Žiūrovų (lankytojų) skaičius  </t>
  </si>
  <si>
    <t>03</t>
  </si>
  <si>
    <t>04</t>
  </si>
  <si>
    <t>05</t>
  </si>
  <si>
    <t>Sudaryti sąlygas Savivaldybės viešosios bibliotekos veiklai</t>
  </si>
  <si>
    <t xml:space="preserve">Viešosios bibliotekos skaitytojų skaičius </t>
  </si>
  <si>
    <t>Įsigytų naujų knygų skaičius</t>
  </si>
  <si>
    <t>Puoselėti kultūros paveldą</t>
  </si>
  <si>
    <t>Užtikrinti Kraštotyros muziejaus veiklą</t>
  </si>
  <si>
    <t>Kraštotyros muziejaus lankytojų skaičius</t>
  </si>
  <si>
    <t>Naujų edukacinių programų skaičius</t>
  </si>
  <si>
    <t>Edukacinių programų lankytojų skaičius per metus</t>
  </si>
  <si>
    <t>Sudaryti sąlygas kultūros centro Panevėžio bendruomenių rūmų veiklai</t>
  </si>
  <si>
    <t>Renginių miesto bendruomenei skaičius per metus</t>
  </si>
  <si>
    <t>288724610</t>
  </si>
  <si>
    <t>191782373</t>
  </si>
  <si>
    <t>190432352</t>
  </si>
  <si>
    <t>148428990</t>
  </si>
  <si>
    <t>148504349</t>
  </si>
  <si>
    <t>190431250</t>
  </si>
  <si>
    <t xml:space="preserve">190431446 </t>
  </si>
  <si>
    <t>3</t>
  </si>
  <si>
    <t>Naujų parengtų programų skaičius per metus</t>
  </si>
  <si>
    <t>288724610
193278297</t>
  </si>
  <si>
    <t>SB</t>
  </si>
  <si>
    <t>06</t>
  </si>
  <si>
    <t>07</t>
  </si>
  <si>
    <t>Užtikrinti Panevėžio paveldo skaitmeninimą ir skelbimą</t>
  </si>
  <si>
    <t>Aptarnaujamų prieigų skaičius</t>
  </si>
  <si>
    <t>Naujų parengtų edukacinių programų skaičius</t>
  </si>
  <si>
    <t>Edukacinių programų dalyvių skaičius</t>
  </si>
  <si>
    <t>Interneto lankytojų skaičius</t>
  </si>
  <si>
    <t>Skirtų stipendijų skaičius</t>
  </si>
  <si>
    <t>Suskaitmenintų dokumentų skaičius</t>
  </si>
  <si>
    <t>Paskelbtų suskaitmenintų dokumentų skaičius</t>
  </si>
  <si>
    <t>Paversti Panevėžio miestą kultūros traukos centru</t>
  </si>
  <si>
    <t>Sudaryti sąlygas miesto gyventojams, ypač jaunimui, dalyvauti kultūros ir meno veikloje, ugdyti jų kūrybiškumą ir meninę raišką</t>
  </si>
  <si>
    <t>Sudaryti sąlygas kino centrui „Garsas“ nekomercinio kino sklaidai</t>
  </si>
  <si>
    <t>Skirti stipendijas menininkams</t>
  </si>
  <si>
    <t>302477544</t>
  </si>
  <si>
    <t xml:space="preserve">Parodų lankytojų skaičius  </t>
  </si>
  <si>
    <t>Užtikrinti, kad kultūra Panevėžyje būtų aukštos šiuolaikiškos kokybės ir išsiskirtų iš kitų miestų</t>
  </si>
  <si>
    <t>25</t>
  </si>
  <si>
    <t xml:space="preserve">Įgyvendinti renginių rinkodaros priemones </t>
  </si>
  <si>
    <t>Įgyvendintų rinkodaros priemonių skaičius</t>
  </si>
  <si>
    <t>VB</t>
  </si>
  <si>
    <t>Paaiškinimai dėl nukrypimų</t>
  </si>
  <si>
    <t>Planuotos reikšmės</t>
  </si>
  <si>
    <t>Faktinės reikšmės</t>
  </si>
  <si>
    <r>
      <t xml:space="preserve">Savivaldybės biudžeto lėšos </t>
    </r>
    <r>
      <rPr>
        <b/>
        <sz val="10"/>
        <rFont val="Times New Roman"/>
        <family val="1"/>
      </rPr>
      <t>SB</t>
    </r>
  </si>
  <si>
    <r>
      <t xml:space="preserve">Europos Sąjungos paramos lėšos </t>
    </r>
    <r>
      <rPr>
        <b/>
        <sz val="10"/>
        <rFont val="Times New Roman"/>
        <family val="1"/>
      </rPr>
      <t>ES</t>
    </r>
  </si>
  <si>
    <r>
      <t xml:space="preserve">Kiti finansavimo šaltiniai </t>
    </r>
    <r>
      <rPr>
        <b/>
        <sz val="10"/>
        <rFont val="Times New Roman"/>
        <family val="1"/>
      </rPr>
      <t>Kt</t>
    </r>
  </si>
  <si>
    <t>Asignavimai (tūkst. Eur)</t>
  </si>
  <si>
    <t>Informacija apie pasiektus rezultatus, duomenys apie programai skirtų asignavimų panaudojimo tikslingumą</t>
  </si>
  <si>
    <t>Sudaryti tinkamas sąlygas profesionaliojo meno kūrybai, įkurti ir vystyti kūrybinių industrijų sektorių mieste</t>
  </si>
  <si>
    <t>70</t>
  </si>
  <si>
    <t>Nekomercinio kino rodymas (proc.)</t>
  </si>
  <si>
    <t>0;6</t>
  </si>
  <si>
    <t>Finansuotų meno kolektyvų skaičius</t>
  </si>
  <si>
    <t>08</t>
  </si>
  <si>
    <t>Įsteigti kasmetines Panevėžio miesto kultūros ir meno premijas</t>
  </si>
  <si>
    <t>Įsteigtų kultūros ir meno premijų nominacijų skaičius</t>
  </si>
  <si>
    <t>12</t>
  </si>
  <si>
    <t>2</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</si>
  <si>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</si>
  <si>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</si>
  <si>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</si>
  <si>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</si>
  <si>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</si>
  <si>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</si>
  <si>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</si>
  <si>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</si>
  <si>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</si>
  <si>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</si>
  <si>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</si>
  <si>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</si>
  <si>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</si>
  <si>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</si>
  <si>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</si>
  <si>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</si>
  <si>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</si>
  <si>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</si>
  <si>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</si>
  <si>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</si>
  <si>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</si>
  <si>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</si>
  <si>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t>SP</t>
  </si>
  <si>
    <t>30</t>
  </si>
  <si>
    <t>8000</t>
  </si>
  <si>
    <t>Didinti kultūros ir meno indėlį į miesto gyvybingumą</t>
  </si>
  <si>
    <t>Remti tradicinius ir unikalius miesto kultūros renginius</t>
  </si>
  <si>
    <t>Paremtų kultūros ir meno  projektų skaičius</t>
  </si>
  <si>
    <t>Finansuotų įvairių renginių skaičius</t>
  </si>
  <si>
    <r>
      <t xml:space="preserve">Valstybės biudžeto lėšos </t>
    </r>
    <r>
      <rPr>
        <b/>
        <sz val="10"/>
        <rFont val="Times New Roman"/>
        <family val="1"/>
      </rPr>
      <t>VB</t>
    </r>
  </si>
  <si>
    <r>
      <t xml:space="preserve">Valstybės biudžeto specialiosios tikslinės dotacijos lėšos </t>
    </r>
    <r>
      <rPr>
        <b/>
        <sz val="10"/>
        <rFont val="Times New Roman"/>
        <family val="1"/>
      </rPr>
      <t>SB(VB)</t>
    </r>
  </si>
  <si>
    <r>
      <t xml:space="preserve">Įstaigų uždirbtos pajamos </t>
    </r>
    <r>
      <rPr>
        <b/>
        <sz val="10"/>
        <rFont val="Times New Roman"/>
        <family val="1"/>
      </rPr>
      <t>SP</t>
    </r>
    <r>
      <rPr>
        <sz val="10"/>
        <rFont val="Times New Roman"/>
        <family val="1"/>
      </rPr>
      <t xml:space="preserve"> (pajamos už paslaugas)</t>
    </r>
  </si>
  <si>
    <t>1</t>
  </si>
  <si>
    <t>10</t>
  </si>
  <si>
    <t>62</t>
  </si>
  <si>
    <t>PANEVĖŽIO MIESTO SAVIVALDYBĖS 2018 -2020 METŲ VEIKLOS PLANO ĮGYVENDINIMO 2018 METAIS ATASKAITA</t>
  </si>
  <si>
    <t>2018 m. asignavimų patvirtintas planas</t>
  </si>
  <si>
    <t>2018 m. asignavimų patikslintas planas</t>
  </si>
  <si>
    <t>2018 m. panaudotos lėšos (kasinės išlaidos)</t>
  </si>
  <si>
    <t>195</t>
  </si>
  <si>
    <t>15700</t>
  </si>
  <si>
    <t>10500</t>
  </si>
  <si>
    <t>71</t>
  </si>
  <si>
    <t>8</t>
  </si>
  <si>
    <t>12000</t>
  </si>
  <si>
    <t>2500</t>
  </si>
  <si>
    <t>26</t>
  </si>
  <si>
    <t>42000</t>
  </si>
  <si>
    <t>12450</t>
  </si>
  <si>
    <t>4020</t>
  </si>
  <si>
    <t>160</t>
  </si>
  <si>
    <t>3000</t>
  </si>
  <si>
    <t>550</t>
  </si>
  <si>
    <t>11</t>
  </si>
  <si>
    <t>Sudaryti sąlygas mėgėjų meno kolektyvų pasirengimui  dalyvauti Dainų šventėje</t>
  </si>
  <si>
    <t>220</t>
  </si>
  <si>
    <t>4</t>
  </si>
  <si>
    <t>17728</t>
  </si>
  <si>
    <t xml:space="preserve">Dėl pagrindinės  aktorės vaiko priežiūros atostogų ir vienos aktorės išėjimo iš darbo, teko nuimti  populiariausius repertuarinius spektalius. Kalėdiniu laikotarpiu parodyta mažiau spektaklių, negu ankstesniais metais. Dėl šių priežasčių nesurinktas planuotas žiūrovų skaičius. </t>
  </si>
  <si>
    <t>9026</t>
  </si>
  <si>
    <t>14</t>
  </si>
  <si>
    <t>51</t>
  </si>
  <si>
    <t>9</t>
  </si>
  <si>
    <t>12389</t>
  </si>
  <si>
    <t>36</t>
  </si>
  <si>
    <t xml:space="preserve">Išaugo parodų skaičius, nes daug parodų suorganizuota ne galerijos ekspozicinėse patalpose. Didesnis lankytojų skaičius, kadangi įgyvendinti projektai „III tarptautinis meninio stiklo simpoziumas „GlassJazz‘18“,  „Šimtmetis su gėle“, kurie papildomai pritraukė lankytojų bei surengtas naujas renginys „Pietūs ant žolės“, kuris sulaukė didelio lankytojų susidomėjimo. Edukacinių programų dalyvių skaičius didesnis, kadangi įgyvendintas projektas „Šimtmetis su gėle“, buvo rengtos sudėtingesnės programos, kurių aukštas meninis lygis. </t>
  </si>
  <si>
    <t>13797</t>
  </si>
  <si>
    <t>3576</t>
  </si>
  <si>
    <t>74,92</t>
  </si>
  <si>
    <t>39</t>
  </si>
  <si>
    <t>53159</t>
  </si>
  <si>
    <t>Stipendijos skirtos 9 menininkams. Penkiems menininkams skirta po 1500 Eur,  vienam - 1000 Eur, trim - po 500 Eur. Paremti  4 foto, 1 literatūros ir 4 dailės kūrybiniai projektai.</t>
  </si>
  <si>
    <t>12407</t>
  </si>
  <si>
    <t>4831</t>
  </si>
  <si>
    <t>120</t>
  </si>
  <si>
    <t>8810</t>
  </si>
  <si>
    <t>Muziejaus lankytojų ir edukacinių programų lankytojų skaičius išaugo, nes nusikėlė planuotas ekspozicijų uždarymo laikas. (Muziejus uždaromas kapitaliniam remontui). Parengtos 3 naujos edukacinės programos: „Kaip gyveno karaliai“, apžvalginė ekskursija po miestą „Nepriklausomybės metų ženklai Panevėžyje“ ir apžvalginė ekskursija „Panevėžio sporto istorija“. Kadangi kraštotyros muziejus remontuojamas,  dalis edukacinių programų vykdytos ne muziejaus patalpose (iš 394 pravestų edukacinių programų, 53 pravestos ne muziejaus patalpose). Tiek ekspozicijų, tiek edukacinių programų lankytojų skaičiaus padidėjimą įtakojo kultūros paso paslaugų teikimas. Net 6 muziejaus teikiamos paslaugos įtrauktos į kultūros paso paslaugų rinkinį.</t>
  </si>
  <si>
    <t>31</t>
  </si>
  <si>
    <t>Finasuotas 31 Kultūros ir meno projektas. Du projektai neįgyvendinti: vienas negavo iš Kultūros tarybos finansavimo, kitas projektas neįgyvendintas dėl projekto vadovo ligos. Projektų įgyvendinimui iš kitų finansavimo šaltinių pritraukta 161,43 tūkst. Eur. Suorganizuoti 6 renginiai: (Kultūros dienos renginys, Garbės piliečio vardo suteikimo ceremonija, miesto menininkų parodos pristatymas Daugpilyje, renginys „Laisvės vėliavai - 30“ ir  kt.).</t>
  </si>
  <si>
    <t>6</t>
  </si>
  <si>
    <t>488</t>
  </si>
  <si>
    <t>Visas dėmesys buvo skirtas, organizuojant 7 išskirtinius miesto masinius renginius (Vasario 16-osios, Kovo 11-osios dienos renginiai, vasarvidžio šventė, miesto gimtadienis, regioninė dainų šventė „Šimtmečio skrynia“  ir kt.). Dėl miesto meno kolektyvų dalyvavimo Lietuvos dainų šventėje „Vardan tos...“ , sumažėjo  suorganizuotų mieste mažesnių renginių skaičius.</t>
  </si>
  <si>
    <t>14 mėgėjų meno kolektyvų pateikė paraiškas daliniam finansavimui gauti. 14 iš jų patenkintos. Finansuoti 7 choreografijos, 4 vokalinės muzikos ir 3 folkloro kolektyvai. 2018 m. Lietuvos dainų šventėje „Vardan tos...“  dalyvavo 35 miesto vaikų, jaunimo ir suaugusiųjų mėgėjų meno kolektyvų. Iš viso per 926 dalyvius.</t>
  </si>
  <si>
    <t xml:space="preserve">Stengiantis tikslingai įvykdyti spektaklių metų planą, kryptingai bei profesionaliai bendradarbiaujant su užsakovais, pasiekta didesnių rezultatų. Prie bendro rezultato skaičiaus prisidėjo - 11 Tarptautinio lėlių teatro festivalio „Lėlė gatvėje 2018“ spektaklių. Pastatyti 4 spektakliai: teatrinė fantazija „Beketo bliuzas“ ( rež. I. Čabanovas), muzikinė komedija „Lietuviški perdainavimai“ (rež. J. Titarovas), „Anderseno sapnas“ (Alavinis kareivėlis)(rež. O. Dmitrijeva), E. Matulaitė „Ką Jūs iš manęs padarėt?“ (rež. A. Markuckis). Dėl organizuoto tarptautinio lėlių teatrų festivalio „Lėlė gatvėje 2018“ spektaklių lankomumo, užsakomųjų spektaklių paklausos padidėjo bendras žiūrovų skaičius.
</t>
  </si>
  <si>
    <t>Labiausiai lankomi ir turintys paklausą du paskutiniai teatro pastatymai: A. Bražinsko miuziklas „Šnekučiai“ ir R. Rodgers 2 dalių miuziklas „Muzikos garsai“ (premjera 2018 m.), todėl ir buvo paryta daugiau spektaklių , negu planuota. Per metus pastatytas vienas miuziklas. Kitam pastatymui negautas finansavimas iš Lietuvos kultūros tarybos fondo. Parengtos profesionalios koncertinės programos su atlikėjais ir jos atliktos pagal iš anksto suplanuotą repertuarą, todėl neliko laiko papildomiems mažiems pagrojimams pagal įstaigų ir organizacijų užsakymą. Siekiama pasirodymų profesionalumo ir kokybės, o ne kiekybės. Išaugo žiūrovų skaičius dėl patrauklių pastatymų ir  profesionaliai parengtų ir atliktų koncertinių programų.</t>
  </si>
  <si>
    <t>Planuojant kino centro repertuarą, prioritetas skiriamas nacionaliniam ir europiniam  filmams.  Didelis susidomėjimas kino renginiais - išleista ženkliai daugiau lietuviškų filmų premjerų, vyko kino vakarai, kuriuose dalyvavo aktoriai, režisieriai. Lankytojų skaičaus padidėjimui turėjo įtakos vykdytos patrauklios marketingo priemonės,  didžiosios salės dalies senų kėdžių pakeitimas į šiuolaikiškas ergonomiškas kėdes.</t>
  </si>
  <si>
    <t>Įsteigtos 2 pareigybės (direktoriaus ir buhalterio) SEMC dokumentams sutvarkyti.</t>
  </si>
  <si>
    <t>Sudaryti sąlygas Stasio Eidrigevičiaus menų centras (SEMC) veiklai</t>
  </si>
  <si>
    <r>
      <t>Sumažėjus gyventojų  skaičiui mieste, sumažėjo bibliotekos skaitytojų. Knygų įsigyta 811 fiz. vnt. daugiau negu planuota, gavus iš LRKultūros ministerijos  didesnį finansavimą dokumentams įsigyti.  V</t>
    </r>
    <r>
      <rPr>
        <sz val="9"/>
        <rFont val="Times New Roman"/>
        <family val="1"/>
        <charset val="186"/>
      </rPr>
      <t>iešųjų interneto prieigų kompiuterinė įranga sensta, genda, todėl mažėja ir interneto vartotojų skaičius, be to  beveik kiekvienas panevėžietis naudojasi savomis mobiliosiomis priemonėmis.</t>
    </r>
  </si>
  <si>
    <t>Kraštotyros muziejus vykdė remonto darbus, todėl rodikliai sumažėjo.</t>
  </si>
  <si>
    <t xml:space="preserve"> Toliau vykdoma kultūros ir meno įstaigų veiklos reklama Laisvės a. ant reklaminių stulpų, informaciją keičiant kas mėnesį. Kultūros renginių sklaida internetinėje svetainėje www.kulturapanevezys.lt. Pasitinkant Lietuvos valstybės atkūrimo šimtmetį, pagaminti suvenyriniai atvirukai „Šimtmetis su gėle“.</t>
  </si>
  <si>
    <t>Įteiktos premijos: menininkei I.Stulgaitei - Kriukienei, dailininkui S.Laurinavičiui, istorikui J.Brazauskui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</si>
</sst>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8"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8"/>
      <color theme="3"/>
      <name val="Times New Roman"/>
      <family val="1"/>
    </font>
    <font>
      <sz val="8"/>
      <color rgb="FFFF0000"/>
      <name val="Times New Roman"/>
      <family val="1"/>
    </font>
    <font>
      <b/>
      <sz val="12"/>
      <name val="Times New Roman"/>
      <family val="1"/>
    </font>
    <font>
      <sz val="11"/>
      <name val="Times New Roman"/>
      <family val="1"/>
      <charset val="186"/>
    </font>
    <font>
      <sz val="11"/>
      <name val="Arial"/>
      <family val="2"/>
      <charset val="186"/>
    </font>
    <font>
      <b/>
      <sz val="11"/>
      <name val="Times New Roman"/>
      <family val="1"/>
      <charset val="186"/>
    </font>
    <font>
      <sz val="11"/>
      <color theme="1"/>
      <name val="Calibri"/>
      <family val="2"/>
      <scheme val="minor"/>
    </font>
    <font>
      <strike/>
      <sz val="8"/>
      <name val="Times New Roman"/>
      <family val="1"/>
    </font>
    <font>
      <sz val="10"/>
      <color rgb="FFFF0000"/>
      <name val="Arial"/>
      <family val="2"/>
    </font>
    <font>
      <sz val="10"/>
      <color rgb="FFFF0000"/>
      <name val="Arial"/>
      <family val="2"/>
      <charset val="186"/>
    </font>
    <font>
      <b/>
      <sz val="9"/>
      <color rgb="FFFF0000"/>
      <name val="Times New Roman"/>
      <family val="1"/>
    </font>
    <font>
      <sz val="8"/>
      <color rgb="FFFF0000"/>
      <name val="Times New Roman"/>
      <family val="1"/>
      <charset val="186"/>
    </font>
    <font>
      <sz val="10"/>
      <name val="Arial"/>
      <family val="2"/>
    </font>
    <font>
      <strike/>
      <sz val="10"/>
      <name val="Times New Roman"/>
      <family val="1"/>
    </font>
    <font>
      <b/>
      <sz val="10"/>
      <name val="Times New Roman"/>
      <family val="1"/>
      <charset val="186"/>
    </font>
    <font>
      <sz val="10"/>
      <color theme="1"/>
      <name val="Arial"/>
      <family val="2"/>
      <charset val="186"/>
    </font>
    <font>
      <sz val="9"/>
      <color theme="1"/>
      <name val="Times New Roman"/>
      <family val="1"/>
    </font>
    <font>
      <sz val="9"/>
      <color theme="1"/>
      <name val="Arial"/>
      <family val="2"/>
      <charset val="186"/>
    </font>
    <font>
      <sz val="8"/>
      <color theme="1"/>
      <name val="Times New Roman"/>
      <family val="1"/>
    </font>
    <font>
      <strike/>
      <sz val="8"/>
      <color theme="1"/>
      <name val="Times New Roman"/>
      <family val="1"/>
    </font>
    <font>
      <sz val="8"/>
      <color theme="1"/>
      <name val="Times New Roman"/>
      <family val="1"/>
      <charset val="186"/>
    </font>
    <font>
      <sz val="9"/>
      <name val="Arial"/>
      <family val="2"/>
      <charset val="186"/>
    </font>
    <font>
      <sz val="9"/>
      <name val="Times New Roman"/>
      <family val="1"/>
      <charset val="186"/>
    </font>
    <font>
      <sz val="9"/>
      <name val="Arial"/>
      <family val="2"/>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20" fillId="0" borderId="0"/>
  </cellStyleXfs>
  <cellXfs count="353">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49" fontId="6" fillId="2" borderId="2" xfId="0" applyNumberFormat="1" applyFont="1" applyFill="1" applyBorder="1" applyAlignment="1">
      <alignment horizontal="center" vertical="top" wrapText="1"/>
    </xf>
    <xf numFmtId="49" fontId="6" fillId="2" borderId="2"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0" fontId="7" fillId="0" borderId="4" xfId="0" applyFont="1" applyBorder="1" applyAlignment="1">
      <alignment horizontal="center" vertical="top"/>
    </xf>
    <xf numFmtId="164" fontId="7" fillId="4" borderId="4" xfId="0" applyNumberFormat="1" applyFont="1" applyFill="1" applyBorder="1" applyAlignment="1">
      <alignment horizontal="center" vertical="center" wrapText="1"/>
    </xf>
    <xf numFmtId="0" fontId="7" fillId="0" borderId="6" xfId="0" applyFont="1" applyFill="1" applyBorder="1" applyAlignment="1">
      <alignment horizontal="center" vertical="top" wrapText="1"/>
    </xf>
    <xf numFmtId="164" fontId="7" fillId="0" borderId="6" xfId="0" applyNumberFormat="1" applyFont="1" applyFill="1" applyBorder="1" applyAlignment="1">
      <alignment horizontal="center" vertical="center"/>
    </xf>
    <xf numFmtId="0" fontId="9" fillId="5" borderId="8" xfId="0" applyFont="1" applyFill="1" applyBorder="1" applyAlignment="1">
      <alignment horizontal="center" vertical="top"/>
    </xf>
    <xf numFmtId="49" fontId="6" fillId="3" borderId="9" xfId="0" applyNumberFormat="1" applyFont="1" applyFill="1" applyBorder="1" applyAlignment="1">
      <alignment horizontal="center" vertical="top"/>
    </xf>
    <xf numFmtId="164" fontId="6" fillId="3" borderId="2" xfId="0" applyNumberFormat="1" applyFont="1" applyFill="1" applyBorder="1" applyAlignment="1">
      <alignment horizontal="center" vertical="center"/>
    </xf>
    <xf numFmtId="0" fontId="7" fillId="3" borderId="10" xfId="0" applyFont="1" applyFill="1" applyBorder="1" applyAlignment="1">
      <alignment vertical="top" wrapText="1"/>
    </xf>
    <xf numFmtId="0" fontId="2" fillId="3" borderId="10" xfId="0" applyFont="1" applyFill="1" applyBorder="1" applyAlignment="1">
      <alignment horizontal="center" vertical="top" wrapText="1"/>
    </xf>
    <xf numFmtId="0" fontId="4" fillId="0" borderId="0" xfId="0" applyFont="1" applyBorder="1" applyAlignment="1">
      <alignment vertical="top"/>
    </xf>
    <xf numFmtId="0" fontId="2" fillId="0" borderId="26" xfId="0" applyFont="1" applyBorder="1" applyAlignment="1">
      <alignment vertical="top"/>
    </xf>
    <xf numFmtId="49" fontId="2" fillId="0" borderId="27" xfId="0" applyNumberFormat="1" applyFont="1" applyFill="1" applyBorder="1" applyAlignment="1">
      <alignment horizontal="center" vertical="top"/>
    </xf>
    <xf numFmtId="49" fontId="5" fillId="4" borderId="20" xfId="0" applyNumberFormat="1" applyFont="1" applyFill="1" applyBorder="1" applyAlignment="1">
      <alignment vertical="top"/>
    </xf>
    <xf numFmtId="49" fontId="5" fillId="0" borderId="35" xfId="0" applyNumberFormat="1" applyFont="1" applyFill="1" applyBorder="1" applyAlignment="1">
      <alignment vertical="top" wrapText="1"/>
    </xf>
    <xf numFmtId="164" fontId="6" fillId="5" borderId="36" xfId="0" applyNumberFormat="1" applyFont="1" applyFill="1" applyBorder="1" applyAlignment="1">
      <alignment horizontal="center" vertical="center"/>
    </xf>
    <xf numFmtId="49" fontId="6" fillId="2" borderId="38" xfId="0" applyNumberFormat="1" applyFont="1" applyFill="1" applyBorder="1" applyAlignment="1">
      <alignment horizontal="center" vertical="top"/>
    </xf>
    <xf numFmtId="164" fontId="7" fillId="0" borderId="8" xfId="0" applyNumberFormat="1" applyFont="1" applyFill="1" applyBorder="1" applyAlignment="1">
      <alignment horizontal="center" vertical="center"/>
    </xf>
    <xf numFmtId="49" fontId="5" fillId="0" borderId="34" xfId="0" applyNumberFormat="1" applyFont="1" applyFill="1" applyBorder="1" applyAlignment="1">
      <alignment vertical="top" wrapText="1"/>
    </xf>
    <xf numFmtId="0" fontId="14" fillId="0" borderId="0" xfId="0" applyFont="1" applyBorder="1" applyAlignment="1">
      <alignment vertical="top"/>
    </xf>
    <xf numFmtId="0" fontId="14" fillId="0" borderId="0" xfId="0" applyFont="1" applyBorder="1" applyAlignment="1">
      <alignment horizontal="left" vertical="top"/>
    </xf>
    <xf numFmtId="0" fontId="10" fillId="0" borderId="0" xfId="0" applyFont="1" applyAlignment="1">
      <alignment horizontal="center" vertical="top"/>
    </xf>
    <xf numFmtId="49" fontId="2" fillId="0" borderId="5"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49" fontId="2" fillId="0" borderId="5"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0" fontId="2" fillId="0" borderId="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0" fontId="2" fillId="0" borderId="1"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2" fillId="2" borderId="10" xfId="0" applyFont="1" applyFill="1" applyBorder="1" applyAlignment="1">
      <alignment vertical="top"/>
    </xf>
    <xf numFmtId="49" fontId="6" fillId="6" borderId="2" xfId="0" applyNumberFormat="1" applyFont="1" applyFill="1" applyBorder="1" applyAlignment="1">
      <alignment horizontal="center" vertical="top"/>
    </xf>
    <xf numFmtId="0" fontId="7" fillId="0" borderId="26" xfId="0" applyFont="1" applyBorder="1" applyAlignment="1">
      <alignment vertical="top"/>
    </xf>
    <xf numFmtId="164" fontId="7" fillId="4" borderId="0" xfId="0" applyNumberFormat="1" applyFont="1" applyFill="1" applyBorder="1" applyAlignment="1">
      <alignment horizontal="center" vertical="center" wrapText="1"/>
    </xf>
    <xf numFmtId="164" fontId="7" fillId="4" borderId="62" xfId="0" applyNumberFormat="1" applyFont="1" applyFill="1" applyBorder="1" applyAlignment="1">
      <alignment horizontal="center" vertical="center" wrapText="1"/>
    </xf>
    <xf numFmtId="164" fontId="7" fillId="4" borderId="13" xfId="0" applyNumberFormat="1" applyFont="1" applyFill="1" applyBorder="1" applyAlignment="1">
      <alignment horizontal="center" vertical="center" wrapText="1"/>
    </xf>
    <xf numFmtId="0" fontId="10" fillId="0" borderId="0" xfId="0" applyFont="1" applyAlignment="1">
      <alignment horizontal="left"/>
    </xf>
    <xf numFmtId="0" fontId="5" fillId="0" borderId="1" xfId="0" applyFont="1" applyBorder="1" applyAlignment="1">
      <alignment horizontal="center" vertical="center" textRotation="90"/>
    </xf>
    <xf numFmtId="0" fontId="5" fillId="0" borderId="37" xfId="0" applyFont="1" applyBorder="1" applyAlignment="1">
      <alignment horizontal="center" vertical="center" textRotation="90"/>
    </xf>
    <xf numFmtId="49" fontId="2" fillId="0" borderId="33" xfId="0" applyNumberFormat="1" applyFont="1" applyFill="1" applyBorder="1" applyAlignment="1">
      <alignment horizontal="center" vertical="top"/>
    </xf>
    <xf numFmtId="49" fontId="2" fillId="0" borderId="63" xfId="0" applyNumberFormat="1" applyFont="1" applyFill="1" applyBorder="1" applyAlignment="1">
      <alignment horizontal="center" vertical="top"/>
    </xf>
    <xf numFmtId="0" fontId="2" fillId="0" borderId="33" xfId="0" applyFont="1" applyFill="1" applyBorder="1" applyAlignment="1">
      <alignment horizontal="center" vertical="top"/>
    </xf>
    <xf numFmtId="0" fontId="2" fillId="0" borderId="63" xfId="0" applyFont="1" applyFill="1" applyBorder="1" applyAlignment="1">
      <alignment horizontal="center" vertical="top"/>
    </xf>
    <xf numFmtId="49" fontId="2" fillId="0" borderId="67" xfId="0" applyNumberFormat="1" applyFont="1" applyFill="1" applyBorder="1" applyAlignment="1">
      <alignment horizontal="center" vertical="top"/>
    </xf>
    <xf numFmtId="0" fontId="7" fillId="0" borderId="71" xfId="0" applyFont="1" applyBorder="1" applyAlignment="1">
      <alignment horizontal="center" vertical="top"/>
    </xf>
    <xf numFmtId="164" fontId="7" fillId="4" borderId="71" xfId="0" applyNumberFormat="1" applyFont="1" applyFill="1" applyBorder="1" applyAlignment="1">
      <alignment horizontal="center" vertical="center" wrapText="1"/>
    </xf>
    <xf numFmtId="164" fontId="7" fillId="4" borderId="60" xfId="0" applyNumberFormat="1" applyFont="1" applyFill="1" applyBorder="1" applyAlignment="1">
      <alignment horizontal="center" vertical="center" wrapText="1"/>
    </xf>
    <xf numFmtId="49" fontId="21" fillId="7" borderId="27" xfId="0" applyNumberFormat="1" applyFont="1" applyFill="1" applyBorder="1" applyAlignment="1">
      <alignment horizontal="center" vertical="top" wrapText="1"/>
    </xf>
    <xf numFmtId="49" fontId="3" fillId="0" borderId="29" xfId="0" applyNumberFormat="1" applyFont="1" applyFill="1" applyBorder="1" applyAlignment="1">
      <alignment horizontal="center" vertical="top" wrapText="1"/>
    </xf>
    <xf numFmtId="164" fontId="6" fillId="5" borderId="39" xfId="0" applyNumberFormat="1" applyFont="1" applyFill="1" applyBorder="1" applyAlignment="1">
      <alignment horizontal="center" vertical="center"/>
    </xf>
    <xf numFmtId="164" fontId="6" fillId="3" borderId="38" xfId="0" applyNumberFormat="1" applyFont="1" applyFill="1" applyBorder="1" applyAlignment="1">
      <alignment horizontal="center" vertical="center"/>
    </xf>
    <xf numFmtId="164" fontId="6" fillId="5" borderId="8" xfId="0" applyNumberFormat="1" applyFont="1" applyFill="1" applyBorder="1" applyAlignment="1">
      <alignment horizontal="center" vertical="center"/>
    </xf>
    <xf numFmtId="164" fontId="6" fillId="3" borderId="12" xfId="0" applyNumberFormat="1" applyFont="1" applyFill="1" applyBorder="1" applyAlignment="1">
      <alignment horizontal="center" vertical="center"/>
    </xf>
    <xf numFmtId="164" fontId="7" fillId="0" borderId="61" xfId="0" applyNumberFormat="1" applyFont="1" applyBorder="1" applyAlignment="1">
      <alignment horizontal="center" vertical="center"/>
    </xf>
    <xf numFmtId="164" fontId="7" fillId="0" borderId="59" xfId="0" applyNumberFormat="1" applyFont="1" applyBorder="1" applyAlignment="1">
      <alignment horizontal="center" vertical="center"/>
    </xf>
    <xf numFmtId="164" fontId="7" fillId="0" borderId="0" xfId="0" applyNumberFormat="1" applyFont="1" applyBorder="1" applyAlignment="1">
      <alignment horizontal="center" vertical="center"/>
    </xf>
    <xf numFmtId="164" fontId="7" fillId="0" borderId="72" xfId="0" applyNumberFormat="1" applyFont="1" applyFill="1" applyBorder="1" applyAlignment="1">
      <alignment horizontal="center" vertical="center"/>
    </xf>
    <xf numFmtId="164" fontId="6" fillId="2" borderId="38" xfId="0" applyNumberFormat="1" applyFont="1" applyFill="1" applyBorder="1" applyAlignment="1">
      <alignment horizontal="center" vertical="top"/>
    </xf>
    <xf numFmtId="164" fontId="6" fillId="6" borderId="39" xfId="0" applyNumberFormat="1" applyFont="1" applyFill="1" applyBorder="1" applyAlignment="1">
      <alignment horizontal="center" vertical="top"/>
    </xf>
    <xf numFmtId="164" fontId="6" fillId="6" borderId="8" xfId="0" applyNumberFormat="1" applyFont="1" applyFill="1" applyBorder="1" applyAlignment="1">
      <alignment horizontal="center" vertical="top"/>
    </xf>
    <xf numFmtId="164" fontId="6" fillId="3" borderId="38" xfId="0" applyNumberFormat="1" applyFont="1" applyFill="1" applyBorder="1" applyAlignment="1">
      <alignment horizontal="center" vertical="top"/>
    </xf>
    <xf numFmtId="164" fontId="6" fillId="3" borderId="12" xfId="0" applyNumberFormat="1" applyFont="1" applyFill="1" applyBorder="1" applyAlignment="1">
      <alignment horizontal="center" vertical="top"/>
    </xf>
    <xf numFmtId="0" fontId="5" fillId="0" borderId="57" xfId="0" applyFont="1" applyBorder="1" applyAlignment="1">
      <alignment horizontal="left" wrapText="1"/>
    </xf>
    <xf numFmtId="0" fontId="5" fillId="0" borderId="59" xfId="0" applyFont="1" applyBorder="1" applyAlignment="1">
      <alignment horizontal="left"/>
    </xf>
    <xf numFmtId="0" fontId="5" fillId="0" borderId="58" xfId="0" applyFont="1" applyBorder="1" applyAlignment="1">
      <alignment horizontal="left" vertical="center" wrapText="1"/>
    </xf>
    <xf numFmtId="0" fontId="5" fillId="0" borderId="35" xfId="0" applyFont="1" applyBorder="1" applyAlignment="1"/>
    <xf numFmtId="49" fontId="5" fillId="0" borderId="73" xfId="0" applyNumberFormat="1" applyFont="1" applyFill="1" applyBorder="1" applyAlignment="1">
      <alignment vertical="top" wrapText="1"/>
    </xf>
    <xf numFmtId="49" fontId="5" fillId="0" borderId="20" xfId="0" applyNumberFormat="1" applyFont="1" applyFill="1" applyBorder="1" applyAlignment="1">
      <alignment vertical="top" wrapText="1"/>
    </xf>
    <xf numFmtId="49" fontId="5" fillId="0" borderId="68" xfId="0" applyNumberFormat="1" applyFont="1" applyFill="1" applyBorder="1" applyAlignment="1">
      <alignment vertical="top" wrapText="1"/>
    </xf>
    <xf numFmtId="0" fontId="2" fillId="0" borderId="6" xfId="0" applyFont="1" applyFill="1" applyBorder="1" applyAlignment="1">
      <alignment horizontal="center" vertical="top" wrapText="1"/>
    </xf>
    <xf numFmtId="0" fontId="2" fillId="0" borderId="13" xfId="0" applyFont="1" applyBorder="1" applyAlignment="1">
      <alignment horizontal="center" vertical="top"/>
    </xf>
    <xf numFmtId="0" fontId="13" fillId="7" borderId="73" xfId="0" applyFont="1" applyFill="1" applyBorder="1" applyAlignment="1">
      <alignment vertical="top" wrapText="1"/>
    </xf>
    <xf numFmtId="49" fontId="2" fillId="0" borderId="30"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5" fillId="0" borderId="36" xfId="0" applyFont="1" applyBorder="1" applyAlignment="1">
      <alignment horizontal="left" vertical="top" wrapText="1"/>
    </xf>
    <xf numFmtId="164" fontId="6" fillId="5" borderId="39" xfId="0" applyNumberFormat="1" applyFont="1" applyFill="1" applyBorder="1" applyAlignment="1">
      <alignment horizontal="center" vertical="top"/>
    </xf>
    <xf numFmtId="164" fontId="6" fillId="5" borderId="8" xfId="0" applyNumberFormat="1" applyFont="1" applyFill="1" applyBorder="1" applyAlignment="1">
      <alignment horizontal="center" vertical="top"/>
    </xf>
    <xf numFmtId="49" fontId="5" fillId="0" borderId="50" xfId="0" applyNumberFormat="1" applyFont="1" applyFill="1" applyBorder="1" applyAlignment="1">
      <alignment vertical="top" wrapText="1"/>
    </xf>
    <xf numFmtId="49" fontId="5" fillId="0" borderId="36" xfId="0" applyNumberFormat="1" applyFont="1" applyFill="1" applyBorder="1" applyAlignment="1">
      <alignment vertical="top" wrapText="1"/>
    </xf>
    <xf numFmtId="0" fontId="12" fillId="0" borderId="12" xfId="0" applyFont="1" applyBorder="1" applyAlignment="1">
      <alignment horizontal="center" vertical="top" wrapText="1"/>
    </xf>
    <xf numFmtId="0" fontId="12" fillId="0" borderId="11" xfId="0" applyFont="1" applyBorder="1" applyAlignment="1">
      <alignment vertical="top" wrapText="1"/>
    </xf>
    <xf numFmtId="0" fontId="12" fillId="0" borderId="56" xfId="0" applyFont="1" applyBorder="1" applyAlignment="1">
      <alignment horizontal="center" vertical="top" wrapText="1"/>
    </xf>
    <xf numFmtId="0" fontId="11" fillId="0" borderId="69" xfId="0" applyFont="1" applyBorder="1" applyAlignment="1">
      <alignment vertical="top" wrapText="1"/>
    </xf>
    <xf numFmtId="0" fontId="12" fillId="0" borderId="13" xfId="0" applyFont="1" applyBorder="1" applyAlignment="1">
      <alignment horizontal="center" vertical="top" wrapText="1"/>
    </xf>
    <xf numFmtId="0" fontId="11" fillId="0" borderId="14" xfId="0" applyFont="1" applyBorder="1" applyAlignment="1">
      <alignment vertical="top" wrapText="1"/>
    </xf>
    <xf numFmtId="0" fontId="12" fillId="0" borderId="15" xfId="0" applyFont="1" applyBorder="1" applyAlignment="1">
      <alignment horizontal="center" vertical="top" wrapText="1"/>
    </xf>
    <xf numFmtId="0" fontId="11" fillId="0" borderId="16" xfId="0" applyFont="1" applyBorder="1" applyAlignment="1">
      <alignment vertical="top" wrapText="1"/>
    </xf>
    <xf numFmtId="49" fontId="6" fillId="2" borderId="51" xfId="0" applyNumberFormat="1" applyFont="1" applyFill="1" applyBorder="1" applyAlignment="1">
      <alignment horizontal="center" vertical="top"/>
    </xf>
    <xf numFmtId="49" fontId="2" fillId="0" borderId="23" xfId="0" applyNumberFormat="1" applyFont="1" applyBorder="1" applyAlignment="1">
      <alignment horizontal="center" vertical="top"/>
    </xf>
    <xf numFmtId="49" fontId="2" fillId="0" borderId="21" xfId="0" applyNumberFormat="1" applyFont="1" applyFill="1" applyBorder="1" applyAlignment="1">
      <alignment horizontal="center" vertical="top" wrapText="1"/>
    </xf>
    <xf numFmtId="49" fontId="2" fillId="0" borderId="32" xfId="0" applyNumberFormat="1" applyFont="1" applyBorder="1" applyAlignment="1">
      <alignment horizontal="center" vertical="top"/>
    </xf>
    <xf numFmtId="49" fontId="2" fillId="0" borderId="25"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0" fontId="15" fillId="0" borderId="0" xfId="0" applyFont="1" applyAlignment="1">
      <alignment vertical="top"/>
    </xf>
    <xf numFmtId="0" fontId="25" fillId="0" borderId="0" xfId="0" applyFont="1" applyAlignment="1">
      <alignment vertical="top"/>
    </xf>
    <xf numFmtId="0" fontId="15" fillId="0" borderId="0" xfId="0" applyFont="1" applyBorder="1" applyAlignment="1">
      <alignment vertical="top"/>
    </xf>
    <xf numFmtId="0" fontId="15" fillId="0" borderId="0" xfId="0" applyFont="1" applyFill="1" applyBorder="1" applyAlignment="1">
      <alignment vertical="top"/>
    </xf>
    <xf numFmtId="0" fontId="24" fillId="0" borderId="0" xfId="0" applyFont="1" applyBorder="1" applyAlignment="1">
      <alignment horizontal="right" vertical="top" wrapText="1"/>
    </xf>
    <xf numFmtId="0" fontId="23" fillId="0" borderId="0" xfId="0" applyFont="1" applyBorder="1" applyAlignment="1">
      <alignment horizontal="right" vertical="top" wrapText="1"/>
    </xf>
    <xf numFmtId="49" fontId="2" fillId="0" borderId="74"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0" fontId="7" fillId="0" borderId="13" xfId="0" applyFont="1" applyBorder="1" applyAlignment="1">
      <alignment horizontal="center" vertical="top"/>
    </xf>
    <xf numFmtId="164" fontId="7" fillId="4" borderId="23" xfId="0" applyNumberFormat="1" applyFont="1" applyFill="1" applyBorder="1" applyAlignment="1">
      <alignment horizontal="center" vertical="center" wrapText="1"/>
    </xf>
    <xf numFmtId="164" fontId="7" fillId="0" borderId="42" xfId="0" applyNumberFormat="1" applyFont="1" applyFill="1" applyBorder="1" applyAlignment="1">
      <alignment horizontal="center" vertical="center"/>
    </xf>
    <xf numFmtId="164" fontId="6" fillId="5" borderId="43" xfId="0" applyNumberFormat="1" applyFont="1" applyFill="1" applyBorder="1" applyAlignment="1">
      <alignment horizontal="center" vertical="center"/>
    </xf>
    <xf numFmtId="164" fontId="7" fillId="4" borderId="61" xfId="0" applyNumberFormat="1" applyFont="1" applyFill="1" applyBorder="1" applyAlignment="1">
      <alignment horizontal="center" vertical="center" wrapText="1"/>
    </xf>
    <xf numFmtId="49" fontId="2" fillId="0" borderId="20" xfId="0" applyNumberFormat="1" applyFont="1" applyFill="1" applyBorder="1" applyAlignment="1">
      <alignment horizontal="center" vertical="top"/>
    </xf>
    <xf numFmtId="49" fontId="2" fillId="0" borderId="35"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0" fontId="2" fillId="0" borderId="20" xfId="0" applyFont="1" applyFill="1" applyBorder="1" applyAlignment="1">
      <alignment horizontal="center" vertical="top"/>
    </xf>
    <xf numFmtId="0" fontId="2" fillId="0" borderId="35" xfId="0" applyFont="1" applyFill="1" applyBorder="1" applyAlignment="1">
      <alignment horizontal="center" vertical="top"/>
    </xf>
    <xf numFmtId="49" fontId="5" fillId="4" borderId="4" xfId="0" applyNumberFormat="1" applyFont="1" applyFill="1" applyBorder="1" applyAlignment="1">
      <alignment vertical="top"/>
    </xf>
    <xf numFmtId="0" fontId="5" fillId="0" borderId="71" xfId="0" applyFont="1" applyBorder="1" applyAlignment="1"/>
    <xf numFmtId="49" fontId="5" fillId="0" borderId="71" xfId="0" applyNumberFormat="1" applyFont="1" applyFill="1" applyBorder="1" applyAlignment="1">
      <alignment vertical="top" wrapText="1"/>
    </xf>
    <xf numFmtId="0" fontId="2" fillId="0" borderId="15" xfId="0" applyFont="1" applyBorder="1" applyAlignment="1">
      <alignment vertical="top"/>
    </xf>
    <xf numFmtId="49" fontId="27" fillId="7" borderId="35" xfId="0" applyNumberFormat="1" applyFont="1" applyFill="1" applyBorder="1" applyAlignment="1">
      <alignment vertical="top" wrapText="1"/>
    </xf>
    <xf numFmtId="0" fontId="5" fillId="0" borderId="20" xfId="0" applyFont="1" applyBorder="1" applyAlignment="1">
      <alignment wrapText="1"/>
    </xf>
    <xf numFmtId="0" fontId="5" fillId="0" borderId="61" xfId="0" applyFont="1" applyBorder="1" applyAlignment="1">
      <alignment wrapText="1"/>
    </xf>
    <xf numFmtId="0" fontId="5" fillId="0" borderId="58" xfId="0" applyFont="1" applyBorder="1" applyAlignment="1">
      <alignment wrapText="1"/>
    </xf>
    <xf numFmtId="0" fontId="5" fillId="0" borderId="59" xfId="0" applyFont="1" applyBorder="1" applyAlignment="1">
      <alignment wrapText="1"/>
    </xf>
    <xf numFmtId="9" fontId="5" fillId="0" borderId="41" xfId="0" applyNumberFormat="1" applyFont="1" applyFill="1" applyBorder="1" applyAlignment="1">
      <alignment horizontal="left" vertical="top" wrapText="1"/>
    </xf>
    <xf numFmtId="0" fontId="26" fillId="0" borderId="14" xfId="0" applyFont="1" applyBorder="1" applyAlignment="1">
      <alignment vertical="top" wrapText="1"/>
    </xf>
    <xf numFmtId="49" fontId="6" fillId="3" borderId="64" xfId="0" applyNumberFormat="1" applyFont="1" applyFill="1" applyBorder="1" applyAlignment="1">
      <alignment horizontal="center" vertical="top"/>
    </xf>
    <xf numFmtId="0" fontId="6" fillId="3" borderId="47" xfId="0" applyFont="1" applyFill="1" applyBorder="1" applyAlignment="1">
      <alignment horizontal="left" vertical="top" wrapText="1"/>
    </xf>
    <xf numFmtId="0" fontId="6" fillId="3" borderId="64" xfId="0" applyFont="1" applyFill="1" applyBorder="1" applyAlignment="1">
      <alignment horizontal="left" vertical="top" wrapText="1"/>
    </xf>
    <xf numFmtId="0" fontId="26" fillId="0" borderId="32" xfId="0" applyFont="1" applyBorder="1" applyAlignment="1">
      <alignment vertical="top" wrapText="1"/>
    </xf>
    <xf numFmtId="49" fontId="5" fillId="4" borderId="19" xfId="0" applyNumberFormat="1" applyFont="1" applyFill="1" applyBorder="1" applyAlignment="1">
      <alignment vertical="top" wrapText="1"/>
    </xf>
    <xf numFmtId="49" fontId="5" fillId="4" borderId="17" xfId="0" applyNumberFormat="1" applyFont="1" applyFill="1" applyBorder="1" applyAlignment="1">
      <alignment vertical="top" wrapText="1"/>
    </xf>
    <xf numFmtId="0" fontId="2" fillId="0" borderId="29" xfId="0" applyNumberFormat="1" applyFont="1" applyFill="1" applyBorder="1" applyAlignment="1">
      <alignment horizontal="center" vertical="top"/>
    </xf>
    <xf numFmtId="164" fontId="6" fillId="2" borderId="12" xfId="0" applyNumberFormat="1" applyFont="1" applyFill="1" applyBorder="1" applyAlignment="1">
      <alignment horizontal="center" vertical="top"/>
    </xf>
    <xf numFmtId="0" fontId="7" fillId="0" borderId="46" xfId="0" applyFont="1" applyBorder="1" applyAlignment="1">
      <alignment horizontal="center" vertical="center" wrapText="1"/>
    </xf>
    <xf numFmtId="0" fontId="7" fillId="0" borderId="56" xfId="0" applyFont="1" applyFill="1" applyBorder="1" applyAlignment="1">
      <alignment horizontal="center" vertical="center" wrapText="1"/>
    </xf>
    <xf numFmtId="164" fontId="28" fillId="0" borderId="38" xfId="0" applyNumberFormat="1" applyFont="1" applyBorder="1" applyAlignment="1">
      <alignment horizontal="center" vertical="center"/>
    </xf>
    <xf numFmtId="164" fontId="13" fillId="0" borderId="53" xfId="0" applyNumberFormat="1" applyFont="1" applyBorder="1" applyAlignment="1">
      <alignment horizontal="center" vertical="top"/>
    </xf>
    <xf numFmtId="164" fontId="13" fillId="0" borderId="70" xfId="0" applyNumberFormat="1" applyFont="1" applyBorder="1" applyAlignment="1">
      <alignment horizontal="center" vertical="top"/>
    </xf>
    <xf numFmtId="164" fontId="13" fillId="0" borderId="24" xfId="0" applyNumberFormat="1" applyFont="1" applyBorder="1" applyAlignment="1">
      <alignment horizontal="center" vertical="top"/>
    </xf>
    <xf numFmtId="164" fontId="13" fillId="0" borderId="71" xfId="0" applyNumberFormat="1" applyFont="1" applyBorder="1" applyAlignment="1">
      <alignment horizontal="center" vertical="top"/>
    </xf>
    <xf numFmtId="164" fontId="13" fillId="0" borderId="42" xfId="0" applyNumberFormat="1" applyFont="1" applyBorder="1" applyAlignment="1">
      <alignment horizontal="center" vertical="top"/>
    </xf>
    <xf numFmtId="164" fontId="13" fillId="0" borderId="6" xfId="0" applyNumberFormat="1" applyFont="1" applyBorder="1" applyAlignment="1">
      <alignment horizontal="center" vertical="top"/>
    </xf>
    <xf numFmtId="164" fontId="28" fillId="7" borderId="38" xfId="0" applyNumberFormat="1" applyFont="1" applyFill="1" applyBorder="1" applyAlignment="1">
      <alignment horizontal="center" vertical="top"/>
    </xf>
    <xf numFmtId="164" fontId="28" fillId="5" borderId="38" xfId="0" applyNumberFormat="1" applyFont="1" applyFill="1" applyBorder="1" applyAlignment="1">
      <alignment horizontal="center" vertical="top"/>
    </xf>
    <xf numFmtId="49" fontId="32" fillId="0" borderId="67" xfId="0" applyNumberFormat="1" applyFont="1" applyFill="1" applyBorder="1" applyAlignment="1">
      <alignment horizontal="center" vertical="top"/>
    </xf>
    <xf numFmtId="49" fontId="32" fillId="0" borderId="63" xfId="0" applyNumberFormat="1" applyFont="1" applyFill="1" applyBorder="1" applyAlignment="1">
      <alignment horizontal="center" vertical="top"/>
    </xf>
    <xf numFmtId="49" fontId="32" fillId="0" borderId="66" xfId="0" applyNumberFormat="1" applyFont="1" applyFill="1" applyBorder="1" applyAlignment="1">
      <alignment horizontal="center" vertical="top"/>
    </xf>
    <xf numFmtId="49" fontId="32" fillId="0" borderId="30" xfId="0" applyNumberFormat="1" applyFont="1" applyFill="1" applyBorder="1" applyAlignment="1">
      <alignment horizontal="center" vertical="top"/>
    </xf>
    <xf numFmtId="49" fontId="32" fillId="0" borderId="28" xfId="0" applyNumberFormat="1" applyFont="1" applyFill="1" applyBorder="1" applyAlignment="1">
      <alignment horizontal="center" vertical="top"/>
    </xf>
    <xf numFmtId="49" fontId="32" fillId="0" borderId="33" xfId="0" applyNumberFormat="1" applyFont="1" applyFill="1" applyBorder="1" applyAlignment="1">
      <alignment horizontal="center" vertical="top" wrapText="1"/>
    </xf>
    <xf numFmtId="49" fontId="32" fillId="0" borderId="63" xfId="0" applyNumberFormat="1" applyFont="1" applyFill="1" applyBorder="1" applyAlignment="1">
      <alignment horizontal="center" vertical="top" wrapText="1"/>
    </xf>
    <xf numFmtId="49" fontId="33" fillId="7" borderId="63" xfId="0" applyNumberFormat="1" applyFont="1" applyFill="1" applyBorder="1" applyAlignment="1">
      <alignment horizontal="center" vertical="top" wrapText="1"/>
    </xf>
    <xf numFmtId="0" fontId="32" fillId="0" borderId="33" xfId="0" applyNumberFormat="1" applyFont="1" applyFill="1" applyBorder="1" applyAlignment="1">
      <alignment horizontal="center" vertical="top"/>
    </xf>
    <xf numFmtId="49" fontId="32" fillId="0" borderId="64" xfId="0" applyNumberFormat="1" applyFont="1" applyFill="1" applyBorder="1" applyAlignment="1">
      <alignment horizontal="center" vertical="top"/>
    </xf>
    <xf numFmtId="0" fontId="32" fillId="0" borderId="37" xfId="0" applyNumberFormat="1" applyFont="1" applyFill="1" applyBorder="1" applyAlignment="1">
      <alignment horizontal="center" vertical="top"/>
    </xf>
    <xf numFmtId="49" fontId="34" fillId="0" borderId="67" xfId="0" applyNumberFormat="1" applyFont="1" applyFill="1" applyBorder="1" applyAlignment="1">
      <alignment horizontal="center" vertical="top" wrapText="1"/>
    </xf>
    <xf numFmtId="49" fontId="34" fillId="0" borderId="33" xfId="0" applyNumberFormat="1" applyFont="1" applyFill="1" applyBorder="1" applyAlignment="1">
      <alignment horizontal="center" vertical="top"/>
    </xf>
    <xf numFmtId="49" fontId="34" fillId="0" borderId="28" xfId="0" applyNumberFormat="1" applyFont="1" applyFill="1" applyBorder="1" applyAlignment="1">
      <alignment horizontal="center" vertical="top"/>
    </xf>
    <xf numFmtId="0" fontId="34" fillId="0" borderId="74" xfId="0" applyNumberFormat="1" applyFont="1" applyFill="1" applyBorder="1" applyAlignment="1">
      <alignment horizontal="center" vertical="top"/>
    </xf>
    <xf numFmtId="49" fontId="34" fillId="0" borderId="66" xfId="0" applyNumberFormat="1" applyFont="1" applyFill="1" applyBorder="1" applyAlignment="1">
      <alignment horizontal="center" vertical="top"/>
    </xf>
    <xf numFmtId="49" fontId="32" fillId="0" borderId="65" xfId="0" applyNumberFormat="1" applyFont="1" applyFill="1" applyBorder="1" applyAlignment="1">
      <alignment horizontal="center" vertical="top"/>
    </xf>
    <xf numFmtId="164" fontId="4" fillId="0" borderId="12" xfId="0" applyNumberFormat="1" applyFont="1" applyBorder="1" applyAlignment="1">
      <alignment horizontal="center" vertical="center"/>
    </xf>
    <xf numFmtId="164" fontId="5" fillId="0" borderId="70" xfId="0" applyNumberFormat="1" applyFont="1" applyBorder="1" applyAlignment="1">
      <alignment horizontal="center" vertical="top"/>
    </xf>
    <xf numFmtId="164" fontId="5" fillId="0" borderId="71" xfId="0" applyNumberFormat="1" applyFont="1" applyBorder="1" applyAlignment="1">
      <alignment horizontal="center" vertical="top"/>
    </xf>
    <xf numFmtId="164" fontId="5" fillId="0" borderId="6" xfId="0" applyNumberFormat="1" applyFont="1" applyBorder="1" applyAlignment="1">
      <alignment horizontal="center" vertical="top"/>
    </xf>
    <xf numFmtId="164" fontId="4" fillId="7" borderId="12" xfId="0" applyNumberFormat="1" applyFont="1" applyFill="1" applyBorder="1" applyAlignment="1">
      <alignment horizontal="center" vertical="top"/>
    </xf>
    <xf numFmtId="164" fontId="4" fillId="5" borderId="12" xfId="0" applyNumberFormat="1" applyFont="1" applyFill="1" applyBorder="1" applyAlignment="1">
      <alignment horizontal="center" vertical="top"/>
    </xf>
    <xf numFmtId="0" fontId="22" fillId="0" borderId="38" xfId="0" applyFont="1" applyBorder="1" applyAlignment="1">
      <alignment vertical="top" wrapText="1"/>
    </xf>
    <xf numFmtId="0" fontId="22" fillId="0" borderId="11" xfId="0" applyFont="1" applyBorder="1" applyAlignment="1">
      <alignment vertical="top" wrapText="1"/>
    </xf>
    <xf numFmtId="49" fontId="32" fillId="0" borderId="65" xfId="0" applyNumberFormat="1" applyFont="1" applyFill="1" applyBorder="1" applyAlignment="1">
      <alignment horizontal="center" vertical="top" wrapText="1"/>
    </xf>
    <xf numFmtId="49" fontId="6" fillId="2" borderId="17" xfId="0" applyNumberFormat="1" applyFont="1" applyFill="1" applyBorder="1" applyAlignment="1">
      <alignment horizontal="center" vertical="top"/>
    </xf>
    <xf numFmtId="49" fontId="6" fillId="2" borderId="44" xfId="0" applyNumberFormat="1" applyFont="1" applyFill="1" applyBorder="1" applyAlignment="1">
      <alignment horizontal="center" vertical="top"/>
    </xf>
    <xf numFmtId="49" fontId="6" fillId="2" borderId="40" xfId="0" applyNumberFormat="1" applyFont="1" applyFill="1" applyBorder="1" applyAlignment="1">
      <alignment horizontal="center" vertical="top"/>
    </xf>
    <xf numFmtId="49" fontId="6" fillId="3" borderId="33" xfId="0" applyNumberFormat="1" applyFont="1" applyFill="1" applyBorder="1" applyAlignment="1">
      <alignment horizontal="center" vertical="top"/>
    </xf>
    <xf numFmtId="49" fontId="6" fillId="3" borderId="65" xfId="0" applyNumberFormat="1" applyFont="1" applyFill="1" applyBorder="1" applyAlignment="1">
      <alignment horizontal="center" vertical="top"/>
    </xf>
    <xf numFmtId="49" fontId="6" fillId="3" borderId="37" xfId="0" applyNumberFormat="1" applyFont="1" applyFill="1" applyBorder="1" applyAlignment="1">
      <alignment horizontal="center" vertical="top"/>
    </xf>
    <xf numFmtId="0" fontId="5" fillId="0" borderId="18" xfId="0" applyFont="1" applyBorder="1" applyAlignment="1">
      <alignment horizontal="left" vertical="top" wrapText="1"/>
    </xf>
    <xf numFmtId="0" fontId="10" fillId="0" borderId="27" xfId="0" applyFont="1" applyBorder="1" applyAlignment="1">
      <alignment vertical="top" wrapText="1"/>
    </xf>
    <xf numFmtId="0" fontId="10" fillId="0" borderId="28" xfId="0" applyFont="1" applyBorder="1" applyAlignment="1">
      <alignment vertical="top" wrapText="1"/>
    </xf>
    <xf numFmtId="0" fontId="28" fillId="5" borderId="2" xfId="0" applyFont="1" applyFill="1" applyBorder="1" applyAlignment="1">
      <alignment horizontal="right" vertical="top" wrapText="1"/>
    </xf>
    <xf numFmtId="0" fontId="13" fillId="0" borderId="3" xfId="0" applyFont="1" applyBorder="1" applyAlignment="1">
      <alignment vertical="top" wrapText="1"/>
    </xf>
    <xf numFmtId="0" fontId="13" fillId="0" borderId="55" xfId="0" applyFont="1" applyBorder="1" applyAlignment="1">
      <alignment vertical="top" wrapText="1"/>
    </xf>
    <xf numFmtId="0" fontId="2" fillId="0" borderId="46" xfId="0" applyFont="1" applyBorder="1" applyAlignment="1">
      <alignment vertical="top" wrapText="1"/>
    </xf>
    <xf numFmtId="0" fontId="26" fillId="0" borderId="69" xfId="0" applyFont="1" applyBorder="1" applyAlignment="1">
      <alignment vertical="top"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76" xfId="0" applyFont="1" applyFill="1" applyBorder="1" applyAlignment="1">
      <alignment horizontal="left" vertical="top" wrapText="1"/>
    </xf>
    <xf numFmtId="0" fontId="4" fillId="0" borderId="38" xfId="0" applyFont="1" applyBorder="1" applyAlignment="1">
      <alignment horizontal="center"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4" fillId="6" borderId="2" xfId="0" applyFont="1" applyFill="1" applyBorder="1" applyAlignment="1">
      <alignment horizontal="right" vertical="top" wrapText="1"/>
    </xf>
    <xf numFmtId="0" fontId="10" fillId="6" borderId="3" xfId="0" applyFont="1" applyFill="1" applyBorder="1" applyAlignment="1">
      <alignment vertical="top" wrapText="1"/>
    </xf>
    <xf numFmtId="0" fontId="10" fillId="6" borderId="9" xfId="0" applyFont="1" applyFill="1" applyBorder="1" applyAlignment="1">
      <alignment vertical="top" wrapText="1"/>
    </xf>
    <xf numFmtId="0" fontId="5" fillId="0" borderId="19" xfId="0" applyFont="1" applyBorder="1" applyAlignment="1">
      <alignment horizontal="left" vertical="top" wrapText="1"/>
    </xf>
    <xf numFmtId="0" fontId="10" fillId="0" borderId="29" xfId="0" applyFont="1" applyBorder="1" applyAlignment="1">
      <alignment vertical="top" wrapText="1"/>
    </xf>
    <xf numFmtId="0" fontId="10" fillId="0" borderId="67" xfId="0" applyFont="1" applyBorder="1" applyAlignment="1">
      <alignment vertical="top" wrapText="1"/>
    </xf>
    <xf numFmtId="0" fontId="5" fillId="0" borderId="24" xfId="0" applyFont="1" applyBorder="1" applyAlignment="1">
      <alignment horizontal="left" vertical="top" wrapText="1"/>
    </xf>
    <xf numFmtId="0" fontId="10" fillId="0" borderId="59" xfId="0" applyFont="1" applyBorder="1" applyAlignment="1">
      <alignment vertical="top" wrapText="1"/>
    </xf>
    <xf numFmtId="0" fontId="10" fillId="0" borderId="60" xfId="0" applyFont="1" applyBorder="1" applyAlignment="1">
      <alignment vertical="top" wrapText="1"/>
    </xf>
    <xf numFmtId="0" fontId="5" fillId="0" borderId="59" xfId="0" applyFont="1" applyBorder="1" applyAlignment="1">
      <alignment horizontal="left" vertical="top" wrapText="1"/>
    </xf>
    <xf numFmtId="0" fontId="5" fillId="0" borderId="60" xfId="0" applyFont="1" applyBorder="1" applyAlignment="1">
      <alignment horizontal="left" vertical="top" wrapText="1"/>
    </xf>
    <xf numFmtId="0" fontId="10" fillId="0" borderId="74" xfId="0" applyFont="1" applyBorder="1" applyAlignment="1">
      <alignment vertical="top" wrapText="1"/>
    </xf>
    <xf numFmtId="0" fontId="15" fillId="0" borderId="46" xfId="0" applyFont="1" applyBorder="1" applyAlignment="1">
      <alignment vertical="top" wrapText="1"/>
    </xf>
    <xf numFmtId="0" fontId="22" fillId="0" borderId="69" xfId="0" applyFont="1" applyBorder="1" applyAlignment="1">
      <alignment vertical="top" wrapText="1"/>
    </xf>
    <xf numFmtId="0" fontId="22" fillId="0" borderId="32" xfId="0" applyFont="1" applyBorder="1" applyAlignment="1">
      <alignment vertical="top" wrapText="1"/>
    </xf>
    <xf numFmtId="0" fontId="22" fillId="0" borderId="14" xfId="0" applyFont="1" applyBorder="1" applyAlignment="1">
      <alignment vertical="top" wrapText="1"/>
    </xf>
    <xf numFmtId="0" fontId="22" fillId="0" borderId="45" xfId="0" applyFont="1" applyBorder="1" applyAlignment="1">
      <alignment vertical="top" wrapText="1"/>
    </xf>
    <xf numFmtId="0" fontId="22" fillId="0" borderId="16" xfId="0" applyFont="1" applyBorder="1" applyAlignment="1">
      <alignment vertical="top" wrapText="1"/>
    </xf>
    <xf numFmtId="0" fontId="2" fillId="6" borderId="39" xfId="0" applyFont="1" applyFill="1" applyBorder="1" applyAlignment="1">
      <alignment horizontal="center" vertical="top"/>
    </xf>
    <xf numFmtId="49" fontId="32" fillId="0" borderId="64" xfId="0" applyNumberFormat="1" applyFont="1" applyFill="1" applyBorder="1" applyAlignment="1">
      <alignment horizontal="center" vertical="top" wrapText="1"/>
    </xf>
    <xf numFmtId="49" fontId="32" fillId="0" borderId="65" xfId="0" applyNumberFormat="1" applyFont="1" applyFill="1" applyBorder="1" applyAlignment="1">
      <alignment horizontal="center" vertical="top" wrapText="1"/>
    </xf>
    <xf numFmtId="49" fontId="32" fillId="0" borderId="66" xfId="0" applyNumberFormat="1" applyFont="1" applyFill="1" applyBorder="1" applyAlignment="1">
      <alignment horizontal="center" vertical="top" wrapText="1"/>
    </xf>
    <xf numFmtId="49" fontId="2" fillId="0" borderId="47" xfId="0" applyNumberFormat="1" applyFont="1" applyFill="1" applyBorder="1" applyAlignment="1">
      <alignment horizontal="center" vertical="top" wrapText="1"/>
    </xf>
    <xf numFmtId="49" fontId="2" fillId="0" borderId="21"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13" fillId="0" borderId="50" xfId="0" applyFont="1" applyBorder="1" applyAlignment="1">
      <alignment vertical="top" wrapText="1"/>
    </xf>
    <xf numFmtId="0" fontId="10" fillId="0" borderId="41" xfId="0" applyFont="1" applyBorder="1" applyAlignment="1">
      <alignment vertical="top" wrapText="1"/>
    </xf>
    <xf numFmtId="0" fontId="5" fillId="4" borderId="24" xfId="0" applyFont="1" applyFill="1" applyBorder="1" applyAlignment="1">
      <alignment horizontal="left" vertical="top" wrapText="1"/>
    </xf>
    <xf numFmtId="0" fontId="10" fillId="4" borderId="59" xfId="0" applyFont="1" applyFill="1" applyBorder="1" applyAlignment="1">
      <alignment horizontal="left" vertical="top" wrapText="1"/>
    </xf>
    <xf numFmtId="0" fontId="10" fillId="4" borderId="60" xfId="0" applyFont="1" applyFill="1" applyBorder="1" applyAlignment="1">
      <alignment horizontal="left" vertical="top" wrapText="1"/>
    </xf>
    <xf numFmtId="49" fontId="6" fillId="6" borderId="10" xfId="0" applyNumberFormat="1" applyFont="1" applyFill="1" applyBorder="1" applyAlignment="1">
      <alignment horizontal="right" vertical="top"/>
    </xf>
    <xf numFmtId="0" fontId="5" fillId="0" borderId="64" xfId="0" applyFont="1" applyFill="1" applyBorder="1" applyAlignment="1">
      <alignment horizontal="left" vertical="top" wrapText="1"/>
    </xf>
    <xf numFmtId="0" fontId="5" fillId="0" borderId="65" xfId="0" applyFont="1" applyFill="1" applyBorder="1" applyAlignment="1">
      <alignment horizontal="left" vertical="top" wrapText="1"/>
    </xf>
    <xf numFmtId="49" fontId="6" fillId="2" borderId="3" xfId="0" applyNumberFormat="1" applyFont="1" applyFill="1" applyBorder="1" applyAlignment="1">
      <alignment horizontal="right" vertical="top"/>
    </xf>
    <xf numFmtId="49" fontId="6" fillId="2" borderId="55" xfId="0" applyNumberFormat="1" applyFont="1" applyFill="1" applyBorder="1" applyAlignment="1">
      <alignment horizontal="right" vertical="top"/>
    </xf>
    <xf numFmtId="49" fontId="6" fillId="3" borderId="2" xfId="0" applyNumberFormat="1" applyFont="1" applyFill="1" applyBorder="1" applyAlignment="1">
      <alignment horizontal="right" vertical="top"/>
    </xf>
    <xf numFmtId="49" fontId="6" fillId="3" borderId="3" xfId="0" applyNumberFormat="1" applyFont="1" applyFill="1" applyBorder="1" applyAlignment="1">
      <alignment horizontal="right" vertical="top"/>
    </xf>
    <xf numFmtId="49" fontId="6" fillId="3" borderId="55" xfId="0" applyNumberFormat="1" applyFont="1" applyFill="1" applyBorder="1" applyAlignment="1">
      <alignment horizontal="right" vertical="top"/>
    </xf>
    <xf numFmtId="49" fontId="6" fillId="0" borderId="5" xfId="0" applyNumberFormat="1" applyFont="1" applyBorder="1" applyAlignment="1">
      <alignment horizontal="center" vertical="top"/>
    </xf>
    <xf numFmtId="49" fontId="6" fillId="0" borderId="1" xfId="0" applyNumberFormat="1" applyFont="1" applyBorder="1" applyAlignment="1">
      <alignment horizontal="center" vertical="top"/>
    </xf>
    <xf numFmtId="49" fontId="2" fillId="0" borderId="23" xfId="0" applyNumberFormat="1" applyFont="1" applyBorder="1" applyAlignment="1">
      <alignment horizontal="center" vertical="top"/>
    </xf>
    <xf numFmtId="49" fontId="2" fillId="0" borderId="32" xfId="0" applyNumberFormat="1" applyFont="1" applyBorder="1" applyAlignment="1">
      <alignment horizontal="center" vertical="top"/>
    </xf>
    <xf numFmtId="49" fontId="2" fillId="0" borderId="43" xfId="0" applyNumberFormat="1" applyFont="1" applyBorder="1" applyAlignment="1">
      <alignment horizontal="center" vertical="top"/>
    </xf>
    <xf numFmtId="0" fontId="5" fillId="0" borderId="66" xfId="0" applyFont="1" applyFill="1" applyBorder="1" applyAlignment="1">
      <alignment horizontal="left" vertical="top" wrapText="1"/>
    </xf>
    <xf numFmtId="49" fontId="8" fillId="0" borderId="56" xfId="0" applyNumberFormat="1" applyFont="1" applyBorder="1" applyAlignment="1">
      <alignment horizontal="center" vertical="top" wrapText="1"/>
    </xf>
    <xf numFmtId="49" fontId="2" fillId="0" borderId="15" xfId="0" applyNumberFormat="1" applyFont="1" applyBorder="1" applyAlignment="1">
      <alignment horizontal="center" vertical="top" wrapText="1"/>
    </xf>
    <xf numFmtId="49" fontId="8" fillId="0" borderId="13" xfId="0" applyNumberFormat="1" applyFont="1" applyBorder="1" applyAlignment="1">
      <alignment horizontal="center" vertical="top" wrapText="1"/>
    </xf>
    <xf numFmtId="49" fontId="6" fillId="0" borderId="21" xfId="0" applyNumberFormat="1" applyFont="1" applyBorder="1" applyAlignment="1">
      <alignment horizontal="center" vertical="top"/>
    </xf>
    <xf numFmtId="0" fontId="2" fillId="0" borderId="17"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0" xfId="0" applyFont="1" applyBorder="1" applyAlignment="1">
      <alignment horizontal="center" vertical="center" textRotation="90" wrapText="1"/>
    </xf>
    <xf numFmtId="49" fontId="6" fillId="3" borderId="9" xfId="0" applyNumberFormat="1" applyFont="1" applyFill="1" applyBorder="1" applyAlignment="1">
      <alignment horizontal="left" vertical="top"/>
    </xf>
    <xf numFmtId="49" fontId="6" fillId="3" borderId="10" xfId="0" applyNumberFormat="1" applyFont="1" applyFill="1" applyBorder="1" applyAlignment="1">
      <alignment horizontal="left" vertical="top"/>
    </xf>
    <xf numFmtId="49" fontId="6" fillId="0" borderId="47" xfId="0" applyNumberFormat="1" applyFont="1" applyBorder="1" applyAlignment="1">
      <alignment horizontal="center" vertical="top"/>
    </xf>
    <xf numFmtId="49" fontId="6" fillId="0" borderId="25" xfId="0" applyNumberFormat="1" applyFont="1" applyBorder="1" applyAlignment="1">
      <alignment horizontal="center" vertical="top"/>
    </xf>
    <xf numFmtId="0" fontId="5" fillId="0" borderId="48" xfId="0"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31" xfId="0" applyFont="1" applyFill="1" applyBorder="1" applyAlignment="1">
      <alignment horizontal="left" vertical="top" wrapText="1"/>
    </xf>
    <xf numFmtId="49" fontId="2" fillId="0" borderId="13" xfId="0" applyNumberFormat="1" applyFont="1" applyBorder="1" applyAlignment="1">
      <alignment horizontal="center" vertical="top" wrapText="1"/>
    </xf>
    <xf numFmtId="49" fontId="2" fillId="0" borderId="42" xfId="0" applyNumberFormat="1" applyFont="1" applyBorder="1" applyAlignment="1">
      <alignment horizontal="center" vertical="top"/>
    </xf>
    <xf numFmtId="49" fontId="6" fillId="3" borderId="47" xfId="0" applyNumberFormat="1" applyFont="1" applyFill="1" applyBorder="1" applyAlignment="1">
      <alignment horizontal="center" vertical="top"/>
    </xf>
    <xf numFmtId="49" fontId="6" fillId="3" borderId="21" xfId="0" applyNumberFormat="1" applyFont="1" applyFill="1" applyBorder="1" applyAlignment="1">
      <alignment horizontal="center" vertical="top"/>
    </xf>
    <xf numFmtId="49" fontId="6" fillId="3" borderId="25" xfId="0" applyNumberFormat="1" applyFont="1" applyFill="1" applyBorder="1" applyAlignment="1">
      <alignment horizontal="center" vertical="top"/>
    </xf>
    <xf numFmtId="49" fontId="6" fillId="2" borderId="51" xfId="0" applyNumberFormat="1" applyFont="1" applyFill="1" applyBorder="1" applyAlignment="1">
      <alignment horizontal="center" vertical="top"/>
    </xf>
    <xf numFmtId="49" fontId="6" fillId="2" borderId="54" xfId="0" applyNumberFormat="1" applyFont="1" applyFill="1" applyBorder="1" applyAlignment="1">
      <alignment horizontal="center" vertical="top"/>
    </xf>
    <xf numFmtId="0" fontId="17" fillId="0" borderId="0" xfId="0" applyFont="1" applyAlignment="1">
      <alignment horizontal="left" vertical="top" wrapText="1"/>
    </xf>
    <xf numFmtId="0" fontId="18" fillId="0" borderId="0" xfId="0" applyFont="1" applyAlignment="1">
      <alignment vertical="top"/>
    </xf>
    <xf numFmtId="0" fontId="5" fillId="0" borderId="52" xfId="0" applyFont="1" applyBorder="1" applyAlignment="1">
      <alignment horizontal="center" vertical="center" textRotation="90" wrapText="1"/>
    </xf>
    <xf numFmtId="0" fontId="10" fillId="0" borderId="54" xfId="0" applyFont="1" applyBorder="1"/>
    <xf numFmtId="0" fontId="5" fillId="0" borderId="52"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29" xfId="0" applyFont="1" applyBorder="1" applyAlignment="1">
      <alignment horizontal="center" vertical="center"/>
    </xf>
    <xf numFmtId="0" fontId="5" fillId="0" borderId="67" xfId="0" applyFont="1" applyBorder="1" applyAlignment="1">
      <alignment horizontal="center" vertical="center"/>
    </xf>
    <xf numFmtId="49" fontId="6" fillId="3" borderId="57" xfId="0" applyNumberFormat="1" applyFont="1" applyFill="1" applyBorder="1" applyAlignment="1">
      <alignment horizontal="left" vertical="top"/>
    </xf>
    <xf numFmtId="0" fontId="13" fillId="7" borderId="68" xfId="0" applyFont="1" applyFill="1" applyBorder="1" applyAlignment="1">
      <alignment horizontal="left" vertical="top" wrapText="1"/>
    </xf>
    <xf numFmtId="0" fontId="10" fillId="7" borderId="41" xfId="0" applyFont="1" applyFill="1" applyBorder="1" applyAlignment="1">
      <alignment horizontal="left" vertical="top" wrapText="1"/>
    </xf>
    <xf numFmtId="49" fontId="3" fillId="0" borderId="21" xfId="0" applyNumberFormat="1" applyFont="1" applyFill="1" applyBorder="1" applyAlignment="1">
      <alignment horizontal="center" vertical="top" wrapText="1"/>
    </xf>
    <xf numFmtId="0" fontId="10" fillId="0" borderId="25" xfId="0" applyFont="1" applyBorder="1" applyAlignment="1">
      <alignment horizontal="center" vertical="top" wrapText="1"/>
    </xf>
    <xf numFmtId="49" fontId="34" fillId="0" borderId="65" xfId="0" applyNumberFormat="1" applyFont="1" applyFill="1" applyBorder="1" applyAlignment="1">
      <alignment horizontal="center" vertical="top" wrapText="1"/>
    </xf>
    <xf numFmtId="0" fontId="29" fillId="0" borderId="66" xfId="0" applyFont="1" applyBorder="1" applyAlignment="1">
      <alignment horizontal="center" vertical="top" wrapText="1"/>
    </xf>
    <xf numFmtId="0" fontId="4" fillId="0" borderId="23" xfId="0" applyFont="1" applyBorder="1" applyAlignment="1">
      <alignment horizontal="center" vertical="center"/>
    </xf>
    <xf numFmtId="0" fontId="4" fillId="0" borderId="61" xfId="0" applyFont="1" applyBorder="1" applyAlignment="1">
      <alignment horizontal="center" vertical="center"/>
    </xf>
    <xf numFmtId="0" fontId="2" fillId="0" borderId="56" xfId="0" applyNumberFormat="1" applyFont="1" applyBorder="1" applyAlignment="1">
      <alignment horizontal="center" vertical="center" textRotation="90" wrapText="1"/>
    </xf>
    <xf numFmtId="0" fontId="2" fillId="0" borderId="13" xfId="0" applyNumberFormat="1" applyFont="1" applyBorder="1" applyAlignment="1">
      <alignment horizontal="center" vertical="center" textRotation="90" wrapText="1"/>
    </xf>
    <xf numFmtId="0" fontId="2" fillId="0" borderId="15" xfId="0" applyNumberFormat="1"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6"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2" fillId="0" borderId="2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5" fillId="0" borderId="4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6" fillId="3" borderId="3" xfId="0" applyFont="1" applyFill="1" applyBorder="1" applyAlignment="1">
      <alignment horizontal="left" vertical="top" wrapText="1"/>
    </xf>
    <xf numFmtId="49" fontId="5" fillId="4" borderId="50" xfId="0" applyNumberFormat="1" applyFont="1" applyFill="1" applyBorder="1" applyAlignment="1">
      <alignment vertical="top" wrapText="1"/>
    </xf>
    <xf numFmtId="0" fontId="10" fillId="0" borderId="73" xfId="0" applyFont="1" applyBorder="1" applyAlignment="1">
      <alignment wrapText="1"/>
    </xf>
    <xf numFmtId="49" fontId="6" fillId="3" borderId="25" xfId="0" applyNumberFormat="1" applyFont="1" applyFill="1" applyBorder="1" applyAlignment="1">
      <alignment horizontal="right" vertical="top"/>
    </xf>
    <xf numFmtId="49" fontId="16" fillId="0" borderId="0" xfId="0" applyNumberFormat="1" applyFont="1" applyFill="1" applyBorder="1" applyAlignment="1">
      <alignment horizontal="center" vertical="top" wrapText="1"/>
    </xf>
    <xf numFmtId="0" fontId="10" fillId="0" borderId="0" xfId="0" applyFont="1" applyAlignment="1">
      <alignment vertical="top" wrapText="1"/>
    </xf>
    <xf numFmtId="0" fontId="4" fillId="2" borderId="10" xfId="0" applyFont="1" applyFill="1" applyBorder="1" applyAlignment="1">
      <alignment horizontal="left" vertical="top"/>
    </xf>
    <xf numFmtId="49" fontId="5" fillId="4" borderId="51" xfId="0" applyNumberFormat="1" applyFont="1" applyFill="1" applyBorder="1" applyAlignment="1">
      <alignment vertical="top" wrapText="1"/>
    </xf>
    <xf numFmtId="0" fontId="26" fillId="0" borderId="44" xfId="0" applyFont="1" applyBorder="1" applyAlignment="1">
      <alignment vertical="top" wrapText="1"/>
    </xf>
    <xf numFmtId="0" fontId="26" fillId="0" borderId="44" xfId="0" applyFont="1" applyBorder="1" applyAlignment="1">
      <alignment wrapText="1"/>
    </xf>
    <xf numFmtId="0" fontId="26" fillId="0" borderId="54" xfId="0" applyFont="1" applyBorder="1" applyAlignment="1">
      <alignment wrapText="1"/>
    </xf>
    <xf numFmtId="0" fontId="26" fillId="0" borderId="45" xfId="0" applyFont="1" applyBorder="1" applyAlignment="1">
      <alignment vertical="top" wrapText="1"/>
    </xf>
    <xf numFmtId="0" fontId="26" fillId="0" borderId="16" xfId="0" applyFont="1" applyBorder="1" applyAlignment="1">
      <alignment vertical="top" wrapText="1"/>
    </xf>
    <xf numFmtId="0" fontId="30" fillId="0" borderId="46" xfId="0" applyFont="1" applyFill="1" applyBorder="1" applyAlignment="1">
      <alignment vertical="top" wrapText="1"/>
    </xf>
    <xf numFmtId="0" fontId="31" fillId="0" borderId="69" xfId="0" applyFont="1" applyFill="1" applyBorder="1" applyAlignment="1">
      <alignment vertical="top" wrapText="1"/>
    </xf>
    <xf numFmtId="0" fontId="30" fillId="0" borderId="32" xfId="0" applyFont="1" applyFill="1" applyBorder="1" applyAlignment="1">
      <alignment vertical="top" wrapText="1"/>
    </xf>
    <xf numFmtId="0" fontId="31" fillId="0" borderId="14" xfId="0" applyFont="1" applyFill="1" applyBorder="1" applyAlignment="1">
      <alignment vertical="top" wrapText="1"/>
    </xf>
    <xf numFmtId="0" fontId="31" fillId="0" borderId="32" xfId="0" applyFont="1" applyFill="1" applyBorder="1" applyAlignment="1">
      <alignment vertical="top" wrapText="1"/>
    </xf>
    <xf numFmtId="0" fontId="31" fillId="0" borderId="45" xfId="0" applyFont="1" applyFill="1" applyBorder="1" applyAlignment="1">
      <alignment vertical="top" wrapText="1"/>
    </xf>
    <xf numFmtId="0" fontId="31" fillId="0" borderId="16" xfId="0" applyFont="1" applyFill="1" applyBorder="1" applyAlignment="1">
      <alignment vertical="top" wrapText="1"/>
    </xf>
    <xf numFmtId="0" fontId="19" fillId="0" borderId="0" xfId="0" applyNumberFormat="1" applyFont="1" applyAlignment="1">
      <alignment vertical="top" wrapText="1"/>
    </xf>
    <xf numFmtId="0" fontId="26" fillId="0" borderId="0" xfId="0" applyFont="1" applyAlignment="1">
      <alignment vertical="top" wrapText="1"/>
    </xf>
    <xf numFmtId="0" fontId="19" fillId="0" borderId="26" xfId="0" applyFont="1" applyBorder="1" applyAlignment="1">
      <alignment horizontal="left" wrapText="1"/>
    </xf>
    <xf numFmtId="0" fontId="4" fillId="0" borderId="17"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0" xfId="0" applyFont="1" applyBorder="1" applyAlignment="1">
      <alignment horizontal="center" vertical="center" wrapText="1"/>
    </xf>
    <xf numFmtId="0" fontId="5" fillId="0" borderId="51" xfId="0" applyFont="1" applyBorder="1" applyAlignment="1">
      <alignment vertical="top" wrapText="1"/>
    </xf>
    <xf numFmtId="0" fontId="10" fillId="0" borderId="44" xfId="0" applyFont="1" applyBorder="1" applyAlignment="1">
      <alignment vertical="top" wrapText="1"/>
    </xf>
    <xf numFmtId="0" fontId="5" fillId="0" borderId="48" xfId="0" applyFont="1" applyBorder="1" applyAlignment="1">
      <alignment vertical="top" wrapText="1"/>
    </xf>
    <xf numFmtId="0" fontId="10" fillId="0" borderId="22" xfId="0" applyFont="1" applyBorder="1" applyAlignment="1">
      <alignment vertical="top" wrapText="1"/>
    </xf>
    <xf numFmtId="0" fontId="5" fillId="0" borderId="7" xfId="0" applyFont="1" applyFill="1" applyBorder="1" applyAlignment="1">
      <alignment horizontal="center" vertical="center" textRotation="90" wrapText="1"/>
    </xf>
    <xf numFmtId="0" fontId="10" fillId="0" borderId="25" xfId="0" applyFont="1" applyBorder="1"/>
    <xf numFmtId="0" fontId="5" fillId="0" borderId="49" xfId="0" applyFont="1" applyFill="1" applyBorder="1" applyAlignment="1">
      <alignment horizontal="center" vertical="center" textRotation="90" wrapText="1"/>
    </xf>
    <xf numFmtId="0" fontId="10" fillId="0" borderId="31" xfId="0" applyFont="1" applyBorder="1"/>
    <xf numFmtId="0" fontId="7" fillId="0" borderId="46" xfId="0" applyFont="1" applyBorder="1" applyAlignment="1">
      <alignment vertical="top" wrapText="1"/>
    </xf>
    <xf numFmtId="0" fontId="35" fillId="0" borderId="69" xfId="0" applyFont="1" applyBorder="1" applyAlignment="1">
      <alignment vertical="top" wrapText="1"/>
    </xf>
    <xf numFmtId="0" fontId="35" fillId="0" borderId="32" xfId="0" applyFont="1" applyBorder="1" applyAlignment="1">
      <alignment vertical="top" wrapText="1"/>
    </xf>
    <xf numFmtId="0" fontId="35" fillId="0" borderId="14" xfId="0" applyFont="1" applyBorder="1" applyAlignment="1">
      <alignment vertical="top" wrapText="1"/>
    </xf>
    <xf numFmtId="0" fontId="35" fillId="0" borderId="45" xfId="0" applyFont="1" applyBorder="1" applyAlignment="1">
      <alignment vertical="top" wrapText="1"/>
    </xf>
    <xf numFmtId="0" fontId="35" fillId="0" borderId="16" xfId="0" applyFont="1" applyBorder="1" applyAlignment="1">
      <alignment vertical="top" wrapText="1"/>
    </xf>
    <xf numFmtId="0" fontId="7" fillId="0" borderId="46" xfId="0" applyFont="1" applyFill="1" applyBorder="1" applyAlignment="1">
      <alignment vertical="top" wrapText="1"/>
    </xf>
    <xf numFmtId="0" fontId="35" fillId="0" borderId="69" xfId="0" applyFont="1" applyFill="1" applyBorder="1" applyAlignment="1">
      <alignment vertical="top" wrapText="1"/>
    </xf>
    <xf numFmtId="0" fontId="35" fillId="0" borderId="32" xfId="0" applyFont="1" applyFill="1" applyBorder="1" applyAlignment="1">
      <alignment vertical="top" wrapText="1"/>
    </xf>
    <xf numFmtId="0" fontId="35" fillId="0" borderId="14" xfId="0" applyFont="1" applyFill="1" applyBorder="1" applyAlignment="1">
      <alignment vertical="top" wrapText="1"/>
    </xf>
    <xf numFmtId="0" fontId="35" fillId="0" borderId="45" xfId="0" applyFont="1" applyFill="1" applyBorder="1" applyAlignment="1">
      <alignment vertical="top" wrapText="1"/>
    </xf>
    <xf numFmtId="0" fontId="35" fillId="0" borderId="16" xfId="0" applyFont="1" applyFill="1" applyBorder="1" applyAlignment="1">
      <alignment vertical="top" wrapText="1"/>
    </xf>
    <xf numFmtId="0" fontId="7" fillId="0" borderId="32" xfId="0" applyFont="1" applyFill="1" applyBorder="1" applyAlignment="1">
      <alignment vertical="top" wrapText="1"/>
    </xf>
    <xf numFmtId="0" fontId="36" fillId="0" borderId="46" xfId="0" applyFont="1" applyBorder="1" applyAlignment="1">
      <alignment horizontal="left" vertical="top" wrapText="1"/>
    </xf>
    <xf numFmtId="0" fontId="36" fillId="0" borderId="69" xfId="0" applyFont="1" applyBorder="1" applyAlignment="1">
      <alignment horizontal="left" vertical="top" wrapText="1"/>
    </xf>
    <xf numFmtId="0" fontId="36" fillId="0" borderId="32" xfId="0" applyFont="1" applyBorder="1" applyAlignment="1">
      <alignment horizontal="left" vertical="top" wrapText="1"/>
    </xf>
    <xf numFmtId="0" fontId="36" fillId="0" borderId="14" xfId="0" applyFont="1" applyBorder="1" applyAlignment="1">
      <alignment horizontal="left" vertical="top" wrapText="1"/>
    </xf>
    <xf numFmtId="0" fontId="36" fillId="0" borderId="45" xfId="0" applyFont="1" applyBorder="1" applyAlignment="1">
      <alignment horizontal="left" vertical="top" wrapText="1"/>
    </xf>
    <xf numFmtId="0" fontId="36" fillId="0" borderId="16" xfId="0" applyFont="1" applyBorder="1" applyAlignment="1">
      <alignment horizontal="left" vertical="top" wrapText="1"/>
    </xf>
    <xf numFmtId="0" fontId="37" fillId="0" borderId="69" xfId="0" applyFont="1" applyBorder="1" applyAlignment="1">
      <alignment vertical="top" wrapText="1"/>
    </xf>
    <xf numFmtId="0" fontId="7" fillId="0" borderId="32" xfId="0" applyFont="1" applyBorder="1" applyAlignment="1">
      <alignment vertical="top" wrapText="1"/>
    </xf>
    <xf numFmtId="0" fontId="37" fillId="0" borderId="14" xfId="0" applyFont="1" applyBorder="1" applyAlignment="1">
      <alignment vertical="top" wrapText="1"/>
    </xf>
    <xf numFmtId="0" fontId="37" fillId="0" borderId="32" xfId="0" applyFont="1" applyBorder="1" applyAlignment="1">
      <alignment vertical="top" wrapText="1"/>
    </xf>
    <xf numFmtId="0" fontId="37" fillId="0" borderId="45" xfId="0" applyFont="1" applyBorder="1" applyAlignment="1">
      <alignment vertical="top" wrapText="1"/>
    </xf>
    <xf numFmtId="0" fontId="37" fillId="0" borderId="16" xfId="0" applyFont="1" applyBorder="1" applyAlignment="1">
      <alignment vertical="top" wrapText="1"/>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0"/>
  <sheetViews>
    <sheetView tabSelected="1" zoomScaleNormal="100" workbookViewId="0">
      <selection activeCell="N63" sqref="N63:O66"/>
    </sheetView>
  </sheetViews>
  <sheetFormatPr defaultColWidth="9.109375" defaultRowHeight="10.199999999999999" x14ac:dyDescent="0.25"/>
  <cols>
    <col min="1" max="1" width="2.6640625" style="1" customWidth="1"/>
    <col min="2" max="3" width="2.5546875" style="1" customWidth="1"/>
    <col min="4" max="4" width="19.6640625" style="1" customWidth="1"/>
    <col min="5" max="5" width="7.88671875" style="2" customWidth="1"/>
    <col min="6" max="6" width="4.44140625" style="1" customWidth="1"/>
    <col min="7" max="7" width="5.33203125" style="3" customWidth="1"/>
    <col min="8" max="8" width="7.88671875" style="1" customWidth="1"/>
    <col min="9" max="9" width="8.21875" style="1" customWidth="1"/>
    <col min="10" max="10" width="8.44140625" style="1" customWidth="1"/>
    <col min="11" max="11" width="23.33203125" style="1" customWidth="1"/>
    <col min="12" max="12" width="6.109375" style="4" customWidth="1"/>
    <col min="13" max="13" width="5.88671875" style="1" customWidth="1"/>
    <col min="14" max="14" width="12.44140625" style="5" customWidth="1"/>
    <col min="15" max="15" width="14.88671875" style="5" customWidth="1"/>
    <col min="16" max="16384" width="9.109375" style="5"/>
  </cols>
  <sheetData>
    <row r="1" spans="1:19" ht="44.25" customHeight="1" x14ac:dyDescent="0.25">
      <c r="I1" s="262"/>
      <c r="J1" s="263"/>
      <c r="K1" s="263"/>
      <c r="L1" s="263"/>
      <c r="M1" s="263"/>
    </row>
    <row r="2" spans="1:19" ht="12.75" customHeight="1" x14ac:dyDescent="0.25">
      <c r="D2" s="314" t="s">
        <v>128</v>
      </c>
      <c r="E2" s="315"/>
      <c r="F2" s="315"/>
      <c r="G2" s="315"/>
      <c r="H2" s="315"/>
      <c r="I2" s="315"/>
      <c r="J2" s="315"/>
      <c r="K2" s="315"/>
      <c r="L2" s="315"/>
      <c r="M2" s="315"/>
      <c r="N2" s="315"/>
      <c r="O2" s="315"/>
      <c r="P2" s="19"/>
      <c r="Q2" s="19"/>
      <c r="R2" s="19"/>
      <c r="S2" s="19"/>
    </row>
    <row r="3" spans="1:19" ht="15.75" customHeight="1" thickBot="1" x14ac:dyDescent="0.3">
      <c r="A3" s="6"/>
      <c r="B3" s="30"/>
      <c r="C3" s="30"/>
      <c r="D3" s="316" t="s">
        <v>19</v>
      </c>
      <c r="E3" s="316"/>
      <c r="F3" s="316"/>
      <c r="G3" s="316"/>
      <c r="H3" s="316"/>
      <c r="I3" s="45"/>
      <c r="J3" s="45"/>
      <c r="K3" s="45"/>
      <c r="L3" s="45"/>
      <c r="M3" s="45"/>
      <c r="N3" s="45"/>
      <c r="O3" s="45"/>
      <c r="P3" s="45"/>
      <c r="Q3" s="45"/>
      <c r="R3" s="45"/>
      <c r="S3" s="45"/>
    </row>
    <row r="4" spans="1:19" ht="36.75" customHeight="1" x14ac:dyDescent="0.25">
      <c r="A4" s="245" t="s">
        <v>0</v>
      </c>
      <c r="B4" s="288" t="s">
        <v>1</v>
      </c>
      <c r="C4" s="288" t="s">
        <v>2</v>
      </c>
      <c r="D4" s="291" t="s">
        <v>3</v>
      </c>
      <c r="E4" s="279" t="s">
        <v>4</v>
      </c>
      <c r="F4" s="282" t="s">
        <v>5</v>
      </c>
      <c r="G4" s="285" t="s">
        <v>6</v>
      </c>
      <c r="H4" s="317" t="s">
        <v>81</v>
      </c>
      <c r="I4" s="318"/>
      <c r="J4" s="319"/>
      <c r="K4" s="277" t="s">
        <v>114</v>
      </c>
      <c r="L4" s="278"/>
      <c r="M4" s="278"/>
      <c r="N4" s="320" t="s">
        <v>82</v>
      </c>
      <c r="O4" s="322" t="s">
        <v>75</v>
      </c>
    </row>
    <row r="5" spans="1:19" ht="15" customHeight="1" x14ac:dyDescent="0.25">
      <c r="A5" s="246"/>
      <c r="B5" s="289"/>
      <c r="C5" s="289"/>
      <c r="D5" s="292"/>
      <c r="E5" s="280"/>
      <c r="F5" s="283"/>
      <c r="G5" s="286"/>
      <c r="H5" s="264" t="s">
        <v>129</v>
      </c>
      <c r="I5" s="324" t="s">
        <v>130</v>
      </c>
      <c r="J5" s="326" t="s">
        <v>131</v>
      </c>
      <c r="K5" s="266" t="s">
        <v>3</v>
      </c>
      <c r="L5" s="268"/>
      <c r="M5" s="269"/>
      <c r="N5" s="321"/>
      <c r="O5" s="323"/>
    </row>
    <row r="6" spans="1:19" ht="88.5" customHeight="1" thickBot="1" x14ac:dyDescent="0.3">
      <c r="A6" s="247"/>
      <c r="B6" s="290"/>
      <c r="C6" s="290"/>
      <c r="D6" s="293"/>
      <c r="E6" s="281"/>
      <c r="F6" s="284"/>
      <c r="G6" s="287"/>
      <c r="H6" s="265"/>
      <c r="I6" s="325"/>
      <c r="J6" s="327"/>
      <c r="K6" s="267"/>
      <c r="L6" s="46" t="s">
        <v>76</v>
      </c>
      <c r="M6" s="47" t="s">
        <v>77</v>
      </c>
      <c r="N6" s="321"/>
      <c r="O6" s="323"/>
    </row>
    <row r="7" spans="1:19" ht="15" customHeight="1" thickBot="1" x14ac:dyDescent="0.3">
      <c r="A7" s="7" t="s">
        <v>7</v>
      </c>
      <c r="B7" s="300" t="s">
        <v>64</v>
      </c>
      <c r="C7" s="300"/>
      <c r="D7" s="300"/>
      <c r="E7" s="300"/>
      <c r="F7" s="300"/>
      <c r="G7" s="300"/>
      <c r="H7" s="300"/>
      <c r="I7" s="300"/>
      <c r="J7" s="300"/>
      <c r="K7" s="300"/>
      <c r="L7" s="300"/>
      <c r="M7" s="300"/>
      <c r="N7" s="209"/>
      <c r="O7" s="210"/>
    </row>
    <row r="8" spans="1:19" ht="15.6" customHeight="1" thickBot="1" x14ac:dyDescent="0.3">
      <c r="A8" s="8" t="s">
        <v>7</v>
      </c>
      <c r="B8" s="9" t="s">
        <v>7</v>
      </c>
      <c r="C8" s="248" t="s">
        <v>83</v>
      </c>
      <c r="D8" s="249"/>
      <c r="E8" s="270"/>
      <c r="F8" s="270"/>
      <c r="G8" s="249"/>
      <c r="H8" s="249"/>
      <c r="I8" s="249"/>
      <c r="J8" s="249"/>
      <c r="K8" s="249"/>
      <c r="L8" s="249"/>
      <c r="M8" s="249"/>
      <c r="N8" s="213"/>
      <c r="O8" s="214"/>
    </row>
    <row r="9" spans="1:19" ht="12.75" customHeight="1" x14ac:dyDescent="0.25">
      <c r="A9" s="260" t="s">
        <v>7</v>
      </c>
      <c r="B9" s="257" t="s">
        <v>7</v>
      </c>
      <c r="C9" s="250" t="s">
        <v>7</v>
      </c>
      <c r="D9" s="252" t="s">
        <v>23</v>
      </c>
      <c r="E9" s="241" t="s">
        <v>44</v>
      </c>
      <c r="F9" s="237" t="s">
        <v>86</v>
      </c>
      <c r="G9" s="10" t="s">
        <v>53</v>
      </c>
      <c r="H9" s="62">
        <v>252.3</v>
      </c>
      <c r="I9" s="11">
        <v>252.3</v>
      </c>
      <c r="J9" s="112">
        <v>252.3</v>
      </c>
      <c r="K9" s="121" t="s">
        <v>24</v>
      </c>
      <c r="L9" s="116" t="s">
        <v>132</v>
      </c>
      <c r="M9" s="48" t="s">
        <v>148</v>
      </c>
      <c r="N9" s="328" t="s">
        <v>176</v>
      </c>
      <c r="O9" s="329"/>
      <c r="P9" s="28"/>
      <c r="Q9" s="28"/>
      <c r="R9" s="28"/>
      <c r="S9" s="28"/>
    </row>
    <row r="10" spans="1:19" ht="12.75" customHeight="1" x14ac:dyDescent="0.25">
      <c r="A10" s="178"/>
      <c r="B10" s="258"/>
      <c r="C10" s="244"/>
      <c r="D10" s="253"/>
      <c r="E10" s="255"/>
      <c r="F10" s="256"/>
      <c r="G10" s="12" t="s">
        <v>74</v>
      </c>
      <c r="H10" s="65">
        <v>0</v>
      </c>
      <c r="I10" s="13">
        <v>0</v>
      </c>
      <c r="J10" s="113">
        <v>0</v>
      </c>
      <c r="K10" s="122" t="s">
        <v>25</v>
      </c>
      <c r="L10" s="117" t="s">
        <v>50</v>
      </c>
      <c r="M10" s="49" t="s">
        <v>149</v>
      </c>
      <c r="N10" s="330"/>
      <c r="O10" s="331"/>
      <c r="P10" s="28"/>
      <c r="Q10" s="28"/>
      <c r="R10" s="28"/>
      <c r="S10" s="28"/>
    </row>
    <row r="11" spans="1:19" ht="12.75" customHeight="1" x14ac:dyDescent="0.25">
      <c r="A11" s="178"/>
      <c r="B11" s="258"/>
      <c r="C11" s="244"/>
      <c r="D11" s="253"/>
      <c r="E11" s="255"/>
      <c r="F11" s="256"/>
      <c r="G11" s="12" t="s">
        <v>115</v>
      </c>
      <c r="H11" s="65">
        <v>17.600000000000001</v>
      </c>
      <c r="I11" s="13">
        <v>26</v>
      </c>
      <c r="J11" s="113">
        <v>21.7</v>
      </c>
      <c r="K11" s="123" t="s">
        <v>29</v>
      </c>
      <c r="L11" s="117" t="s">
        <v>133</v>
      </c>
      <c r="M11" s="49" t="s">
        <v>150</v>
      </c>
      <c r="N11" s="330"/>
      <c r="O11" s="331"/>
      <c r="P11" s="28"/>
      <c r="Q11" s="28"/>
      <c r="R11" s="28"/>
      <c r="S11" s="28"/>
    </row>
    <row r="12" spans="1:19" ht="181.8" customHeight="1" thickBot="1" x14ac:dyDescent="0.3">
      <c r="A12" s="261"/>
      <c r="B12" s="259"/>
      <c r="C12" s="251"/>
      <c r="D12" s="254"/>
      <c r="E12" s="242"/>
      <c r="F12" s="239"/>
      <c r="G12" s="14" t="s">
        <v>8</v>
      </c>
      <c r="H12" s="58">
        <f>H9+H10+H11</f>
        <v>269.90000000000003</v>
      </c>
      <c r="I12" s="60">
        <f>I9+I10+I11</f>
        <v>278.3</v>
      </c>
      <c r="J12" s="114">
        <f>J9+J10+J11</f>
        <v>274</v>
      </c>
      <c r="K12" s="124"/>
      <c r="L12" s="118"/>
      <c r="M12" s="101"/>
      <c r="N12" s="332"/>
      <c r="O12" s="333"/>
      <c r="P12" s="28"/>
      <c r="Q12" s="28"/>
      <c r="R12" s="28"/>
      <c r="S12" s="28"/>
    </row>
    <row r="13" spans="1:19" ht="12.75" customHeight="1" x14ac:dyDescent="0.25">
      <c r="A13" s="260" t="s">
        <v>7</v>
      </c>
      <c r="B13" s="257" t="s">
        <v>7</v>
      </c>
      <c r="C13" s="250" t="s">
        <v>9</v>
      </c>
      <c r="D13" s="252" t="s">
        <v>22</v>
      </c>
      <c r="E13" s="241" t="s">
        <v>45</v>
      </c>
      <c r="F13" s="237" t="s">
        <v>86</v>
      </c>
      <c r="G13" s="10" t="s">
        <v>53</v>
      </c>
      <c r="H13" s="62">
        <v>318.5</v>
      </c>
      <c r="I13" s="11">
        <v>318.5</v>
      </c>
      <c r="J13" s="115">
        <v>318.5</v>
      </c>
      <c r="K13" s="121" t="s">
        <v>24</v>
      </c>
      <c r="L13" s="119">
        <v>145</v>
      </c>
      <c r="M13" s="50">
        <v>125</v>
      </c>
      <c r="N13" s="328" t="s">
        <v>151</v>
      </c>
      <c r="O13" s="329"/>
      <c r="P13" s="28"/>
      <c r="Q13" s="28"/>
      <c r="R13" s="28"/>
      <c r="S13" s="28"/>
    </row>
    <row r="14" spans="1:19" ht="12.75" customHeight="1" x14ac:dyDescent="0.25">
      <c r="A14" s="178"/>
      <c r="B14" s="258"/>
      <c r="C14" s="244"/>
      <c r="D14" s="253"/>
      <c r="E14" s="255"/>
      <c r="F14" s="256"/>
      <c r="G14" s="12" t="s">
        <v>74</v>
      </c>
      <c r="H14" s="65">
        <v>0</v>
      </c>
      <c r="I14" s="13">
        <v>0</v>
      </c>
      <c r="J14" s="65">
        <v>0</v>
      </c>
      <c r="K14" s="122" t="s">
        <v>25</v>
      </c>
      <c r="L14" s="120">
        <v>3</v>
      </c>
      <c r="M14" s="51">
        <v>4</v>
      </c>
      <c r="N14" s="330"/>
      <c r="O14" s="331"/>
      <c r="P14" s="28"/>
      <c r="Q14" s="28"/>
      <c r="R14" s="28"/>
      <c r="S14" s="28"/>
    </row>
    <row r="15" spans="1:19" ht="12.75" customHeight="1" x14ac:dyDescent="0.25">
      <c r="A15" s="178"/>
      <c r="B15" s="258"/>
      <c r="C15" s="244"/>
      <c r="D15" s="253"/>
      <c r="E15" s="255"/>
      <c r="F15" s="256"/>
      <c r="G15" s="12" t="s">
        <v>115</v>
      </c>
      <c r="H15" s="65">
        <v>36</v>
      </c>
      <c r="I15" s="13">
        <v>40</v>
      </c>
      <c r="J15" s="65">
        <v>25.4</v>
      </c>
      <c r="K15" s="123" t="s">
        <v>29</v>
      </c>
      <c r="L15" s="117" t="s">
        <v>134</v>
      </c>
      <c r="M15" s="49" t="s">
        <v>152</v>
      </c>
      <c r="N15" s="330"/>
      <c r="O15" s="331"/>
      <c r="P15" s="28"/>
      <c r="Q15" s="28"/>
      <c r="R15" s="28"/>
      <c r="S15" s="28"/>
    </row>
    <row r="16" spans="1:19" ht="61.2" customHeight="1" thickBot="1" x14ac:dyDescent="0.3">
      <c r="A16" s="261"/>
      <c r="B16" s="259"/>
      <c r="C16" s="251"/>
      <c r="D16" s="254"/>
      <c r="E16" s="242"/>
      <c r="F16" s="239"/>
      <c r="G16" s="14" t="s">
        <v>8</v>
      </c>
      <c r="H16" s="58">
        <f t="shared" ref="H16:J16" si="0">H13+H14+H15</f>
        <v>354.5</v>
      </c>
      <c r="I16" s="60">
        <f t="shared" si="0"/>
        <v>358.5</v>
      </c>
      <c r="J16" s="58">
        <f t="shared" si="0"/>
        <v>343.9</v>
      </c>
      <c r="K16" s="124"/>
      <c r="L16" s="118"/>
      <c r="M16" s="101"/>
      <c r="N16" s="332"/>
      <c r="O16" s="333"/>
      <c r="P16" s="28"/>
      <c r="Q16" s="28"/>
      <c r="R16" s="28"/>
      <c r="S16" s="28"/>
    </row>
    <row r="17" spans="1:19" ht="12.75" customHeight="1" x14ac:dyDescent="0.25">
      <c r="A17" s="260" t="s">
        <v>7</v>
      </c>
      <c r="B17" s="257" t="s">
        <v>7</v>
      </c>
      <c r="C17" s="250" t="s">
        <v>30</v>
      </c>
      <c r="D17" s="252" t="s">
        <v>20</v>
      </c>
      <c r="E17" s="241" t="s">
        <v>46</v>
      </c>
      <c r="F17" s="237" t="s">
        <v>86</v>
      </c>
      <c r="G17" s="10" t="s">
        <v>53</v>
      </c>
      <c r="H17" s="62">
        <v>1005.5</v>
      </c>
      <c r="I17" s="11">
        <v>1005.5</v>
      </c>
      <c r="J17" s="11">
        <v>1005.2</v>
      </c>
      <c r="K17" s="22" t="s">
        <v>24</v>
      </c>
      <c r="L17" s="31" t="s">
        <v>91</v>
      </c>
      <c r="M17" s="81" t="s">
        <v>153</v>
      </c>
      <c r="N17" s="334" t="s">
        <v>177</v>
      </c>
      <c r="O17" s="335"/>
      <c r="P17" s="28"/>
      <c r="Q17" s="28"/>
      <c r="R17" s="28"/>
      <c r="S17" s="28"/>
    </row>
    <row r="18" spans="1:19" ht="12.75" customHeight="1" thickBot="1" x14ac:dyDescent="0.3">
      <c r="A18" s="178"/>
      <c r="B18" s="258"/>
      <c r="C18" s="244"/>
      <c r="D18" s="253"/>
      <c r="E18" s="255"/>
      <c r="F18" s="256"/>
      <c r="G18" s="12" t="s">
        <v>74</v>
      </c>
      <c r="H18" s="65">
        <v>0</v>
      </c>
      <c r="I18" s="13">
        <v>0</v>
      </c>
      <c r="J18" s="13">
        <v>0</v>
      </c>
      <c r="K18" s="74" t="s">
        <v>25</v>
      </c>
      <c r="L18" s="21" t="s">
        <v>92</v>
      </c>
      <c r="M18" s="82" t="s">
        <v>125</v>
      </c>
      <c r="N18" s="336"/>
      <c r="O18" s="337"/>
      <c r="P18" s="28"/>
      <c r="Q18" s="28"/>
      <c r="R18" s="28"/>
      <c r="S18" s="28"/>
    </row>
    <row r="19" spans="1:19" ht="12.75" customHeight="1" x14ac:dyDescent="0.25">
      <c r="A19" s="178"/>
      <c r="B19" s="258"/>
      <c r="C19" s="244"/>
      <c r="D19" s="253"/>
      <c r="E19" s="255"/>
      <c r="F19" s="256"/>
      <c r="G19" s="12" t="s">
        <v>115</v>
      </c>
      <c r="H19" s="65">
        <v>50.3</v>
      </c>
      <c r="I19" s="13">
        <v>77.3</v>
      </c>
      <c r="J19" s="13">
        <v>71</v>
      </c>
      <c r="K19" s="22" t="s">
        <v>26</v>
      </c>
      <c r="L19" s="32" t="s">
        <v>135</v>
      </c>
      <c r="M19" s="108" t="s">
        <v>154</v>
      </c>
      <c r="N19" s="336"/>
      <c r="O19" s="337"/>
      <c r="P19" s="28"/>
      <c r="Q19" s="28"/>
      <c r="R19" s="28"/>
      <c r="S19" s="28"/>
    </row>
    <row r="20" spans="1:19" ht="24" customHeight="1" x14ac:dyDescent="0.25">
      <c r="A20" s="178"/>
      <c r="B20" s="258"/>
      <c r="C20" s="244"/>
      <c r="D20" s="253"/>
      <c r="E20" s="255"/>
      <c r="F20" s="256"/>
      <c r="G20" s="12"/>
      <c r="H20" s="65"/>
      <c r="I20" s="13"/>
      <c r="J20" s="13"/>
      <c r="K20" s="75" t="s">
        <v>51</v>
      </c>
      <c r="L20" s="32" t="s">
        <v>136</v>
      </c>
      <c r="M20" s="108" t="s">
        <v>155</v>
      </c>
      <c r="N20" s="336"/>
      <c r="O20" s="337"/>
      <c r="P20" s="28"/>
      <c r="Q20" s="28"/>
      <c r="R20" s="28"/>
      <c r="S20" s="28"/>
    </row>
    <row r="21" spans="1:19" ht="180.6" customHeight="1" thickBot="1" x14ac:dyDescent="0.3">
      <c r="A21" s="261"/>
      <c r="B21" s="259"/>
      <c r="C21" s="251"/>
      <c r="D21" s="254"/>
      <c r="E21" s="242"/>
      <c r="F21" s="239"/>
      <c r="G21" s="14" t="s">
        <v>8</v>
      </c>
      <c r="H21" s="58">
        <f>H17+H18+H19</f>
        <v>1055.8</v>
      </c>
      <c r="I21" s="60">
        <f t="shared" ref="I21:J21" si="1">I17+I18+I19</f>
        <v>1082.8</v>
      </c>
      <c r="J21" s="60">
        <f t="shared" si="1"/>
        <v>1076.2</v>
      </c>
      <c r="K21" s="87" t="s">
        <v>29</v>
      </c>
      <c r="L21" s="109" t="s">
        <v>137</v>
      </c>
      <c r="M21" s="110" t="s">
        <v>156</v>
      </c>
      <c r="N21" s="338"/>
      <c r="O21" s="339"/>
      <c r="P21" s="28"/>
      <c r="Q21" s="28"/>
      <c r="R21" s="28"/>
      <c r="S21" s="28"/>
    </row>
    <row r="22" spans="1:19" ht="19.2" customHeight="1" x14ac:dyDescent="0.25">
      <c r="A22" s="260" t="s">
        <v>7</v>
      </c>
      <c r="B22" s="257" t="s">
        <v>7</v>
      </c>
      <c r="C22" s="250" t="s">
        <v>32</v>
      </c>
      <c r="D22" s="252" t="s">
        <v>21</v>
      </c>
      <c r="E22" s="241" t="s">
        <v>68</v>
      </c>
      <c r="F22" s="237" t="s">
        <v>86</v>
      </c>
      <c r="G22" s="10" t="s">
        <v>53</v>
      </c>
      <c r="H22" s="62">
        <v>205.2</v>
      </c>
      <c r="I22" s="11">
        <v>213.6</v>
      </c>
      <c r="J22" s="11">
        <v>209.8</v>
      </c>
      <c r="K22" s="86" t="s">
        <v>27</v>
      </c>
      <c r="L22" s="31" t="s">
        <v>116</v>
      </c>
      <c r="M22" s="154" t="s">
        <v>157</v>
      </c>
      <c r="N22" s="334" t="s">
        <v>158</v>
      </c>
      <c r="O22" s="335"/>
      <c r="P22" s="28"/>
      <c r="Q22" s="28"/>
      <c r="R22" s="28"/>
      <c r="S22" s="28"/>
    </row>
    <row r="23" spans="1:19" ht="24" customHeight="1" x14ac:dyDescent="0.25">
      <c r="A23" s="178"/>
      <c r="B23" s="258"/>
      <c r="C23" s="244"/>
      <c r="D23" s="253"/>
      <c r="E23" s="255"/>
      <c r="F23" s="256"/>
      <c r="G23" s="12" t="s">
        <v>74</v>
      </c>
      <c r="H23" s="65">
        <v>0</v>
      </c>
      <c r="I23" s="13">
        <v>0</v>
      </c>
      <c r="J23" s="13">
        <v>0</v>
      </c>
      <c r="K23" s="27" t="s">
        <v>69</v>
      </c>
      <c r="L23" s="21" t="s">
        <v>117</v>
      </c>
      <c r="M23" s="155" t="s">
        <v>159</v>
      </c>
      <c r="N23" s="336"/>
      <c r="O23" s="337"/>
      <c r="P23" s="28"/>
      <c r="Q23" s="28"/>
      <c r="R23" s="28"/>
      <c r="S23" s="28"/>
    </row>
    <row r="24" spans="1:19" ht="27.75" customHeight="1" x14ac:dyDescent="0.25">
      <c r="A24" s="178"/>
      <c r="B24" s="258"/>
      <c r="C24" s="244"/>
      <c r="D24" s="253"/>
      <c r="E24" s="255"/>
      <c r="F24" s="256"/>
      <c r="G24" s="12" t="s">
        <v>115</v>
      </c>
      <c r="H24" s="65">
        <v>2.5</v>
      </c>
      <c r="I24" s="13">
        <v>9</v>
      </c>
      <c r="J24" s="13">
        <v>5.8</v>
      </c>
      <c r="K24" s="27" t="s">
        <v>58</v>
      </c>
      <c r="L24" s="32" t="s">
        <v>126</v>
      </c>
      <c r="M24" s="151" t="s">
        <v>126</v>
      </c>
      <c r="N24" s="336"/>
      <c r="O24" s="337"/>
      <c r="P24" s="28"/>
      <c r="Q24" s="28"/>
      <c r="R24" s="28"/>
      <c r="S24" s="28"/>
    </row>
    <row r="25" spans="1:19" ht="99.6" customHeight="1" thickBot="1" x14ac:dyDescent="0.3">
      <c r="A25" s="261"/>
      <c r="B25" s="259"/>
      <c r="C25" s="251"/>
      <c r="D25" s="254"/>
      <c r="E25" s="242"/>
      <c r="F25" s="239"/>
      <c r="G25" s="14" t="s">
        <v>8</v>
      </c>
      <c r="H25" s="58">
        <f>H22+H23+H24</f>
        <v>207.7</v>
      </c>
      <c r="I25" s="60">
        <f t="shared" ref="I25:J25" si="2">I22+I23+I24</f>
        <v>222.6</v>
      </c>
      <c r="J25" s="60">
        <f t="shared" si="2"/>
        <v>215.60000000000002</v>
      </c>
      <c r="K25" s="87" t="s">
        <v>59</v>
      </c>
      <c r="L25" s="100" t="s">
        <v>138</v>
      </c>
      <c r="M25" s="153" t="s">
        <v>160</v>
      </c>
      <c r="N25" s="338"/>
      <c r="O25" s="339"/>
      <c r="P25" s="28"/>
      <c r="Q25" s="28"/>
      <c r="R25" s="28"/>
      <c r="S25" s="28"/>
    </row>
    <row r="26" spans="1:19" ht="24" customHeight="1" x14ac:dyDescent="0.25">
      <c r="A26" s="260" t="s">
        <v>7</v>
      </c>
      <c r="B26" s="257" t="s">
        <v>7</v>
      </c>
      <c r="C26" s="250" t="s">
        <v>54</v>
      </c>
      <c r="D26" s="252" t="s">
        <v>66</v>
      </c>
      <c r="E26" s="241" t="s">
        <v>47</v>
      </c>
      <c r="F26" s="237" t="s">
        <v>86</v>
      </c>
      <c r="G26" s="10" t="s">
        <v>53</v>
      </c>
      <c r="H26" s="62">
        <v>166.3</v>
      </c>
      <c r="I26" s="11">
        <v>169.3</v>
      </c>
      <c r="J26" s="11">
        <v>169.3</v>
      </c>
      <c r="K26" s="76" t="s">
        <v>85</v>
      </c>
      <c r="L26" s="33" t="s">
        <v>84</v>
      </c>
      <c r="M26" s="156" t="s">
        <v>161</v>
      </c>
      <c r="N26" s="328" t="s">
        <v>178</v>
      </c>
      <c r="O26" s="329"/>
      <c r="P26" s="28"/>
      <c r="Q26" s="28"/>
      <c r="R26" s="28"/>
      <c r="S26" s="28"/>
    </row>
    <row r="27" spans="1:19" ht="17.399999999999999" customHeight="1" x14ac:dyDescent="0.25">
      <c r="A27" s="178"/>
      <c r="B27" s="258"/>
      <c r="C27" s="244"/>
      <c r="D27" s="253"/>
      <c r="E27" s="255"/>
      <c r="F27" s="256"/>
      <c r="G27" s="12" t="s">
        <v>74</v>
      </c>
      <c r="H27" s="65">
        <v>0</v>
      </c>
      <c r="I27" s="13">
        <v>0</v>
      </c>
      <c r="J27" s="13">
        <v>0</v>
      </c>
      <c r="K27" s="23" t="s">
        <v>28</v>
      </c>
      <c r="L27" s="34" t="s">
        <v>139</v>
      </c>
      <c r="M27" s="157" t="s">
        <v>162</v>
      </c>
      <c r="N27" s="330"/>
      <c r="O27" s="331"/>
      <c r="P27" s="28"/>
      <c r="Q27" s="28"/>
      <c r="R27" s="28"/>
      <c r="S27" s="28"/>
    </row>
    <row r="28" spans="1:19" ht="20.399999999999999" customHeight="1" thickBot="1" x14ac:dyDescent="0.3">
      <c r="A28" s="178"/>
      <c r="B28" s="258"/>
      <c r="C28" s="244"/>
      <c r="D28" s="253"/>
      <c r="E28" s="255"/>
      <c r="F28" s="256"/>
      <c r="G28" s="78" t="s">
        <v>115</v>
      </c>
      <c r="H28" s="65">
        <v>120</v>
      </c>
      <c r="I28" s="26">
        <v>120</v>
      </c>
      <c r="J28" s="26">
        <v>111.4</v>
      </c>
      <c r="K28" s="125"/>
      <c r="L28" s="56"/>
      <c r="M28" s="158"/>
      <c r="N28" s="330"/>
      <c r="O28" s="331"/>
      <c r="P28" s="28"/>
      <c r="Q28" s="28"/>
      <c r="R28" s="28"/>
      <c r="S28" s="28"/>
    </row>
    <row r="29" spans="1:19" ht="85.8" customHeight="1" thickBot="1" x14ac:dyDescent="0.3">
      <c r="A29" s="261"/>
      <c r="B29" s="259"/>
      <c r="C29" s="251"/>
      <c r="D29" s="254"/>
      <c r="E29" s="242"/>
      <c r="F29" s="239"/>
      <c r="G29" s="14" t="s">
        <v>8</v>
      </c>
      <c r="H29" s="60">
        <f>H26+H27+H28</f>
        <v>286.3</v>
      </c>
      <c r="I29" s="60">
        <f>I26+I27+I28</f>
        <v>289.3</v>
      </c>
      <c r="J29" s="60">
        <f>J26+J27+J28</f>
        <v>280.70000000000005</v>
      </c>
      <c r="K29" s="77" t="s">
        <v>29</v>
      </c>
      <c r="L29" s="98" t="s">
        <v>140</v>
      </c>
      <c r="M29" s="176" t="s">
        <v>163</v>
      </c>
      <c r="N29" s="332"/>
      <c r="O29" s="333"/>
      <c r="P29" s="28"/>
      <c r="Q29" s="28"/>
      <c r="R29" s="28"/>
      <c r="S29" s="28"/>
    </row>
    <row r="30" spans="1:19" ht="12.75" customHeight="1" x14ac:dyDescent="0.25">
      <c r="A30" s="260" t="s">
        <v>7</v>
      </c>
      <c r="B30" s="257" t="s">
        <v>7</v>
      </c>
      <c r="C30" s="250" t="s">
        <v>55</v>
      </c>
      <c r="D30" s="252" t="s">
        <v>67</v>
      </c>
      <c r="E30" s="241" t="s">
        <v>43</v>
      </c>
      <c r="F30" s="237" t="s">
        <v>86</v>
      </c>
      <c r="G30" s="10" t="s">
        <v>53</v>
      </c>
      <c r="H30" s="62">
        <v>9.9</v>
      </c>
      <c r="I30" s="11">
        <v>10</v>
      </c>
      <c r="J30" s="11">
        <v>10</v>
      </c>
      <c r="K30" s="126" t="s">
        <v>61</v>
      </c>
      <c r="L30" s="35">
        <v>8</v>
      </c>
      <c r="M30" s="159">
        <v>9</v>
      </c>
      <c r="N30" s="328" t="s">
        <v>164</v>
      </c>
      <c r="O30" s="329"/>
      <c r="P30" s="28"/>
      <c r="Q30" s="28"/>
      <c r="R30" s="28"/>
      <c r="S30" s="28"/>
    </row>
    <row r="31" spans="1:19" ht="55.8" customHeight="1" thickBot="1" x14ac:dyDescent="0.3">
      <c r="A31" s="261"/>
      <c r="B31" s="259"/>
      <c r="C31" s="251"/>
      <c r="D31" s="254"/>
      <c r="E31" s="242"/>
      <c r="F31" s="239"/>
      <c r="G31" s="14" t="s">
        <v>8</v>
      </c>
      <c r="H31" s="58">
        <f t="shared" ref="H31:J31" si="3">H30*1</f>
        <v>9.9</v>
      </c>
      <c r="I31" s="60">
        <f t="shared" si="3"/>
        <v>10</v>
      </c>
      <c r="J31" s="60">
        <f t="shared" si="3"/>
        <v>10</v>
      </c>
      <c r="K31" s="20"/>
      <c r="L31" s="100"/>
      <c r="M31" s="153"/>
      <c r="N31" s="332"/>
      <c r="O31" s="333"/>
      <c r="P31" s="28"/>
      <c r="Q31" s="28"/>
      <c r="R31" s="28"/>
      <c r="S31" s="28"/>
    </row>
    <row r="32" spans="1:19" ht="21" customHeight="1" x14ac:dyDescent="0.25">
      <c r="A32" s="260" t="s">
        <v>7</v>
      </c>
      <c r="B32" s="257" t="s">
        <v>7</v>
      </c>
      <c r="C32" s="250" t="s">
        <v>146</v>
      </c>
      <c r="D32" s="252" t="s">
        <v>180</v>
      </c>
      <c r="E32" s="241" t="s">
        <v>43</v>
      </c>
      <c r="F32" s="237" t="s">
        <v>86</v>
      </c>
      <c r="G32" s="10" t="s">
        <v>53</v>
      </c>
      <c r="H32" s="62">
        <v>0</v>
      </c>
      <c r="I32" s="11">
        <v>7.2</v>
      </c>
      <c r="J32" s="11">
        <v>6.8</v>
      </c>
      <c r="K32" s="126"/>
      <c r="L32" s="35"/>
      <c r="M32" s="159">
        <v>2</v>
      </c>
      <c r="N32" s="328" t="s">
        <v>179</v>
      </c>
      <c r="O32" s="329"/>
      <c r="P32" s="28"/>
      <c r="Q32" s="28"/>
      <c r="R32" s="28"/>
      <c r="S32" s="28"/>
    </row>
    <row r="33" spans="1:19" ht="19.2" customHeight="1" thickBot="1" x14ac:dyDescent="0.3">
      <c r="A33" s="261"/>
      <c r="B33" s="259"/>
      <c r="C33" s="251"/>
      <c r="D33" s="254"/>
      <c r="E33" s="242"/>
      <c r="F33" s="239"/>
      <c r="G33" s="14" t="s">
        <v>8</v>
      </c>
      <c r="H33" s="58">
        <f t="shared" ref="H33:J33" si="4">H32*1</f>
        <v>0</v>
      </c>
      <c r="I33" s="60">
        <f t="shared" si="4"/>
        <v>7.2</v>
      </c>
      <c r="J33" s="60">
        <f t="shared" si="4"/>
        <v>6.8</v>
      </c>
      <c r="K33" s="20"/>
      <c r="L33" s="100"/>
      <c r="M33" s="153"/>
      <c r="N33" s="332"/>
      <c r="O33" s="333"/>
      <c r="P33" s="28"/>
      <c r="Q33" s="28"/>
      <c r="R33" s="28"/>
      <c r="S33" s="28"/>
    </row>
    <row r="34" spans="1:19" ht="19.8" customHeight="1" thickBot="1" x14ac:dyDescent="0.3">
      <c r="A34" s="8" t="s">
        <v>7</v>
      </c>
      <c r="B34" s="15" t="s">
        <v>7</v>
      </c>
      <c r="C34" s="232" t="s">
        <v>10</v>
      </c>
      <c r="D34" s="233"/>
      <c r="E34" s="233"/>
      <c r="F34" s="233"/>
      <c r="G34" s="234"/>
      <c r="H34" s="16">
        <f>H12+H16+H21+H31+H25+H29+H33</f>
        <v>2184.1000000000004</v>
      </c>
      <c r="I34" s="16">
        <f t="shared" ref="I34:J34" si="5">I12+I16+I21+I31+I25+I29+I33</f>
        <v>2248.6999999999998</v>
      </c>
      <c r="J34" s="16">
        <f t="shared" si="5"/>
        <v>2207.1999999999998</v>
      </c>
      <c r="K34" s="17"/>
      <c r="L34" s="18"/>
      <c r="M34" s="18"/>
      <c r="N34" s="189"/>
      <c r="O34" s="190"/>
      <c r="P34" s="28"/>
      <c r="Q34" s="28"/>
      <c r="R34" s="28"/>
      <c r="S34" s="28"/>
    </row>
    <row r="35" spans="1:19" ht="24.6" customHeight="1" thickBot="1" x14ac:dyDescent="0.3">
      <c r="A35" s="8" t="s">
        <v>7</v>
      </c>
      <c r="B35" s="9" t="s">
        <v>9</v>
      </c>
      <c r="C35" s="248" t="s">
        <v>70</v>
      </c>
      <c r="D35" s="249"/>
      <c r="E35" s="270"/>
      <c r="F35" s="270"/>
      <c r="G35" s="249"/>
      <c r="H35" s="249"/>
      <c r="I35" s="249"/>
      <c r="J35" s="249"/>
      <c r="K35" s="249"/>
      <c r="L35" s="249"/>
      <c r="M35" s="249"/>
      <c r="N35" s="305"/>
      <c r="O35" s="306"/>
      <c r="P35" s="28"/>
      <c r="Q35" s="28"/>
      <c r="R35" s="28"/>
      <c r="S35" s="28"/>
    </row>
    <row r="36" spans="1:19" ht="22.2" customHeight="1" x14ac:dyDescent="0.25">
      <c r="A36" s="260" t="s">
        <v>7</v>
      </c>
      <c r="B36" s="257" t="s">
        <v>9</v>
      </c>
      <c r="C36" s="250" t="s">
        <v>7</v>
      </c>
      <c r="D36" s="252" t="s">
        <v>33</v>
      </c>
      <c r="E36" s="241" t="s">
        <v>48</v>
      </c>
      <c r="F36" s="237" t="s">
        <v>86</v>
      </c>
      <c r="G36" s="10" t="s">
        <v>53</v>
      </c>
      <c r="H36" s="62">
        <v>685.3</v>
      </c>
      <c r="I36" s="11">
        <v>696.3</v>
      </c>
      <c r="J36" s="11">
        <v>695.8</v>
      </c>
      <c r="K36" s="71" t="s">
        <v>34</v>
      </c>
      <c r="L36" s="36" t="s">
        <v>141</v>
      </c>
      <c r="M36" s="160" t="s">
        <v>165</v>
      </c>
      <c r="N36" s="328" t="s">
        <v>181</v>
      </c>
      <c r="O36" s="329"/>
      <c r="P36" s="28"/>
      <c r="Q36" s="28"/>
      <c r="R36" s="28"/>
      <c r="S36" s="28"/>
    </row>
    <row r="37" spans="1:19" ht="16.5" customHeight="1" x14ac:dyDescent="0.25">
      <c r="A37" s="178"/>
      <c r="B37" s="258"/>
      <c r="C37" s="244"/>
      <c r="D37" s="253"/>
      <c r="E37" s="255"/>
      <c r="F37" s="256"/>
      <c r="G37" s="12" t="s">
        <v>74</v>
      </c>
      <c r="H37" s="65">
        <v>0</v>
      </c>
      <c r="I37" s="13">
        <v>0</v>
      </c>
      <c r="J37" s="13">
        <v>0</v>
      </c>
      <c r="K37" s="72" t="s">
        <v>35</v>
      </c>
      <c r="L37" s="21" t="s">
        <v>142</v>
      </c>
      <c r="M37" s="152" t="s">
        <v>166</v>
      </c>
      <c r="N37" s="330"/>
      <c r="O37" s="331"/>
      <c r="P37" s="28"/>
      <c r="Q37" s="28"/>
      <c r="R37" s="28"/>
      <c r="S37" s="28"/>
    </row>
    <row r="38" spans="1:19" ht="24.75" customHeight="1" x14ac:dyDescent="0.25">
      <c r="A38" s="178"/>
      <c r="B38" s="258"/>
      <c r="C38" s="244"/>
      <c r="D38" s="253"/>
      <c r="E38" s="255"/>
      <c r="F38" s="256"/>
      <c r="G38" s="12" t="s">
        <v>115</v>
      </c>
      <c r="H38" s="65">
        <v>2.7</v>
      </c>
      <c r="I38" s="13">
        <v>2.7</v>
      </c>
      <c r="J38" s="13">
        <v>2.1</v>
      </c>
      <c r="K38" s="73" t="s">
        <v>57</v>
      </c>
      <c r="L38" s="32" t="s">
        <v>127</v>
      </c>
      <c r="M38" s="151" t="s">
        <v>127</v>
      </c>
      <c r="N38" s="330"/>
      <c r="O38" s="331"/>
      <c r="P38" s="28"/>
      <c r="Q38" s="28"/>
      <c r="R38" s="28"/>
      <c r="S38" s="28"/>
    </row>
    <row r="39" spans="1:19" ht="75.599999999999994" customHeight="1" thickBot="1" x14ac:dyDescent="0.3">
      <c r="A39" s="261"/>
      <c r="B39" s="259"/>
      <c r="C39" s="251"/>
      <c r="D39" s="254"/>
      <c r="E39" s="242"/>
      <c r="F39" s="239"/>
      <c r="G39" s="14" t="s">
        <v>8</v>
      </c>
      <c r="H39" s="84">
        <f>H36+H37+H38</f>
        <v>688</v>
      </c>
      <c r="I39" s="85">
        <f t="shared" ref="I39:J39" si="6">I36+I37+I38</f>
        <v>699</v>
      </c>
      <c r="J39" s="85">
        <f t="shared" si="6"/>
        <v>697.9</v>
      </c>
      <c r="K39" s="83" t="s">
        <v>60</v>
      </c>
      <c r="L39" s="37">
        <v>33000</v>
      </c>
      <c r="M39" s="161">
        <v>29858</v>
      </c>
      <c r="N39" s="332"/>
      <c r="O39" s="333"/>
      <c r="P39" s="28"/>
      <c r="Q39" s="28"/>
      <c r="R39" s="28"/>
      <c r="S39" s="28"/>
    </row>
    <row r="40" spans="1:19" ht="22.8" customHeight="1" x14ac:dyDescent="0.25">
      <c r="A40" s="260" t="s">
        <v>7</v>
      </c>
      <c r="B40" s="257" t="s">
        <v>9</v>
      </c>
      <c r="C40" s="250" t="s">
        <v>9</v>
      </c>
      <c r="D40" s="252" t="s">
        <v>56</v>
      </c>
      <c r="E40" s="241" t="s">
        <v>48</v>
      </c>
      <c r="F40" s="237" t="s">
        <v>86</v>
      </c>
      <c r="G40" s="10" t="s">
        <v>53</v>
      </c>
      <c r="H40" s="62"/>
      <c r="I40" s="11"/>
      <c r="J40" s="11"/>
      <c r="K40" s="80" t="s">
        <v>62</v>
      </c>
      <c r="L40" s="57" t="s">
        <v>143</v>
      </c>
      <c r="M40" s="162" t="s">
        <v>167</v>
      </c>
      <c r="N40" s="328" t="s">
        <v>182</v>
      </c>
      <c r="O40" s="329"/>
      <c r="P40" s="28"/>
      <c r="Q40" s="28"/>
      <c r="R40" s="28"/>
      <c r="S40" s="28"/>
    </row>
    <row r="41" spans="1:19" ht="12.75" customHeight="1" x14ac:dyDescent="0.25">
      <c r="A41" s="178"/>
      <c r="B41" s="258"/>
      <c r="C41" s="244"/>
      <c r="D41" s="253"/>
      <c r="E41" s="255"/>
      <c r="F41" s="256"/>
      <c r="G41" s="12"/>
      <c r="H41" s="65"/>
      <c r="I41" s="13"/>
      <c r="J41" s="13"/>
      <c r="K41" s="271" t="s">
        <v>63</v>
      </c>
      <c r="L41" s="273" t="s">
        <v>143</v>
      </c>
      <c r="M41" s="275" t="s">
        <v>167</v>
      </c>
      <c r="N41" s="330"/>
      <c r="O41" s="331"/>
      <c r="P41" s="28"/>
      <c r="Q41" s="28"/>
      <c r="R41" s="28"/>
      <c r="S41" s="28"/>
    </row>
    <row r="42" spans="1:19" ht="20.399999999999999" customHeight="1" thickBot="1" x14ac:dyDescent="0.3">
      <c r="A42" s="261"/>
      <c r="B42" s="259"/>
      <c r="C42" s="251"/>
      <c r="D42" s="254"/>
      <c r="E42" s="242"/>
      <c r="F42" s="239"/>
      <c r="G42" s="14" t="s">
        <v>8</v>
      </c>
      <c r="H42" s="84">
        <f t="shared" ref="H42:J42" si="7">H40*1</f>
        <v>0</v>
      </c>
      <c r="I42" s="85">
        <f t="shared" si="7"/>
        <v>0</v>
      </c>
      <c r="J42" s="85">
        <f t="shared" si="7"/>
        <v>0</v>
      </c>
      <c r="K42" s="272"/>
      <c r="L42" s="274"/>
      <c r="M42" s="276"/>
      <c r="N42" s="332"/>
      <c r="O42" s="333"/>
      <c r="P42" s="28"/>
      <c r="Q42" s="28"/>
      <c r="R42" s="28"/>
      <c r="S42" s="28"/>
    </row>
    <row r="43" spans="1:19" ht="12.75" customHeight="1" x14ac:dyDescent="0.25">
      <c r="A43" s="260" t="s">
        <v>7</v>
      </c>
      <c r="B43" s="257" t="s">
        <v>9</v>
      </c>
      <c r="C43" s="250" t="s">
        <v>55</v>
      </c>
      <c r="D43" s="252" t="s">
        <v>72</v>
      </c>
      <c r="E43" s="241" t="s">
        <v>43</v>
      </c>
      <c r="F43" s="237" t="s">
        <v>86</v>
      </c>
      <c r="G43" s="10" t="s">
        <v>53</v>
      </c>
      <c r="H43" s="62">
        <v>2.1</v>
      </c>
      <c r="I43" s="11">
        <v>2</v>
      </c>
      <c r="J43" s="11">
        <v>1.7</v>
      </c>
      <c r="K43" s="295" t="s">
        <v>73</v>
      </c>
      <c r="L43" s="31" t="s">
        <v>50</v>
      </c>
      <c r="M43" s="48" t="s">
        <v>92</v>
      </c>
      <c r="N43" s="328" t="s">
        <v>183</v>
      </c>
      <c r="O43" s="329"/>
      <c r="P43" s="28"/>
      <c r="Q43" s="28"/>
      <c r="R43" s="28"/>
      <c r="S43" s="28"/>
    </row>
    <row r="44" spans="1:19" ht="12.75" customHeight="1" x14ac:dyDescent="0.25">
      <c r="A44" s="178"/>
      <c r="B44" s="258"/>
      <c r="C44" s="244"/>
      <c r="D44" s="253"/>
      <c r="E44" s="255"/>
      <c r="F44" s="256"/>
      <c r="G44" s="12"/>
      <c r="H44" s="65"/>
      <c r="I44" s="13"/>
      <c r="J44" s="13"/>
      <c r="K44" s="296"/>
      <c r="L44" s="21"/>
      <c r="M44" s="49"/>
      <c r="N44" s="330"/>
      <c r="O44" s="331"/>
      <c r="P44" s="28"/>
      <c r="Q44" s="28"/>
      <c r="R44" s="28"/>
      <c r="S44" s="28"/>
    </row>
    <row r="45" spans="1:19" ht="78" customHeight="1" thickBot="1" x14ac:dyDescent="0.3">
      <c r="A45" s="261"/>
      <c r="B45" s="259"/>
      <c r="C45" s="251"/>
      <c r="D45" s="254"/>
      <c r="E45" s="242"/>
      <c r="F45" s="239"/>
      <c r="G45" s="14" t="s">
        <v>8</v>
      </c>
      <c r="H45" s="58">
        <f>H43*1</f>
        <v>2.1</v>
      </c>
      <c r="I45" s="60">
        <f>I43*1</f>
        <v>2</v>
      </c>
      <c r="J45" s="60">
        <f>J43*1</f>
        <v>1.7</v>
      </c>
      <c r="K45" s="41"/>
      <c r="L45" s="100"/>
      <c r="M45" s="101"/>
      <c r="N45" s="332"/>
      <c r="O45" s="333"/>
      <c r="P45" s="28"/>
      <c r="Q45" s="28"/>
      <c r="R45" s="28"/>
      <c r="S45" s="28"/>
    </row>
    <row r="46" spans="1:19" ht="12.75" customHeight="1" x14ac:dyDescent="0.25">
      <c r="A46" s="260" t="s">
        <v>7</v>
      </c>
      <c r="B46" s="257" t="s">
        <v>9</v>
      </c>
      <c r="C46" s="250" t="s">
        <v>88</v>
      </c>
      <c r="D46" s="252" t="s">
        <v>89</v>
      </c>
      <c r="E46" s="241" t="s">
        <v>43</v>
      </c>
      <c r="F46" s="237" t="s">
        <v>86</v>
      </c>
      <c r="G46" s="10" t="s">
        <v>53</v>
      </c>
      <c r="H46" s="62">
        <v>3</v>
      </c>
      <c r="I46" s="11">
        <v>3</v>
      </c>
      <c r="J46" s="11">
        <v>3</v>
      </c>
      <c r="K46" s="295" t="s">
        <v>90</v>
      </c>
      <c r="L46" s="31" t="s">
        <v>50</v>
      </c>
      <c r="M46" s="48" t="s">
        <v>50</v>
      </c>
      <c r="N46" s="328" t="s">
        <v>184</v>
      </c>
      <c r="O46" s="329"/>
      <c r="P46" s="28"/>
      <c r="Q46" s="28"/>
      <c r="R46" s="28"/>
      <c r="S46" s="28"/>
    </row>
    <row r="47" spans="1:19" ht="12.75" customHeight="1" x14ac:dyDescent="0.25">
      <c r="A47" s="178"/>
      <c r="B47" s="258"/>
      <c r="C47" s="244"/>
      <c r="D47" s="253"/>
      <c r="E47" s="255"/>
      <c r="F47" s="256"/>
      <c r="G47" s="12"/>
      <c r="H47" s="65"/>
      <c r="I47" s="13"/>
      <c r="J47" s="13"/>
      <c r="K47" s="296"/>
      <c r="L47" s="21"/>
      <c r="M47" s="49"/>
      <c r="N47" s="330"/>
      <c r="O47" s="331"/>
      <c r="P47" s="28"/>
      <c r="Q47" s="28"/>
      <c r="R47" s="28"/>
      <c r="S47" s="28"/>
    </row>
    <row r="48" spans="1:19" ht="31.8" customHeight="1" thickBot="1" x14ac:dyDescent="0.3">
      <c r="A48" s="261"/>
      <c r="B48" s="259"/>
      <c r="C48" s="251"/>
      <c r="D48" s="254"/>
      <c r="E48" s="242"/>
      <c r="F48" s="239"/>
      <c r="G48" s="14" t="s">
        <v>8</v>
      </c>
      <c r="H48" s="58">
        <f>H46*1</f>
        <v>3</v>
      </c>
      <c r="I48" s="60">
        <f>I46*1</f>
        <v>3</v>
      </c>
      <c r="J48" s="60">
        <f>J46*1</f>
        <v>3</v>
      </c>
      <c r="K48" s="41"/>
      <c r="L48" s="100"/>
      <c r="M48" s="101"/>
      <c r="N48" s="332"/>
      <c r="O48" s="333"/>
      <c r="P48" s="28"/>
      <c r="Q48" s="28"/>
      <c r="R48" s="28"/>
      <c r="S48" s="28"/>
    </row>
    <row r="49" spans="1:19" ht="24" customHeight="1" thickBot="1" x14ac:dyDescent="0.3">
      <c r="A49" s="8" t="s">
        <v>7</v>
      </c>
      <c r="B49" s="15" t="s">
        <v>9</v>
      </c>
      <c r="C49" s="232" t="s">
        <v>10</v>
      </c>
      <c r="D49" s="233"/>
      <c r="E49" s="233"/>
      <c r="F49" s="233"/>
      <c r="G49" s="234"/>
      <c r="H49" s="59">
        <f>H39+H42+H45+H48</f>
        <v>693.1</v>
      </c>
      <c r="I49" s="61">
        <f>I39+I42+I45+I48</f>
        <v>704</v>
      </c>
      <c r="J49" s="61">
        <f>J39+J42+J45+J48</f>
        <v>702.6</v>
      </c>
      <c r="K49" s="17"/>
      <c r="L49" s="18"/>
      <c r="M49" s="18"/>
      <c r="N49" s="209"/>
      <c r="O49" s="210"/>
      <c r="P49" s="28"/>
      <c r="Q49" s="28"/>
      <c r="R49" s="28"/>
      <c r="S49" s="28"/>
    </row>
    <row r="50" spans="1:19" ht="23.4" customHeight="1" thickBot="1" x14ac:dyDescent="0.3">
      <c r="A50" s="8" t="s">
        <v>7</v>
      </c>
      <c r="B50" s="9" t="s">
        <v>30</v>
      </c>
      <c r="C50" s="248" t="s">
        <v>36</v>
      </c>
      <c r="D50" s="249"/>
      <c r="E50" s="249"/>
      <c r="F50" s="249"/>
      <c r="G50" s="249"/>
      <c r="H50" s="249"/>
      <c r="I50" s="249"/>
      <c r="J50" s="249"/>
      <c r="K50" s="249"/>
      <c r="L50" s="249"/>
      <c r="M50" s="249"/>
      <c r="N50" s="213"/>
      <c r="O50" s="214"/>
      <c r="P50" s="28"/>
      <c r="Q50" s="28"/>
      <c r="R50" s="28"/>
      <c r="S50" s="28"/>
    </row>
    <row r="51" spans="1:19" ht="22.8" customHeight="1" x14ac:dyDescent="0.25">
      <c r="A51" s="260" t="s">
        <v>7</v>
      </c>
      <c r="B51" s="257" t="s">
        <v>30</v>
      </c>
      <c r="C51" s="250" t="s">
        <v>7</v>
      </c>
      <c r="D51" s="252" t="s">
        <v>37</v>
      </c>
      <c r="E51" s="241" t="s">
        <v>49</v>
      </c>
      <c r="F51" s="237" t="s">
        <v>86</v>
      </c>
      <c r="G51" s="10" t="s">
        <v>53</v>
      </c>
      <c r="H51" s="62">
        <v>386</v>
      </c>
      <c r="I51" s="11">
        <v>387</v>
      </c>
      <c r="J51" s="11">
        <v>375.3</v>
      </c>
      <c r="K51" s="127" t="s">
        <v>38</v>
      </c>
      <c r="L51" s="31" t="s">
        <v>144</v>
      </c>
      <c r="M51" s="163" t="s">
        <v>168</v>
      </c>
      <c r="N51" s="334" t="s">
        <v>169</v>
      </c>
      <c r="O51" s="335"/>
      <c r="P51" s="28"/>
      <c r="Q51" s="28"/>
      <c r="R51" s="28"/>
      <c r="S51" s="28"/>
    </row>
    <row r="52" spans="1:19" ht="26.25" customHeight="1" x14ac:dyDescent="0.25">
      <c r="A52" s="178"/>
      <c r="B52" s="258"/>
      <c r="C52" s="244"/>
      <c r="D52" s="253"/>
      <c r="E52" s="243"/>
      <c r="F52" s="238"/>
      <c r="G52" s="111" t="s">
        <v>115</v>
      </c>
      <c r="H52" s="64">
        <v>3.5</v>
      </c>
      <c r="I52" s="44">
        <v>8.5</v>
      </c>
      <c r="J52" s="44">
        <v>6.9</v>
      </c>
      <c r="K52" s="128" t="s">
        <v>39</v>
      </c>
      <c r="L52" s="21" t="s">
        <v>125</v>
      </c>
      <c r="M52" s="164" t="s">
        <v>50</v>
      </c>
      <c r="N52" s="340"/>
      <c r="O52" s="337"/>
      <c r="P52" s="28"/>
      <c r="Q52" s="28"/>
      <c r="R52" s="28"/>
      <c r="S52" s="28"/>
    </row>
    <row r="53" spans="1:19" ht="22.2" customHeight="1" x14ac:dyDescent="0.25">
      <c r="A53" s="178"/>
      <c r="B53" s="258"/>
      <c r="C53" s="244"/>
      <c r="D53" s="253"/>
      <c r="E53" s="255"/>
      <c r="F53" s="256"/>
      <c r="G53" s="12" t="s">
        <v>74</v>
      </c>
      <c r="H53" s="65">
        <v>0</v>
      </c>
      <c r="I53" s="13">
        <v>0</v>
      </c>
      <c r="J53" s="13">
        <v>0</v>
      </c>
      <c r="K53" s="129" t="s">
        <v>40</v>
      </c>
      <c r="L53" s="138">
        <v>4000</v>
      </c>
      <c r="M53" s="165">
        <v>7774</v>
      </c>
      <c r="N53" s="336"/>
      <c r="O53" s="337"/>
      <c r="P53" s="28"/>
      <c r="Q53" s="28"/>
      <c r="R53" s="28"/>
      <c r="S53" s="28"/>
    </row>
    <row r="54" spans="1:19" ht="176.4" customHeight="1" thickBot="1" x14ac:dyDescent="0.3">
      <c r="A54" s="261"/>
      <c r="B54" s="259"/>
      <c r="C54" s="251"/>
      <c r="D54" s="254"/>
      <c r="E54" s="242"/>
      <c r="F54" s="239"/>
      <c r="G54" s="14" t="s">
        <v>8</v>
      </c>
      <c r="H54" s="58">
        <f>H51+H53+H52</f>
        <v>389.5</v>
      </c>
      <c r="I54" s="60">
        <f t="shared" ref="I54:J54" si="8">I51+I53+I52</f>
        <v>395.5</v>
      </c>
      <c r="J54" s="60">
        <f t="shared" si="8"/>
        <v>382.2</v>
      </c>
      <c r="K54" s="130"/>
      <c r="L54" s="100"/>
      <c r="M54" s="166"/>
      <c r="N54" s="338"/>
      <c r="O54" s="339"/>
      <c r="P54" s="28"/>
      <c r="Q54" s="28"/>
      <c r="R54" s="28"/>
      <c r="S54" s="28"/>
    </row>
    <row r="55" spans="1:19" ht="12.75" customHeight="1" thickBot="1" x14ac:dyDescent="0.3">
      <c r="A55" s="25" t="s">
        <v>7</v>
      </c>
      <c r="B55" s="15" t="s">
        <v>30</v>
      </c>
      <c r="C55" s="232" t="s">
        <v>10</v>
      </c>
      <c r="D55" s="233"/>
      <c r="E55" s="297"/>
      <c r="F55" s="297"/>
      <c r="G55" s="234"/>
      <c r="H55" s="69">
        <f>H54*1</f>
        <v>389.5</v>
      </c>
      <c r="I55" s="70">
        <f t="shared" ref="I55:J55" si="9">I54*1</f>
        <v>395.5</v>
      </c>
      <c r="J55" s="70">
        <f t="shared" si="9"/>
        <v>382.2</v>
      </c>
      <c r="K55" s="17"/>
      <c r="L55" s="18"/>
      <c r="M55" s="18"/>
      <c r="N55" s="209"/>
      <c r="O55" s="210"/>
      <c r="P55" s="28"/>
      <c r="Q55" s="28"/>
      <c r="R55" s="28"/>
      <c r="S55" s="28"/>
    </row>
    <row r="56" spans="1:19" ht="12" customHeight="1" thickBot="1" x14ac:dyDescent="0.3">
      <c r="A56" s="8" t="s">
        <v>7</v>
      </c>
      <c r="B56" s="9" t="s">
        <v>32</v>
      </c>
      <c r="C56" s="294" t="s">
        <v>65</v>
      </c>
      <c r="D56" s="294"/>
      <c r="E56" s="294"/>
      <c r="F56" s="294"/>
      <c r="G56" s="294"/>
      <c r="H56" s="294"/>
      <c r="I56" s="294"/>
      <c r="J56" s="294"/>
      <c r="K56" s="294"/>
      <c r="L56" s="294"/>
      <c r="M56" s="191"/>
      <c r="N56" s="213"/>
      <c r="O56" s="214"/>
      <c r="P56" s="28"/>
      <c r="Q56" s="28"/>
      <c r="R56" s="28"/>
      <c r="S56" s="28"/>
    </row>
    <row r="57" spans="1:19" ht="17.399999999999999" customHeight="1" thickBot="1" x14ac:dyDescent="0.3">
      <c r="A57" s="96" t="s">
        <v>7</v>
      </c>
      <c r="B57" s="132" t="s">
        <v>31</v>
      </c>
      <c r="C57" s="133"/>
      <c r="D57" s="191" t="s">
        <v>118</v>
      </c>
      <c r="E57" s="192"/>
      <c r="F57" s="192"/>
      <c r="G57" s="192"/>
      <c r="H57" s="192"/>
      <c r="I57" s="192"/>
      <c r="J57" s="192"/>
      <c r="K57" s="193"/>
      <c r="L57" s="133"/>
      <c r="M57" s="134"/>
      <c r="N57" s="174"/>
      <c r="O57" s="175"/>
      <c r="P57" s="28"/>
      <c r="Q57" s="28"/>
      <c r="R57" s="28"/>
      <c r="S57" s="28"/>
    </row>
    <row r="58" spans="1:19" ht="26.4" customHeight="1" thickBot="1" x14ac:dyDescent="0.3">
      <c r="A58" s="260" t="s">
        <v>7</v>
      </c>
      <c r="B58" s="257" t="s">
        <v>31</v>
      </c>
      <c r="C58" s="250" t="s">
        <v>32</v>
      </c>
      <c r="D58" s="252" t="s">
        <v>119</v>
      </c>
      <c r="E58" s="241" t="s">
        <v>43</v>
      </c>
      <c r="F58" s="237" t="s">
        <v>86</v>
      </c>
      <c r="G58" s="10" t="s">
        <v>53</v>
      </c>
      <c r="H58" s="62">
        <v>65</v>
      </c>
      <c r="I58" s="11">
        <v>66.5</v>
      </c>
      <c r="J58" s="11">
        <v>61.9</v>
      </c>
      <c r="K58" s="137" t="s">
        <v>120</v>
      </c>
      <c r="L58" s="31" t="s">
        <v>71</v>
      </c>
      <c r="M58" s="81" t="s">
        <v>170</v>
      </c>
      <c r="N58" s="341" t="s">
        <v>171</v>
      </c>
      <c r="O58" s="342"/>
      <c r="P58" s="28"/>
      <c r="Q58" s="28"/>
      <c r="R58" s="28"/>
      <c r="S58" s="28"/>
    </row>
    <row r="59" spans="1:19" ht="27" customHeight="1" x14ac:dyDescent="0.25">
      <c r="A59" s="178"/>
      <c r="B59" s="258"/>
      <c r="C59" s="244"/>
      <c r="D59" s="253"/>
      <c r="E59" s="255"/>
      <c r="F59" s="256"/>
      <c r="G59" s="12"/>
      <c r="H59" s="65"/>
      <c r="I59" s="13"/>
      <c r="J59" s="13"/>
      <c r="K59" s="136" t="s">
        <v>121</v>
      </c>
      <c r="L59" s="32" t="s">
        <v>50</v>
      </c>
      <c r="M59" s="52" t="s">
        <v>172</v>
      </c>
      <c r="N59" s="343"/>
      <c r="O59" s="344"/>
      <c r="P59" s="28"/>
      <c r="Q59" s="28"/>
      <c r="R59" s="307"/>
      <c r="S59" s="308"/>
    </row>
    <row r="60" spans="1:19" ht="103.8" customHeight="1" thickBot="1" x14ac:dyDescent="0.3">
      <c r="A60" s="261"/>
      <c r="B60" s="259"/>
      <c r="C60" s="251"/>
      <c r="D60" s="254"/>
      <c r="E60" s="242"/>
      <c r="F60" s="239"/>
      <c r="G60" s="14" t="s">
        <v>8</v>
      </c>
      <c r="H60" s="58">
        <f>H58*1</f>
        <v>65</v>
      </c>
      <c r="I60" s="60">
        <f>I58*1</f>
        <v>66.5</v>
      </c>
      <c r="J60" s="60">
        <f>J58*1</f>
        <v>61.9</v>
      </c>
      <c r="K60" s="41"/>
      <c r="L60" s="100"/>
      <c r="M60" s="101"/>
      <c r="N60" s="345"/>
      <c r="O60" s="346"/>
      <c r="P60" s="28"/>
      <c r="Q60" s="28"/>
      <c r="R60" s="309"/>
      <c r="S60" s="310"/>
    </row>
    <row r="61" spans="1:19" ht="15" customHeight="1" thickBot="1" x14ac:dyDescent="0.3">
      <c r="A61" s="25" t="s">
        <v>7</v>
      </c>
      <c r="B61" s="15" t="s">
        <v>31</v>
      </c>
      <c r="C61" s="232" t="s">
        <v>10</v>
      </c>
      <c r="D61" s="233"/>
      <c r="E61" s="297"/>
      <c r="F61" s="297"/>
      <c r="G61" s="234"/>
      <c r="H61" s="69">
        <f>H60*1</f>
        <v>65</v>
      </c>
      <c r="I61" s="70">
        <f t="shared" ref="I61:J61" si="10">I60*1</f>
        <v>66.5</v>
      </c>
      <c r="J61" s="70">
        <f t="shared" si="10"/>
        <v>61.9</v>
      </c>
      <c r="K61" s="17"/>
      <c r="L61" s="18"/>
      <c r="M61" s="18"/>
      <c r="N61" s="189"/>
      <c r="O61" s="190"/>
      <c r="P61" s="28"/>
      <c r="Q61" s="28"/>
      <c r="R61" s="311"/>
      <c r="S61" s="310"/>
    </row>
    <row r="62" spans="1:19" ht="15" customHeight="1" thickBot="1" x14ac:dyDescent="0.3">
      <c r="A62" s="8" t="s">
        <v>7</v>
      </c>
      <c r="B62" s="9" t="s">
        <v>32</v>
      </c>
      <c r="C62" s="294" t="s">
        <v>65</v>
      </c>
      <c r="D62" s="294"/>
      <c r="E62" s="294"/>
      <c r="F62" s="294"/>
      <c r="G62" s="294"/>
      <c r="H62" s="294"/>
      <c r="I62" s="294"/>
      <c r="J62" s="294"/>
      <c r="K62" s="294"/>
      <c r="L62" s="294"/>
      <c r="M62" s="191"/>
      <c r="N62" s="135"/>
      <c r="O62" s="131"/>
      <c r="P62" s="28"/>
      <c r="Q62" s="28"/>
      <c r="R62" s="312"/>
      <c r="S62" s="313"/>
    </row>
    <row r="63" spans="1:19" ht="12.6" customHeight="1" x14ac:dyDescent="0.25">
      <c r="A63" s="177" t="s">
        <v>7</v>
      </c>
      <c r="B63" s="180" t="s">
        <v>32</v>
      </c>
      <c r="C63" s="235" t="s">
        <v>7</v>
      </c>
      <c r="D63" s="228" t="s">
        <v>41</v>
      </c>
      <c r="E63" s="241" t="s">
        <v>52</v>
      </c>
      <c r="F63" s="237" t="s">
        <v>86</v>
      </c>
      <c r="G63" s="10" t="s">
        <v>53</v>
      </c>
      <c r="H63" s="62">
        <v>727.8</v>
      </c>
      <c r="I63" s="11">
        <v>738.5</v>
      </c>
      <c r="J63" s="43">
        <v>736.7</v>
      </c>
      <c r="K63" s="301" t="s">
        <v>42</v>
      </c>
      <c r="L63" s="219" t="s">
        <v>145</v>
      </c>
      <c r="M63" s="216" t="s">
        <v>173</v>
      </c>
      <c r="N63" s="328" t="s">
        <v>174</v>
      </c>
      <c r="O63" s="347"/>
      <c r="P63" s="28"/>
      <c r="Q63" s="28"/>
      <c r="R63" s="28"/>
      <c r="S63" s="28"/>
    </row>
    <row r="64" spans="1:19" ht="13.95" customHeight="1" x14ac:dyDescent="0.25">
      <c r="A64" s="178"/>
      <c r="B64" s="181"/>
      <c r="C64" s="244"/>
      <c r="D64" s="229"/>
      <c r="E64" s="243"/>
      <c r="F64" s="238"/>
      <c r="G64" s="53" t="s">
        <v>74</v>
      </c>
      <c r="H64" s="63">
        <v>0</v>
      </c>
      <c r="I64" s="54">
        <v>0</v>
      </c>
      <c r="J64" s="55">
        <v>0</v>
      </c>
      <c r="K64" s="302"/>
      <c r="L64" s="220"/>
      <c r="M64" s="217"/>
      <c r="N64" s="348"/>
      <c r="O64" s="349"/>
      <c r="P64" s="28"/>
      <c r="Q64" s="28"/>
      <c r="R64" s="28"/>
      <c r="S64" s="28"/>
    </row>
    <row r="65" spans="1:19" ht="12" customHeight="1" x14ac:dyDescent="0.25">
      <c r="A65" s="178"/>
      <c r="B65" s="181"/>
      <c r="C65" s="244"/>
      <c r="D65" s="229"/>
      <c r="E65" s="243"/>
      <c r="F65" s="238"/>
      <c r="G65" s="79" t="s">
        <v>115</v>
      </c>
      <c r="H65" s="64">
        <v>124.3</v>
      </c>
      <c r="I65" s="44">
        <v>139.30000000000001</v>
      </c>
      <c r="J65" s="42">
        <v>138.30000000000001</v>
      </c>
      <c r="K65" s="303"/>
      <c r="L65" s="220"/>
      <c r="M65" s="217"/>
      <c r="N65" s="350"/>
      <c r="O65" s="349"/>
      <c r="P65" s="28"/>
      <c r="Q65" s="28"/>
      <c r="R65" s="28"/>
      <c r="S65" s="28"/>
    </row>
    <row r="66" spans="1:19" ht="102" customHeight="1" thickBot="1" x14ac:dyDescent="0.3">
      <c r="A66" s="179"/>
      <c r="B66" s="182"/>
      <c r="C66" s="236"/>
      <c r="D66" s="240"/>
      <c r="E66" s="242"/>
      <c r="F66" s="239"/>
      <c r="G66" s="14" t="s">
        <v>8</v>
      </c>
      <c r="H66" s="58">
        <f>H63+H65+H64</f>
        <v>852.09999999999991</v>
      </c>
      <c r="I66" s="60">
        <f>I63+I65+I64</f>
        <v>877.8</v>
      </c>
      <c r="J66" s="24">
        <f>J63+J65+J64</f>
        <v>875</v>
      </c>
      <c r="K66" s="304"/>
      <c r="L66" s="221"/>
      <c r="M66" s="218"/>
      <c r="N66" s="351"/>
      <c r="O66" s="352"/>
      <c r="P66" s="28"/>
      <c r="Q66" s="28"/>
      <c r="R66" s="28"/>
      <c r="S66" s="28"/>
    </row>
    <row r="67" spans="1:19" ht="25.5" customHeight="1" x14ac:dyDescent="0.25">
      <c r="A67" s="177" t="s">
        <v>7</v>
      </c>
      <c r="B67" s="180" t="s">
        <v>32</v>
      </c>
      <c r="C67" s="235" t="s">
        <v>54</v>
      </c>
      <c r="D67" s="228" t="s">
        <v>147</v>
      </c>
      <c r="E67" s="241" t="s">
        <v>43</v>
      </c>
      <c r="F67" s="97" t="s">
        <v>86</v>
      </c>
      <c r="G67" s="10" t="s">
        <v>53</v>
      </c>
      <c r="H67" s="62">
        <v>20</v>
      </c>
      <c r="I67" s="11">
        <v>15</v>
      </c>
      <c r="J67" s="11">
        <v>14.9</v>
      </c>
      <c r="K67" s="222" t="s">
        <v>87</v>
      </c>
      <c r="L67" s="36" t="s">
        <v>92</v>
      </c>
      <c r="M67" s="160" t="s">
        <v>153</v>
      </c>
      <c r="N67" s="328" t="s">
        <v>175</v>
      </c>
      <c r="O67" s="329"/>
      <c r="P67" s="28"/>
      <c r="Q67" s="28"/>
      <c r="R67" s="28"/>
      <c r="S67" s="28"/>
    </row>
    <row r="68" spans="1:19" ht="84.6" customHeight="1" thickBot="1" x14ac:dyDescent="0.3">
      <c r="A68" s="179"/>
      <c r="B68" s="182"/>
      <c r="C68" s="236"/>
      <c r="D68" s="229"/>
      <c r="E68" s="242"/>
      <c r="F68" s="99"/>
      <c r="G68" s="14" t="s">
        <v>8</v>
      </c>
      <c r="H68" s="58">
        <f>H67*1</f>
        <v>20</v>
      </c>
      <c r="I68" s="60">
        <f>I67*1</f>
        <v>15</v>
      </c>
      <c r="J68" s="60">
        <f>J67*1</f>
        <v>14.9</v>
      </c>
      <c r="K68" s="223"/>
      <c r="L68" s="38"/>
      <c r="M68" s="167"/>
      <c r="N68" s="332"/>
      <c r="O68" s="333"/>
      <c r="P68" s="28"/>
      <c r="Q68" s="28"/>
      <c r="R68" s="28"/>
      <c r="S68" s="28"/>
    </row>
    <row r="69" spans="1:19" ht="14.25" customHeight="1" thickBot="1" x14ac:dyDescent="0.3">
      <c r="A69" s="8" t="s">
        <v>7</v>
      </c>
      <c r="B69" s="15" t="s">
        <v>32</v>
      </c>
      <c r="C69" s="232" t="s">
        <v>10</v>
      </c>
      <c r="D69" s="233"/>
      <c r="E69" s="233"/>
      <c r="F69" s="233"/>
      <c r="G69" s="234"/>
      <c r="H69" s="59">
        <f>H68+H66</f>
        <v>872.09999999999991</v>
      </c>
      <c r="I69" s="61">
        <f t="shared" ref="I69:J69" si="11">I68+I66</f>
        <v>892.8</v>
      </c>
      <c r="J69" s="61">
        <f t="shared" si="11"/>
        <v>889.9</v>
      </c>
      <c r="K69" s="17"/>
      <c r="L69" s="18"/>
      <c r="M69" s="18"/>
      <c r="N69" s="209"/>
      <c r="O69" s="210"/>
      <c r="P69" s="28"/>
      <c r="Q69" s="28"/>
      <c r="R69" s="28"/>
      <c r="S69" s="28"/>
    </row>
    <row r="70" spans="1:19" ht="13.5" customHeight="1" thickBot="1" x14ac:dyDescent="0.3">
      <c r="A70" s="25" t="s">
        <v>7</v>
      </c>
      <c r="B70" s="230" t="s">
        <v>11</v>
      </c>
      <c r="C70" s="230"/>
      <c r="D70" s="230"/>
      <c r="E70" s="230"/>
      <c r="F70" s="230"/>
      <c r="G70" s="231"/>
      <c r="H70" s="66">
        <f>H34+H49+H55+H69+H61</f>
        <v>4203.8</v>
      </c>
      <c r="I70" s="139">
        <f>I34+I49+I55+I69+I61</f>
        <v>4307.5</v>
      </c>
      <c r="J70" s="139">
        <f>J34+J49+J55+J69+J61</f>
        <v>4243.7999999999993</v>
      </c>
      <c r="K70" s="39"/>
      <c r="L70" s="39"/>
      <c r="M70" s="39"/>
      <c r="N70" s="211"/>
      <c r="O70" s="212"/>
      <c r="P70" s="29"/>
      <c r="Q70" s="28"/>
      <c r="R70" s="28"/>
      <c r="S70" s="28"/>
    </row>
    <row r="71" spans="1:19" ht="14.25" customHeight="1" thickBot="1" x14ac:dyDescent="0.3">
      <c r="A71" s="40" t="s">
        <v>7</v>
      </c>
      <c r="B71" s="227" t="s">
        <v>12</v>
      </c>
      <c r="C71" s="227"/>
      <c r="D71" s="227"/>
      <c r="E71" s="227"/>
      <c r="F71" s="227"/>
      <c r="G71" s="227"/>
      <c r="H71" s="67">
        <f t="shared" ref="H71:J71" si="12">H70</f>
        <v>4203.8</v>
      </c>
      <c r="I71" s="68">
        <f t="shared" si="12"/>
        <v>4307.5</v>
      </c>
      <c r="J71" s="68">
        <f t="shared" si="12"/>
        <v>4243.7999999999993</v>
      </c>
      <c r="K71" s="215"/>
      <c r="L71" s="215"/>
      <c r="M71" s="215"/>
      <c r="N71" s="213"/>
      <c r="O71" s="214"/>
      <c r="P71" s="29"/>
      <c r="Q71" s="28"/>
      <c r="R71" s="28"/>
      <c r="S71" s="28"/>
    </row>
    <row r="72" spans="1:19" x14ac:dyDescent="0.25">
      <c r="N72" s="104"/>
      <c r="O72" s="104"/>
    </row>
    <row r="73" spans="1:19" x14ac:dyDescent="0.25">
      <c r="N73" s="104"/>
      <c r="O73" s="104"/>
    </row>
    <row r="74" spans="1:19" x14ac:dyDescent="0.25">
      <c r="N74" s="104"/>
      <c r="O74" s="104"/>
    </row>
    <row r="75" spans="1:19" x14ac:dyDescent="0.25">
      <c r="N75" s="104"/>
      <c r="O75" s="104"/>
    </row>
    <row r="76" spans="1:19" x14ac:dyDescent="0.25">
      <c r="N76" s="104"/>
      <c r="O76" s="104"/>
    </row>
    <row r="77" spans="1:19" x14ac:dyDescent="0.25">
      <c r="N77" s="104"/>
      <c r="O77" s="104"/>
    </row>
    <row r="78" spans="1:19" x14ac:dyDescent="0.25">
      <c r="N78" s="104"/>
      <c r="O78" s="104"/>
    </row>
    <row r="79" spans="1:19" x14ac:dyDescent="0.25">
      <c r="N79" s="104"/>
      <c r="O79" s="104"/>
    </row>
    <row r="80" spans="1:19" ht="17.25" customHeight="1" thickBot="1" x14ac:dyDescent="0.3">
      <c r="A80" s="102"/>
      <c r="B80" s="102"/>
      <c r="C80" s="105"/>
      <c r="D80" s="106"/>
      <c r="E80" s="107"/>
      <c r="F80" s="298" t="s">
        <v>13</v>
      </c>
      <c r="G80" s="299"/>
      <c r="H80" s="299"/>
      <c r="I80" s="299"/>
      <c r="J80" s="299"/>
      <c r="K80" s="102"/>
      <c r="L80" s="103"/>
      <c r="M80" s="102"/>
      <c r="N80" s="104"/>
      <c r="O80" s="104"/>
    </row>
    <row r="81" spans="1:15" ht="60.6" thickBot="1" x14ac:dyDescent="0.3">
      <c r="A81" s="102"/>
      <c r="B81" s="102"/>
      <c r="C81" s="194" t="s">
        <v>14</v>
      </c>
      <c r="D81" s="195"/>
      <c r="E81" s="195"/>
      <c r="F81" s="195"/>
      <c r="G81" s="196"/>
      <c r="H81" s="140" t="s">
        <v>129</v>
      </c>
      <c r="I81" s="141" t="s">
        <v>130</v>
      </c>
      <c r="J81" s="141" t="s">
        <v>131</v>
      </c>
      <c r="K81" s="102"/>
      <c r="L81" s="103"/>
      <c r="M81" s="102"/>
      <c r="N81" s="104"/>
      <c r="O81" s="104"/>
    </row>
    <row r="82" spans="1:15" ht="13.8" thickBot="1" x14ac:dyDescent="0.3">
      <c r="C82" s="197" t="s">
        <v>15</v>
      </c>
      <c r="D82" s="198"/>
      <c r="E82" s="198"/>
      <c r="F82" s="198"/>
      <c r="G82" s="199"/>
      <c r="H82" s="142">
        <f>H83+H84+H85+H86+H87</f>
        <v>4203.8</v>
      </c>
      <c r="I82" s="142">
        <f>I83+I84+I85+I86+I87</f>
        <v>4307.5</v>
      </c>
      <c r="J82" s="168">
        <f>J83+J84+J85+J86+J87</f>
        <v>4243.8</v>
      </c>
    </row>
    <row r="83" spans="1:15" ht="13.2" x14ac:dyDescent="0.25">
      <c r="C83" s="200" t="s">
        <v>78</v>
      </c>
      <c r="D83" s="201"/>
      <c r="E83" s="201"/>
      <c r="F83" s="201"/>
      <c r="G83" s="202"/>
      <c r="H83" s="143">
        <v>3846.9</v>
      </c>
      <c r="I83" s="144">
        <v>3884.7</v>
      </c>
      <c r="J83" s="169">
        <v>3861.2</v>
      </c>
    </row>
    <row r="84" spans="1:15" ht="11.4" customHeight="1" x14ac:dyDescent="0.25">
      <c r="C84" s="203" t="s">
        <v>122</v>
      </c>
      <c r="D84" s="204"/>
      <c r="E84" s="204"/>
      <c r="F84" s="204"/>
      <c r="G84" s="205"/>
      <c r="H84" s="145">
        <v>0</v>
      </c>
      <c r="I84" s="146">
        <v>0</v>
      </c>
      <c r="J84" s="170">
        <v>0</v>
      </c>
    </row>
    <row r="85" spans="1:15" ht="13.2" x14ac:dyDescent="0.25">
      <c r="C85" s="203" t="s">
        <v>123</v>
      </c>
      <c r="D85" s="206"/>
      <c r="E85" s="206"/>
      <c r="F85" s="206"/>
      <c r="G85" s="207"/>
      <c r="H85" s="145">
        <v>0</v>
      </c>
      <c r="I85" s="146">
        <v>0</v>
      </c>
      <c r="J85" s="170">
        <v>0</v>
      </c>
    </row>
    <row r="86" spans="1:15" ht="28.8" customHeight="1" x14ac:dyDescent="0.25">
      <c r="C86" s="200" t="s">
        <v>124</v>
      </c>
      <c r="D86" s="201"/>
      <c r="E86" s="201"/>
      <c r="F86" s="201"/>
      <c r="G86" s="208"/>
      <c r="H86" s="147">
        <v>356.9</v>
      </c>
      <c r="I86" s="148">
        <v>422.8</v>
      </c>
      <c r="J86" s="171">
        <v>382.6</v>
      </c>
    </row>
    <row r="87" spans="1:15" ht="13.8" thickBot="1" x14ac:dyDescent="0.3">
      <c r="C87" s="224" t="s">
        <v>79</v>
      </c>
      <c r="D87" s="225"/>
      <c r="E87" s="225"/>
      <c r="F87" s="225"/>
      <c r="G87" s="226"/>
      <c r="H87" s="147">
        <v>0</v>
      </c>
      <c r="I87" s="148">
        <v>0</v>
      </c>
      <c r="J87" s="171">
        <v>0</v>
      </c>
    </row>
    <row r="88" spans="1:15" ht="11.4" customHeight="1" thickBot="1" x14ac:dyDescent="0.3">
      <c r="C88" s="197" t="s">
        <v>16</v>
      </c>
      <c r="D88" s="198"/>
      <c r="E88" s="198"/>
      <c r="F88" s="198"/>
      <c r="G88" s="199"/>
      <c r="H88" s="149">
        <f>H89*1</f>
        <v>0</v>
      </c>
      <c r="I88" s="149">
        <f t="shared" ref="I88:J88" si="13">I89*1</f>
        <v>0</v>
      </c>
      <c r="J88" s="172">
        <f t="shared" si="13"/>
        <v>0</v>
      </c>
    </row>
    <row r="89" spans="1:15" ht="12" customHeight="1" thickBot="1" x14ac:dyDescent="0.3">
      <c r="C89" s="183" t="s">
        <v>80</v>
      </c>
      <c r="D89" s="184"/>
      <c r="E89" s="184"/>
      <c r="F89" s="184"/>
      <c r="G89" s="185"/>
      <c r="H89" s="147"/>
      <c r="I89" s="148"/>
      <c r="J89" s="171"/>
    </row>
    <row r="90" spans="1:15" ht="13.8" thickBot="1" x14ac:dyDescent="0.3">
      <c r="C90" s="186" t="s">
        <v>17</v>
      </c>
      <c r="D90" s="187"/>
      <c r="E90" s="187"/>
      <c r="F90" s="187"/>
      <c r="G90" s="188"/>
      <c r="H90" s="150">
        <f>H88+H82</f>
        <v>4203.8</v>
      </c>
      <c r="I90" s="150">
        <f>I88+I82</f>
        <v>4307.5</v>
      </c>
      <c r="J90" s="173">
        <f>J88+J82</f>
        <v>4243.8</v>
      </c>
    </row>
  </sheetData>
  <mergeCells count="166">
    <mergeCell ref="C32:C33"/>
    <mergeCell ref="D32:D33"/>
    <mergeCell ref="E32:E33"/>
    <mergeCell ref="F32:F33"/>
    <mergeCell ref="N32:O33"/>
    <mergeCell ref="R59:S62"/>
    <mergeCell ref="D2:O2"/>
    <mergeCell ref="N9:O12"/>
    <mergeCell ref="N13:O16"/>
    <mergeCell ref="N17:O21"/>
    <mergeCell ref="N26:O29"/>
    <mergeCell ref="N30:O31"/>
    <mergeCell ref="N36:O39"/>
    <mergeCell ref="N40:O42"/>
    <mergeCell ref="D3:H3"/>
    <mergeCell ref="H4:J4"/>
    <mergeCell ref="N4:N6"/>
    <mergeCell ref="O4:O6"/>
    <mergeCell ref="I5:I6"/>
    <mergeCell ref="J5:J6"/>
    <mergeCell ref="E17:E21"/>
    <mergeCell ref="F26:F29"/>
    <mergeCell ref="B4:B6"/>
    <mergeCell ref="K63:K66"/>
    <mergeCell ref="F43:F45"/>
    <mergeCell ref="N43:O45"/>
    <mergeCell ref="N51:O54"/>
    <mergeCell ref="C43:C45"/>
    <mergeCell ref="F36:F39"/>
    <mergeCell ref="E40:E42"/>
    <mergeCell ref="C61:G61"/>
    <mergeCell ref="N56:O56"/>
    <mergeCell ref="N55:O55"/>
    <mergeCell ref="N49:O50"/>
    <mergeCell ref="N34:O35"/>
    <mergeCell ref="N7:O8"/>
    <mergeCell ref="B43:B45"/>
    <mergeCell ref="K43:K44"/>
    <mergeCell ref="E9:E12"/>
    <mergeCell ref="F9:F12"/>
    <mergeCell ref="C26:C29"/>
    <mergeCell ref="D26:D29"/>
    <mergeCell ref="D30:D31"/>
    <mergeCell ref="N46:O48"/>
    <mergeCell ref="D43:D45"/>
    <mergeCell ref="E43:E45"/>
    <mergeCell ref="A17:A21"/>
    <mergeCell ref="F80:J80"/>
    <mergeCell ref="N63:O66"/>
    <mergeCell ref="N67:O68"/>
    <mergeCell ref="B7:M7"/>
    <mergeCell ref="C8:M8"/>
    <mergeCell ref="C56:M56"/>
    <mergeCell ref="E22:E25"/>
    <mergeCell ref="N22:O25"/>
    <mergeCell ref="A22:A25"/>
    <mergeCell ref="B22:B25"/>
    <mergeCell ref="C22:C25"/>
    <mergeCell ref="D22:D25"/>
    <mergeCell ref="A13:A16"/>
    <mergeCell ref="B13:B16"/>
    <mergeCell ref="C13:C16"/>
    <mergeCell ref="D13:D16"/>
    <mergeCell ref="B17:B21"/>
    <mergeCell ref="A67:A68"/>
    <mergeCell ref="B67:B68"/>
    <mergeCell ref="A26:A29"/>
    <mergeCell ref="B26:B29"/>
    <mergeCell ref="F30:F31"/>
    <mergeCell ref="F17:F21"/>
    <mergeCell ref="E30:E31"/>
    <mergeCell ref="A40:A42"/>
    <mergeCell ref="B40:B42"/>
    <mergeCell ref="A36:A39"/>
    <mergeCell ref="A58:A60"/>
    <mergeCell ref="C62:M62"/>
    <mergeCell ref="B58:B60"/>
    <mergeCell ref="C58:C60"/>
    <mergeCell ref="D58:D60"/>
    <mergeCell ref="E58:E60"/>
    <mergeCell ref="F58:F60"/>
    <mergeCell ref="K46:K47"/>
    <mergeCell ref="C55:G55"/>
    <mergeCell ref="A51:A54"/>
    <mergeCell ref="B51:B54"/>
    <mergeCell ref="A46:A48"/>
    <mergeCell ref="B46:B48"/>
    <mergeCell ref="C46:C48"/>
    <mergeCell ref="D46:D48"/>
    <mergeCell ref="E46:E48"/>
    <mergeCell ref="F46:F48"/>
    <mergeCell ref="A43:A45"/>
    <mergeCell ref="A32:A33"/>
    <mergeCell ref="B32:B33"/>
    <mergeCell ref="I1:M1"/>
    <mergeCell ref="H5:H6"/>
    <mergeCell ref="K5:K6"/>
    <mergeCell ref="L5:M5"/>
    <mergeCell ref="C35:M35"/>
    <mergeCell ref="K41:K42"/>
    <mergeCell ref="L41:L42"/>
    <mergeCell ref="M41:M42"/>
    <mergeCell ref="F40:F42"/>
    <mergeCell ref="D40:D42"/>
    <mergeCell ref="C34:G34"/>
    <mergeCell ref="K4:M4"/>
    <mergeCell ref="E4:E6"/>
    <mergeCell ref="F4:F6"/>
    <mergeCell ref="G4:G6"/>
    <mergeCell ref="C40:C42"/>
    <mergeCell ref="C17:C21"/>
    <mergeCell ref="D17:D21"/>
    <mergeCell ref="C4:C6"/>
    <mergeCell ref="D4:D6"/>
    <mergeCell ref="E13:E16"/>
    <mergeCell ref="F13:F16"/>
    <mergeCell ref="C36:C39"/>
    <mergeCell ref="D36:D39"/>
    <mergeCell ref="C67:C68"/>
    <mergeCell ref="F63:F66"/>
    <mergeCell ref="D63:D66"/>
    <mergeCell ref="E67:E68"/>
    <mergeCell ref="E63:E66"/>
    <mergeCell ref="C63:C66"/>
    <mergeCell ref="A4:A6"/>
    <mergeCell ref="C50:M50"/>
    <mergeCell ref="C51:C54"/>
    <mergeCell ref="D51:D54"/>
    <mergeCell ref="E51:E54"/>
    <mergeCell ref="F51:F54"/>
    <mergeCell ref="E26:E29"/>
    <mergeCell ref="B36:B39"/>
    <mergeCell ref="C49:G49"/>
    <mergeCell ref="E36:E39"/>
    <mergeCell ref="A30:A31"/>
    <mergeCell ref="B30:B31"/>
    <mergeCell ref="A9:A12"/>
    <mergeCell ref="B9:B12"/>
    <mergeCell ref="C9:C12"/>
    <mergeCell ref="D9:D12"/>
    <mergeCell ref="F22:F25"/>
    <mergeCell ref="C30:C31"/>
    <mergeCell ref="A63:A66"/>
    <mergeCell ref="B63:B66"/>
    <mergeCell ref="C89:G89"/>
    <mergeCell ref="C90:G90"/>
    <mergeCell ref="N61:O61"/>
    <mergeCell ref="D57:K57"/>
    <mergeCell ref="N58:O60"/>
    <mergeCell ref="C81:G81"/>
    <mergeCell ref="C82:G82"/>
    <mergeCell ref="C83:G83"/>
    <mergeCell ref="C84:G84"/>
    <mergeCell ref="C85:G85"/>
    <mergeCell ref="C86:G86"/>
    <mergeCell ref="N69:O71"/>
    <mergeCell ref="K71:M71"/>
    <mergeCell ref="M63:M66"/>
    <mergeCell ref="L63:L66"/>
    <mergeCell ref="K67:K68"/>
    <mergeCell ref="C87:G87"/>
    <mergeCell ref="C88:G88"/>
    <mergeCell ref="B71:G71"/>
    <mergeCell ref="D67:D68"/>
    <mergeCell ref="B70:G70"/>
    <mergeCell ref="C69:G69"/>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7" sqref="G17"/>
    </sheetView>
  </sheetViews>
  <sheetFormatPr defaultRowHeight="13.2" x14ac:dyDescent="0.25"/>
  <cols>
    <col min="2" max="2" width="14.88671875" customWidth="1"/>
    <col min="3" max="3" width="43.5546875" customWidth="1"/>
  </cols>
  <sheetData>
    <row r="2" spans="2:3" ht="13.8" thickBot="1" x14ac:dyDescent="0.3">
      <c r="C2" t="s">
        <v>18</v>
      </c>
    </row>
    <row r="3" spans="2:3" ht="31.8" thickBot="1" x14ac:dyDescent="0.3">
      <c r="B3" s="88" t="s">
        <v>93</v>
      </c>
      <c r="C3" s="89" t="s">
        <v>94</v>
      </c>
    </row>
    <row r="4" spans="2:3" ht="15.6" x14ac:dyDescent="0.25">
      <c r="B4" s="90">
        <v>0</v>
      </c>
      <c r="C4" s="91" t="s">
        <v>95</v>
      </c>
    </row>
    <row r="5" spans="2:3" ht="15.6" x14ac:dyDescent="0.25">
      <c r="B5" s="92">
        <v>1</v>
      </c>
      <c r="C5" s="93" t="s">
        <v>96</v>
      </c>
    </row>
    <row r="6" spans="2:3" ht="15.6" x14ac:dyDescent="0.25">
      <c r="B6" s="92">
        <v>2</v>
      </c>
      <c r="C6" s="93" t="s">
        <v>97</v>
      </c>
    </row>
    <row r="7" spans="2:3" ht="15.6" x14ac:dyDescent="0.25">
      <c r="B7" s="92">
        <v>3</v>
      </c>
      <c r="C7" s="93" t="s">
        <v>98</v>
      </c>
    </row>
    <row r="8" spans="2:3" ht="15.6" x14ac:dyDescent="0.25">
      <c r="B8" s="92">
        <v>4</v>
      </c>
      <c r="C8" s="93" t="s">
        <v>99</v>
      </c>
    </row>
    <row r="9" spans="2:3" ht="15.6" x14ac:dyDescent="0.25">
      <c r="B9" s="92">
        <v>5</v>
      </c>
      <c r="C9" s="93" t="s">
        <v>100</v>
      </c>
    </row>
    <row r="10" spans="2:3" ht="15.6" x14ac:dyDescent="0.25">
      <c r="B10" s="92">
        <v>6</v>
      </c>
      <c r="C10" s="93" t="s">
        <v>101</v>
      </c>
    </row>
    <row r="11" spans="2:3" ht="15.6" x14ac:dyDescent="0.25">
      <c r="B11" s="92">
        <v>7</v>
      </c>
      <c r="C11" s="93" t="s">
        <v>102</v>
      </c>
    </row>
    <row r="12" spans="2:3" ht="15.6" x14ac:dyDescent="0.25">
      <c r="B12" s="92">
        <v>8</v>
      </c>
      <c r="C12" s="93" t="s">
        <v>103</v>
      </c>
    </row>
    <row r="13" spans="2:3" ht="15.6" x14ac:dyDescent="0.25">
      <c r="B13" s="92">
        <v>9</v>
      </c>
      <c r="C13" s="93" t="s">
        <v>104</v>
      </c>
    </row>
    <row r="14" spans="2:3" ht="15.6" x14ac:dyDescent="0.25">
      <c r="B14" s="92">
        <v>10</v>
      </c>
      <c r="C14" s="93" t="s">
        <v>105</v>
      </c>
    </row>
    <row r="15" spans="2:3" ht="31.2" x14ac:dyDescent="0.25">
      <c r="B15" s="92">
        <v>11</v>
      </c>
      <c r="C15" s="93" t="s">
        <v>106</v>
      </c>
    </row>
    <row r="16" spans="2:3" ht="15.6" x14ac:dyDescent="0.25">
      <c r="B16" s="92">
        <v>12</v>
      </c>
      <c r="C16" s="93" t="s">
        <v>107</v>
      </c>
    </row>
    <row r="17" spans="2:3" ht="15.6" x14ac:dyDescent="0.25">
      <c r="B17" s="92">
        <v>13</v>
      </c>
      <c r="C17" s="93" t="s">
        <v>108</v>
      </c>
    </row>
    <row r="18" spans="2:3" ht="15.6" x14ac:dyDescent="0.25">
      <c r="B18" s="92">
        <v>14</v>
      </c>
      <c r="C18" s="93" t="s">
        <v>109</v>
      </c>
    </row>
    <row r="19" spans="2:3" ht="15.6" x14ac:dyDescent="0.25">
      <c r="B19" s="92">
        <v>15</v>
      </c>
      <c r="C19" s="93" t="s">
        <v>110</v>
      </c>
    </row>
    <row r="20" spans="2:3" ht="15.6" x14ac:dyDescent="0.25">
      <c r="B20" s="92">
        <v>16</v>
      </c>
      <c r="C20" s="93" t="s">
        <v>111</v>
      </c>
    </row>
    <row r="21" spans="2:3" ht="15.6" x14ac:dyDescent="0.25">
      <c r="B21" s="92">
        <v>17</v>
      </c>
      <c r="C21" s="93" t="s">
        <v>112</v>
      </c>
    </row>
    <row r="22" spans="2:3" ht="16.2" thickBot="1" x14ac:dyDescent="0.3">
      <c r="B22" s="94">
        <v>18</v>
      </c>
      <c r="C22" s="95" t="s">
        <v>113</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Čepukienė</dc:creator>
  <cp:lastModifiedBy>Asta Puodžiūnienė</cp:lastModifiedBy>
  <cp:lastPrinted>2018-03-12T12:13:41Z</cp:lastPrinted>
  <dcterms:created xsi:type="dcterms:W3CDTF">1996-10-14T23:33:28Z</dcterms:created>
  <dcterms:modified xsi:type="dcterms:W3CDTF">2019-02-26T13:32:04Z</dcterms:modified>
</cp:coreProperties>
</file>