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H68" i="2" l="1"/>
  <c r="I68" i="2"/>
  <c r="J68" i="2"/>
  <c r="H183" i="2"/>
  <c r="J222" i="2"/>
  <c r="I222" i="2"/>
  <c r="H222" i="2"/>
  <c r="J201" i="2" l="1"/>
  <c r="I201" i="2"/>
  <c r="H201" i="2"/>
  <c r="J197" i="2"/>
  <c r="I197" i="2"/>
  <c r="H197" i="2"/>
  <c r="I193" i="2"/>
  <c r="J193" i="2"/>
  <c r="H193" i="2"/>
  <c r="I189" i="2"/>
  <c r="J189" i="2"/>
  <c r="H189" i="2"/>
  <c r="I183" i="2"/>
  <c r="J183" i="2"/>
  <c r="J164" i="2"/>
  <c r="I164" i="2"/>
  <c r="H164" i="2"/>
  <c r="I168" i="2"/>
  <c r="J168" i="2"/>
  <c r="H168" i="2"/>
  <c r="J148" i="2"/>
  <c r="I148" i="2"/>
  <c r="H148" i="2"/>
  <c r="I152" i="2"/>
  <c r="J152" i="2"/>
  <c r="H152" i="2"/>
  <c r="J116" i="2"/>
  <c r="I116" i="2"/>
  <c r="H116" i="2"/>
  <c r="J112" i="2"/>
  <c r="I112" i="2"/>
  <c r="H112" i="2"/>
  <c r="J108" i="2" l="1"/>
  <c r="I108" i="2"/>
  <c r="H108" i="2"/>
  <c r="J104" i="2"/>
  <c r="I104" i="2"/>
  <c r="H104" i="2"/>
  <c r="J100" i="2"/>
  <c r="I100" i="2"/>
  <c r="H100" i="2"/>
  <c r="J96" i="2"/>
  <c r="I96" i="2"/>
  <c r="H96" i="2"/>
  <c r="J92" i="2"/>
  <c r="I92" i="2"/>
  <c r="H92" i="2"/>
  <c r="J32" i="2" l="1"/>
  <c r="I32" i="2"/>
  <c r="H32" i="2"/>
  <c r="I36" i="2"/>
  <c r="J36" i="2"/>
  <c r="H36" i="2"/>
  <c r="J28" i="2"/>
  <c r="I28" i="2"/>
  <c r="H28" i="2"/>
  <c r="J51" i="2" l="1"/>
  <c r="I252" i="2" l="1"/>
  <c r="J252" i="2"/>
  <c r="I245" i="2"/>
  <c r="J245" i="2"/>
  <c r="H245" i="2"/>
  <c r="I214" i="2"/>
  <c r="J214" i="2"/>
  <c r="I144" i="2"/>
  <c r="J144" i="2"/>
  <c r="H144" i="2"/>
  <c r="I139" i="2"/>
  <c r="J139" i="2"/>
  <c r="H139" i="2"/>
  <c r="J134" i="2"/>
  <c r="I134" i="2"/>
  <c r="H134" i="2"/>
  <c r="I129" i="2"/>
  <c r="J129" i="2"/>
  <c r="H129" i="2"/>
  <c r="J254" i="2" l="1"/>
  <c r="I254" i="2"/>
  <c r="J64" i="2"/>
  <c r="I64" i="2"/>
  <c r="H64" i="2"/>
  <c r="I60" i="2"/>
  <c r="J60" i="2"/>
  <c r="H60" i="2"/>
  <c r="I47" i="2"/>
  <c r="J47" i="2"/>
  <c r="H47" i="2"/>
  <c r="H252" i="2"/>
  <c r="H254" i="2" s="1"/>
  <c r="J23" i="2" l="1"/>
  <c r="I23" i="2"/>
  <c r="H23" i="2"/>
  <c r="H214" i="2" l="1"/>
  <c r="J209" i="2"/>
  <c r="I209" i="2"/>
  <c r="H209" i="2"/>
  <c r="J80" i="2"/>
  <c r="I80" i="2"/>
  <c r="H80" i="2"/>
  <c r="J120" i="2" l="1"/>
  <c r="I120" i="2"/>
  <c r="H120" i="2"/>
  <c r="J88" i="2"/>
  <c r="I88" i="2"/>
  <c r="H88" i="2"/>
  <c r="J84" i="2"/>
  <c r="I84" i="2"/>
  <c r="H84" i="2"/>
  <c r="I19" i="2" l="1"/>
  <c r="J19" i="2"/>
  <c r="H19" i="2"/>
  <c r="J234" i="2" l="1"/>
  <c r="I234" i="2"/>
  <c r="H234" i="2"/>
  <c r="J230" i="2"/>
  <c r="I230" i="2"/>
  <c r="H230" i="2"/>
  <c r="J226" i="2"/>
  <c r="I226" i="2"/>
  <c r="H226" i="2"/>
  <c r="J218" i="2"/>
  <c r="I218" i="2"/>
  <c r="H218" i="2"/>
  <c r="J205" i="2"/>
  <c r="I205" i="2"/>
  <c r="H205" i="2"/>
  <c r="J160" i="2"/>
  <c r="I160" i="2"/>
  <c r="H160" i="2"/>
  <c r="J156" i="2"/>
  <c r="I156" i="2"/>
  <c r="H156" i="2"/>
  <c r="J76" i="2"/>
  <c r="I76" i="2"/>
  <c r="H76" i="2"/>
  <c r="J72" i="2"/>
  <c r="I72" i="2"/>
  <c r="H72" i="2"/>
  <c r="J55" i="2"/>
  <c r="I55" i="2"/>
  <c r="H55" i="2"/>
  <c r="I51" i="2"/>
  <c r="H51" i="2"/>
  <c r="J42" i="2"/>
  <c r="I42" i="2"/>
  <c r="H42" i="2"/>
  <c r="I15" i="2"/>
  <c r="J15" i="2"/>
  <c r="H15" i="2"/>
  <c r="I12" i="2"/>
  <c r="J12" i="2"/>
  <c r="J37" i="2" s="1"/>
  <c r="H12" i="2"/>
  <c r="I121" i="2" l="1"/>
  <c r="H121" i="2"/>
  <c r="H37" i="2"/>
  <c r="J121" i="2"/>
  <c r="J122" i="2" s="1"/>
  <c r="I37" i="2"/>
  <c r="I122" i="2" s="1"/>
  <c r="J184" i="2"/>
  <c r="H235" i="2"/>
  <c r="I235" i="2"/>
  <c r="J235" i="2"/>
  <c r="H184" i="2"/>
  <c r="I184" i="2"/>
  <c r="I236" i="2" l="1"/>
  <c r="J236" i="2"/>
  <c r="H236" i="2"/>
  <c r="J237" i="2"/>
  <c r="I237" i="2" l="1"/>
  <c r="H122" i="2"/>
  <c r="H237" i="2" s="1"/>
</calcChain>
</file>

<file path=xl/sharedStrings.xml><?xml version="1.0" encoding="utf-8"?>
<sst xmlns="http://schemas.openxmlformats.org/spreadsheetml/2006/main" count="608" uniqueCount="224">
  <si>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</si>
  <si>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</si>
  <si>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</si>
  <si>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</si>
  <si>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</si>
  <si>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</si>
  <si>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</si>
  <si>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</si>
  <si>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</si>
  <si>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</si>
  <si>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</si>
  <si>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</si>
  <si>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</si>
  <si>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</si>
  <si>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</si>
  <si>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</si>
  <si>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</si>
  <si>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</si>
  <si>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</si>
  <si>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</si>
  <si>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</si>
  <si>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</si>
  <si>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</si>
  <si>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</si>
  <si>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</si>
  <si>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</si>
  <si>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</si>
  <si>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</si>
  <si>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</si>
  <si>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</si>
  <si>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288724610</t>
  </si>
  <si>
    <t>SB</t>
  </si>
  <si>
    <t>+</t>
  </si>
  <si>
    <t>Paaiškinimai dėl nukrypimų</t>
  </si>
  <si>
    <t>Planuotos reikšmės</t>
  </si>
  <si>
    <t>Faktinės reikšmės</t>
  </si>
  <si>
    <t>Sporto skyrius</t>
  </si>
  <si>
    <t>Asignavimai (tūkst. Eur)</t>
  </si>
  <si>
    <t>Informacija apie pasiektus rezultatus, duomenys apie programai skirtų asignavimų panaudojimo tikslingumą</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</si>
  <si>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</si>
  <si>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</si>
  <si>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</si>
  <si>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</si>
  <si>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Įgyvendinti projektą „Autobusų stoties prieigų sutvarkymas"</t>
  </si>
  <si>
    <t>P</t>
  </si>
  <si>
    <t>VB</t>
  </si>
  <si>
    <t>ES</t>
  </si>
  <si>
    <t>11;0</t>
  </si>
  <si>
    <t>Įgyvendinti projektą „Panevėžio Senvagės teritorijos kompleksinis sutvarkymas“</t>
  </si>
  <si>
    <t>Įgyvendinti projektą „J. Janonio gatvės (nuo žiedo iki Savitiškio g.) prieigų sutvarkymas“</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</si>
  <si>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</si>
  <si>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</si>
  <si>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</si>
  <si>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</si>
  <si>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</si>
  <si>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</si>
  <si>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 xml:space="preserve"> Įgyvendinti projektą „VšĮ Šv. Juozapo globos namų infrastruktūros modernizavimas ir paslaugų plėtra įkuriant savarankiško gyvenimo namus“</t>
  </si>
  <si>
    <t>Įgyvendinti projektą „Socialinio būsto plėtra“</t>
  </si>
  <si>
    <t>Prisidėti prie BIVP (Bendruomenės inicijuota vietos plėtra) strategijos įgyvendinimo</t>
  </si>
  <si>
    <t xml:space="preserve">Parengtas investicijų projektas </t>
  </si>
  <si>
    <t>VVG strategijos administravimas</t>
  </si>
  <si>
    <t>11;14</t>
  </si>
  <si>
    <t>11;7</t>
  </si>
  <si>
    <t>11;7;9</t>
  </si>
  <si>
    <t>0;11</t>
  </si>
  <si>
    <t>Pagerinti gyvenamosios aplinkos kokybę, siekiant prisitaikyti prie demografinių pokyčių (ITVP)</t>
  </si>
  <si>
    <t>Pagerinti miesto aplinkosauginę būklę</t>
  </si>
  <si>
    <t>Įgyvendinti projektą „Kultūros ir poilsio parko modernizavimas, gerinant miesto gamtinę aplinką ir gyvenimo kokybę, skatinat lankytojų srautus, aktyvų laisvalaikį“</t>
  </si>
  <si>
    <t>Įgyvendinti projektą „Jaunimo sodo sutvarkymas“</t>
  </si>
  <si>
    <t>Įgyvendinti projektą „Skaistakalnio parko ir jo prieigų sutvarkymas“</t>
  </si>
  <si>
    <t>Įgyvendinti projektą „Oro kokybės valdymo planų parengimas ir taršos mažinimo priemonių įgyvendinimas“</t>
  </si>
  <si>
    <t>Įgyvendinti projektą „Dviračių takų plėtra Panevėžyje (Nemuno g. dviračių tako (nuo Klaipėdos g. iki Ramygalos g. ) rekonstrukcija ir trūkstamų atkarpų įrengimas)“</t>
  </si>
  <si>
    <t>Remontuoti, rekonstruoti, prižiūrėti miesto infrastruktūros objektus</t>
  </si>
  <si>
    <t>Rekonstruotos, kapitališkai suremontuotos miesto gatvės</t>
  </si>
  <si>
    <t>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</si>
  <si>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</si>
  <si>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</si>
  <si>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</si>
  <si>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Parengtas techninis projektas</t>
  </si>
  <si>
    <t xml:space="preserve">Parengtas techninis projektas </t>
  </si>
  <si>
    <t>Parengti dokumentus, reikalingus Europos Sąjungos fondų investicijoms gauti</t>
  </si>
  <si>
    <t>Administruoti investicijų projektus</t>
  </si>
  <si>
    <t xml:space="preserve">Vykdyti investicijų projektus, naudojant bankų paskolos lėšas </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</si>
  <si>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</si>
  <si>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</si>
  <si>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</si>
  <si>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</si>
  <si>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</si>
  <si>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</si>
  <si>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</si>
  <si>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</si>
  <si>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</si>
  <si>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</si>
  <si>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Vertinimo kriterijus</t>
  </si>
  <si>
    <t>11;0;14</t>
  </si>
  <si>
    <t>Parengta paraiška</t>
  </si>
  <si>
    <t>Įkurti Stasio Eidrigevičiaus menų centrą Panevėžyje</t>
  </si>
  <si>
    <t>Įgyvendinti projektą „Viešųjų paslaugų ir asmenų aptarnavimo kokybės gerinimas Panevėžio miesto ir Panevėžio rajono savivaldybėse“</t>
  </si>
  <si>
    <t>0;6;14</t>
  </si>
  <si>
    <t>Įgyvendinti projektą „Poeto J. Čerkeso-Besparnio sodybos sutvarkymas“</t>
  </si>
  <si>
    <t>0;11;14</t>
  </si>
  <si>
    <t>VVG strategijos  administravimui panaudota 8,0 tūkst. Eur</t>
  </si>
  <si>
    <t>VB(VIP)</t>
  </si>
  <si>
    <t>Įgyvendintas projektas</t>
  </si>
  <si>
    <t>Parengtas Šiaurinės g. dalies (nuo Pramonės g. iki Smėlynės g.) statybos techninis  projektas</t>
  </si>
  <si>
    <t>Parengtas Stoties - Pušaloto - Marijonų gatvių sankryžos rekonstravimo  techninis  projektas</t>
  </si>
  <si>
    <t>Rekonstruota dalis Pušaloto g.</t>
  </si>
  <si>
    <t>Įgyvendinti projektą „Lopšelio - darželio „Rugelis“ vidaus patalpų ir ugdymo aplinkos modernizavimas“</t>
  </si>
  <si>
    <t>Įgyvendinti projektą „Lengvosios atletikos maniežo  pastato modernizavimas, Liepų al.4, Panevėžys“</t>
  </si>
  <si>
    <t>0;10;11;7</t>
  </si>
  <si>
    <t>Įgyvendinti projektą „Panevėžio gamtos mokyklos pastato atnaujinimas (modernizavimas)</t>
  </si>
  <si>
    <t>Įgyvendinti projektą „Teritorijos prie „Ekrano“ marių konversija, pritaikant ją aktyviam poilsiui, užimtumui ir vietos verslo skatinimui“</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</si>
  <si>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</si>
  <si>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</si>
  <si>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</si>
  <si>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</si>
  <si>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</si>
  <si>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</si>
  <si>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Valstybės biudžeto lėšos </t>
    </r>
    <r>
      <rPr>
        <b/>
        <sz val="10"/>
        <rFont val="Times New Roman"/>
        <family val="1"/>
      </rPr>
      <t>VB</t>
    </r>
  </si>
  <si>
    <t>Įgyvendinti projektą „Regos centro  „Linelis“ pastato vidaus patalpų ir ugdymo aplinkos modernizavimas“</t>
  </si>
  <si>
    <t>Parengtas investicijų projektas</t>
  </si>
  <si>
    <t>Įgyvendinti projektą „Viešųjų erdvių prie Laisvės aikštės sutvarkymas“</t>
  </si>
  <si>
    <t>Įgyvendinti projektą „Panevėžio A. Jakšto g. rekonstrukcija“</t>
  </si>
  <si>
    <t>Įgyvendinti projektą „Panevėžio „Vilties“ progimnazijos pastato modernizavimas, siekiant pagerinti pastato energetines savybes“</t>
  </si>
  <si>
    <t>-</t>
  </si>
  <si>
    <t>Atliktas kapitalinis remontas</t>
  </si>
  <si>
    <t>Parengtos galimybių studijos/ investiciniai projektai/ kiti dokumentai (vnt.)</t>
  </si>
  <si>
    <t>Įgyvendinti projektą „Elektronikos gatvės prieigų sutvarkymas“</t>
  </si>
  <si>
    <t>Įgyvendinti projektą „Transformacija iš apleistų erdvių į išpuoselėtas“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</si>
  <si>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</si>
  <si>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</si>
  <si>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</si>
  <si>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</si>
  <si>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</si>
  <si>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</si>
  <si>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</si>
  <si>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Darnaus judumo priemonių diegimas Panevėžio mieste</t>
  </si>
  <si>
    <t>Įgyvendinti projektą „Darnaus judumo plano parengimas“</t>
  </si>
  <si>
    <t>Įgyvendinti projektą „Ekologinio vandens turizmo Latvijoje ir Lietuvoje vystymas“</t>
  </si>
  <si>
    <t>Šiaurinės g. dalies (nuo Pramonės g. iki Smėlynės g.) statybos remonto darbai</t>
  </si>
  <si>
    <t>Rekonstruota Statybininkų g.</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</si>
  <si>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</si>
  <si>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</si>
  <si>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Nemuno gatvės dviračių - pėsčiųjų takų rekonstrukcija</t>
  </si>
  <si>
    <t>Stetiškių gatvės remonto darbai</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</si>
  <si>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</si>
  <si>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</si>
  <si>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</si>
  <si>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Jakšto gatvės rekonstrukcija</t>
  </si>
  <si>
    <t>Įgyvendinti projektą „Neformaliojo švietimo infrastruktūros tobulinimas“</t>
  </si>
  <si>
    <t>Įgyvendinti projektą „Panevėžio „Vilties“ progimnazijos vidaus patalpų ir ugdymo aplinkos modernizavimas“</t>
  </si>
  <si>
    <t>2018 m. asigna-vimų patvir-tintas planas</t>
  </si>
  <si>
    <t>2018 m. asigna-vimų patiks-lintas planas</t>
  </si>
  <si>
    <t>2018 m. panau-dotos lėšos (kasinės išlaidos)</t>
  </si>
  <si>
    <t>PANEVĖŽIO MIESTO SAVIVALDYBĖS 2018 -2020 METŲ VEIKLOS PLANO ĮGYVENDINIMO 2018 METAIS ATASKAITA</t>
  </si>
  <si>
    <t xml:space="preserve">Įgyvendinti projektą  „Panevėžio Šaltinio progimnazijos pastato (Kniaudiškių g.67, Panevėžys) sutvarkymas, pašalinant avarinės būklės požymius" </t>
  </si>
  <si>
    <t>2018 m. asignavimų patvirtintas planas</t>
  </si>
  <si>
    <t>2018 m. asignavimų patikslintas planas</t>
  </si>
  <si>
    <t>2018 m. panaudotos lėšos (kasinės išlaidos)</t>
  </si>
  <si>
    <t>Parengtas techninis projektas,  gautas statybą leidžiantis dokumentas</t>
  </si>
  <si>
    <t>2018 m. atlikti Nemuno gatvės dviračių - pėsčiųjų takų rekonstrukcijos darbai</t>
  </si>
  <si>
    <t>2018 m. užbaigti gatvės remonto darbai</t>
  </si>
  <si>
    <t>Užbaigtas rengti Panevėžio miesto darnaus judumo planas ir 2018-07-23 patvirtintas Panevėžio miesto savivaldybos tarybos sprendimu Nr.1-248. Projektas įgyvendintas.</t>
  </si>
  <si>
    <t>Parengtas darnaus judumo planas</t>
  </si>
  <si>
    <t>10</t>
  </si>
  <si>
    <t xml:space="preserve">Projektų administravimui panaudota dalis planuotų lėšų, kadangi ne visi projektai, kurie buvo planuoti, pradėti vykdyti 2018 m. dėl užsitęsusio techninių dokumentų parengimo ir veiklų vykdymo. </t>
  </si>
  <si>
    <t>Parengtas techninis projektas (I etapas)</t>
  </si>
  <si>
    <t>2018 m. parengtas investicijų projektas, pasirašyta sutartis su Europos Socialinio Fondo Agentūra (ESFA). Pradėti viešieji pirkimai dėl projekto veiklų.</t>
  </si>
  <si>
    <t>Paskola nepaimta iš banko, nes vykdomų projektų daliniam finansavimui 2018 m. pakako lėšų iš turimų paimtų ilgalaikių paskolų ir iš projektams įgyvendinti Agentūrų išmokėtų avansų.</t>
  </si>
  <si>
    <t xml:space="preserve">2018 m.buvo vertinama projekto paraiška, tikslinamos veiklos, parengti veiklų planai, patikslintas  biudžetas, bendrauta su partneriais. Lėšos nepanaudotos, nes nepasirašius projekto finansavimo sutarties, projekto veiklos negalėjo būti pradėtos įgyvendinti. Sutartį planuojama pasirašyti 2019 m. </t>
  </si>
  <si>
    <t>Parengtas investicijų projektas,  projektinis pasiūlymas įtrauktas į iš ES struktūrinių fondų lėšų siūlomų bendrai finansuojamų Panevėžio regiono projektų sąrašą. Projekto paraiška Agentūrai  teikiama 2019 m.</t>
  </si>
  <si>
    <t>Nupirktos projektavimo paslaugos, parengtas techninis projektas, atlikta projekto ekspertizė. Nupirkti rangos darbai. Darbai pradėti 2018 m., planuojam užbaigti 2019 m.</t>
  </si>
  <si>
    <t>Nupirkti A.Jakšto gatvės rekonstravimo darbai, atlikta dalis darbų. Darbai  tęsiami 2019 m.</t>
  </si>
  <si>
    <t>2018 m. parengtas techninis projektas.  2019 m. gautas statybą leidžiantis dokumentas.</t>
  </si>
  <si>
    <t>2018 m. parengtas techninis projektas. Remonto darbų viešasis pirkimas  pradėtas 2019 m. gavus statybos leidimą.</t>
  </si>
  <si>
    <t>2018 m. su AB „Eurovija-Lietuva" pasirašyta gatvės rekonstrukcijos darbų rangos  sutartis, darbus planuojama užbaigti 2019 m.</t>
  </si>
  <si>
    <t>2018 m.  pasirašyta gatvės rekonstrukcijos darbų rangos sutartis su UAB „Žilinskis ir Co", darbai tęsiami 2019 m.</t>
  </si>
  <si>
    <t>2018 m. parengtas techninis projektas ir gautas statybą leidžiantis dokumentas. 2018 m. pasirašyta  rangos sutartis su UAB „Fegda". Darbus planuojama užbaigti 2019 m.</t>
  </si>
  <si>
    <t xml:space="preserve">2018 m.  Su  UAB „Synergy Soliution" pasirašyta techninio projekto parengimo paslaugų sutartis,  projektavimo darbus planuojam baigti 2019 m. </t>
  </si>
  <si>
    <t>2018 m. buvo rengiamas techninis projektas, Projektas tęsiamas 2019 m.</t>
  </si>
  <si>
    <r>
      <t>2018 m. vykdant viešuosius pirkimus nebuvo gauti pasiūlymai atinkantys skaičiuojamosios kainos kriterijų.</t>
    </r>
    <r>
      <rPr>
        <sz val="9"/>
        <color rgb="FFFF0000"/>
        <rFont val="Times New Roman"/>
        <family val="1"/>
        <charset val="186"/>
      </rPr>
      <t xml:space="preserve"> </t>
    </r>
  </si>
  <si>
    <t>2018 m. pradėti A. Jakšto gatvės rekonstrukcijos darbai.</t>
  </si>
  <si>
    <t>2018 m. nupirkta požeminių konteinerių  aikštelių projektavimo paslauga ir įrengimas, įranga antžeminėms aikštelėms (1,1 m3 ir 1,8m3 talpos konteineriai), viešinimo paslaugos, ekspertizė ir techninės priežiūros paslaugos.  Projekto įgyvendinimo laikotarpis pratęstas iki 2021 metų. Lėšos nebuvo panaudotos dėl užsitęsusių projektavimo darbų.</t>
  </si>
  <si>
    <t>2018 m. buvo inventorizuojami paviršinių nuotekų tinklai,  kadastro duomenų nustatymas, vykdoma paviršinių nuotekų surinkimo tinklų statyba Rožyno kvartale (12,2 km). 2018 m. atlikta 1,2 km paviršinių nuotekų tinklų atnaujinimo darbų J.Basanavičiaus, Beržų gatvėse.  Projektą įgyvendina UAB "Panevėžio gatvės".</t>
  </si>
  <si>
    <t xml:space="preserve">2018 m. buvo rengiamas supaprastinto remonto projektas. Lėšos nepanaudotos,  nes neužbaigti projektavimo darbai. </t>
  </si>
  <si>
    <t xml:space="preserve">Parengtas techninis projektas.  Projektas tęsiamas 2019 m.  </t>
  </si>
  <si>
    <t>Projektas baigtas įgyvendinti 2017 m. gruodžio mėn.</t>
  </si>
  <si>
    <t xml:space="preserve">Parengti investicijų projektai, siekiant gauti ES fondų investicijas - 4 vnt., nupirkta J.Čerkeso-Besparnio sodybos įveiklinimo koncepcija,  finansavimo ir partnerysčių paieškos konsultavimo paslauga-1 vnt., parengta gyvenamųjų namų (butų) kainų nustatymo ataskaita - 1 vnt., nupirkta elektros įrenginių iškėlimo paslauga - 2 vnt., apmokėta už statybos leidimą - 1 vnt.  </t>
  </si>
  <si>
    <t>Vykdomos projekto veiklos: internetinių sveikatinimo seminarų registravimo modulis; informaciniai ekranai; jogos įgūdžių lavinimo užsiėmimo paslauga, mokymams ir renginiams reikalinga įranga; internetinių sveikatinimo seminarų įranga ir vebinarų kartotekos integravimas ir su tuo susiję tinklapio atnaujinimo darbai.</t>
  </si>
  <si>
    <t>2018 m. patikslintas investicijų projektas. Projektinis  pasiūlymas  įtrauktas į iš ES struktūrinių fondų lėšų siūlomų bendrai finansauoti Panevėžio regiono projektų  sąrašą Nr. 07.1.1-CPVA-R-904-51. Techninis projektas  rengiamas 2019 m.</t>
  </si>
  <si>
    <t>Parengtas Autobusų stoties prieigų sutvarkymo techninis projektas. Pasirašyta sutartis dėl projekto ekspertizės.</t>
  </si>
  <si>
    <t xml:space="preserve">2018 m.  pasirašyta bendrosios ir specialiosios ekspertizių atlikimo sutartis  su UAB „Darbasta“, atliktos ekspertizės, parengtas rekonstravimo projektas, gautas statybų leidimas,  pasirašyta techninės priežiūros sutartis su UAB „Prie Lėvens“. 2018-10-16 paskelbti pakartotiniai rangos darbų viešieji pirkimai. Kadangi  konkurso dalyviai pasiūlė per didelę kainą, paskelbti pakartotiniai rangos darbų viešieji pirkimai. Konkurse nedalyvavo nei viena įmonė, tęsiamos rangos darbų pirkimo procedūros. Dalis lėšų nepanaudota, kadangi nenupirkti rangos darbai.
</t>
  </si>
  <si>
    <t>2018 m. gautas statybą leidžiantis dokumentas; pasirašyta rangos darbų sutartis su AB „Eurovia Lietuva“,  pradėti rangos darbai; įrengtas ir įjungtas  vienos J.Janonio gatvės pusės apšvietimas.</t>
  </si>
  <si>
    <t xml:space="preserve">2018 m. pasirašyta projekto finansavimo sutartis. Įsigyta liečiama konsolė miesto 3D maketui. Per 2018 metus surengti du kolektyviniai bendruomeninio sodo-daržo vystymo aptarimai Panevėžyje, suburta Skaistakalnio parko bičiulių bendruomenė, sukurta facebook grupė, 6 savivaldybės darbuotojai dalyvavao gerosios patirties vizituose Prahoje (Čekija) ir Rezeknėje (Latvija). Dalis lėšų nepanaudota, kadangi projekto sutartis pasirašyta vėliau nei buvo planuota ir veiklos pradėtos įgyvendinti vėliau. </t>
  </si>
  <si>
    <t xml:space="preserve">2018 m. atlikti inžineriniai geologiniai sklypo (Katedros a. 4, Panevėžys) tyrimai, parengta topografinė nuotrauka; parengtas pastato (Katedros a. 4, Panevėžys) rekonstrukcijos techninis projektas; atlikta techninio projekto ekspertizė, gautas statybą leidžiantis dokumentas. Įsigytas 9 vietų  automobilis su specialia įranga, pritaikyta neįgaliesiems. Parengti rangos darbų pirkimo dokumentai. Rangos darbai tęsiami  2019 m.
</t>
  </si>
  <si>
    <t xml:space="preserve">2018 m. pasirašyta bendrosios ir specialiosios ekspertizių atlikimo sutartis su UAB „Ekspertika“, pasirašyta sutartis su UAB „Ademo grupė“ dėl investicijų projekto parengimo; gautas leidimas atlikti kultūros paveldo objekto tvarkybos darbus. 2018 m. pateikta projekto paraiška konkursinei programai ES finansavimui gauti;  Kultūros ministro įsakymu projektui skirtas finansavimas. Projektas tęsiamas 2019 m.
</t>
  </si>
  <si>
    <t>2018 m. pasirašyta paslaugų sutartis dėl investicijų projekto „Pirminės asmens sveikatos priežiūros veiklos efektyvumo didinimas Panevėžio mieste“ parengimo. 2018 m. Panevėžio miesto poliklinika pateikė projekto paraišką. Lėšos nepanaudotos, kadangi nebaigtas rengti techninis projektas.</t>
  </si>
  <si>
    <t>2018 m. pateikta projekto paraiška ir pasirašyta projekto finansavimo sutartis.</t>
  </si>
  <si>
    <t>2018 m. pasirašyta partnerystės sutartis su Kuldigos savivaldybe; suorganizuota vasaros stovykla jaunuoliams Cool-dig. 2018 m. įsigyta meninės raiškos, sporto, virtuvės įranga. Ne visos lėšos panaudotos (persikėlė į 2019 m.)</t>
  </si>
  <si>
    <t xml:space="preserve">2018 m. pateiktas projektinis pasiūlymas LR Socialinės apsaugos ir darbo ministerijai; LR Socialinės apsaugs ir darbo ministro įsakymu  projektas įtrauktas į Valstybės projektų sąrašą ir  projektui skirtas finansavimas; pasirašyta projekto finansavimo sutartis su ESFA; 2018-08-10  įkurti Panevėžio bendruomeniniai šeimos namai; Šeimoms teikiamos kompleksinės paslaugos. </t>
  </si>
  <si>
    <t xml:space="preserve">2018  m. pasirašyta bendrosios ir specialiosios ekspertizių atlikimo sutartis su UAB „Darbasta“,  parengtas rekonstravimo projektas, gautas statybų leidimas. 2018 m. paskelbti rangos darbų viešieji pirkimai. Dalyvių pasiūlymai atmesti – vienas dėl pernelyg aukštos kainos, kitas neatitiko kvalifikacinių reikalavimų, vėliau paskelbti pakartotiniai rangos darbų viešieji pirkimai. Kadangi dalyviai pasiūlė pernelyg didelę kainą, 2018 m. pabaigoje paskelbti pakartotiniai rangos darbų viešieji pirkimai. Konkurse nedalyvavo nė viena įmonė. Tęsiamos rangos darbų pirkimo procedūros.
</t>
  </si>
  <si>
    <t xml:space="preserve">2018 m. parengtas I etapo techninis projektas, gautas statybą leidžiantis dokumentas; pasirašyta techninės priežiūros sutartis su UAB „Statybos projektų valdymo grupė“;   pasirašyta sutartis su UAB „Panevėžio melioracija“ ir S. Pakarklio įmone įrengti pėsčiųjų ir dviračių takus su poilsiui ir pramogoms pritaikytomis zonomis ir apšvietimu;   pasirašyta rangos sutartis  su UAB „JK Ranga“ dėl pėsčiųjų ir dviračių takų su poilsiui ir pramogoms pritaikytomis zonomis, apšvietimo įrengimo, takų J. Biliūno gatvėje, autobusų stotelės Pajuostės pl., apšvietimo atnaujinimo, automobilių aikštelės ir privažiuojamųjų kelių rekonstrukcijos, automobilių stovėjimo vietų prie Pajuostės pl.  įrengimo darbų. Dalis lėšų nepanaudota, nes užsitęsus projektavimui, nenupirkti   rangos darbai planuotu laiku.
2019 m. projektas tęsiamas.
</t>
  </si>
  <si>
    <t xml:space="preserve">Parengtas investicijų projektas, Panevėžio regiono plėtros tarybos sprendimu  projektas įtrauktas į iš ES struktūrinių fondų siūlomų bendrai finansuoti Panevėžio regiono projektų sąrašą. Projekto paraiška CPVA  teikiama 2019 m. </t>
  </si>
  <si>
    <t>2018 m. projektui skirtas finansavimas, pasirašyta finansavimo sutartis;  suderinti Laisvės aikštės ir jos prieigų sutvarkymo architektūriniai sprendiniai, užbaigtas rengti techninis projektas;  pasirašyta sutartis dėl techninio projekto ekspertizės.  Lėšos nepanaudotos, nes užsitęsė projektavimas.  2019 m. projektas tęsiamas.</t>
  </si>
  <si>
    <t>2018 m. buvo rengiamas Nepriklausomybės aikštės ir jos prieigų sutvarkymo projektas, pasirašyta sutartis dėl statinio projekto bendrosios ekspertizės paslaugos. 2018 m.  pasirašyta sklypo dalies valdymo panaudos sutartis su Panevėžio Švč. Trejybės rektoratu, paskelbtas rangos darbų viešasis pirkimas. Neįvykus viešiesiems pirkimams, paskelbtas pakartotinas rangos darbų  pirkimas. Dalis lėšų nepanaudota, kadangi užsitęsus projektavimui, nenupirkti rangos darbai. 2019 m. projektas tęsiamas.</t>
  </si>
  <si>
    <t>Parengtas Dailės galerijos pastato tvarkybos projektas. Pasirašyta: projekto finansavimo sutartis su CPVA;  rangos darbų sutartis su UAB „Kriautė, vykdomi rangos darbai. Panaudotos  ne visos lėšos, nes rangos darbai nusipirkti vėliau nei planuota. 2019 m. projektas tęsiamas.</t>
  </si>
  <si>
    <t>2018 m. pasirašyta: projekto finansavimo sutartis; Moigių I pastato kapitalinio remonto  rangos darbų sutartis; Moigių III pastato rekonstravimo darbų rangos darbų sutartis. 2018 m. pradėti Moigių I ir III pastatų rangos darbai, pasirašyta Moigių I ir III pastatų edukacinių klasių ir ekspozicijų įrengimo dizaino projekto parengimo paslaugų sutartis. 2019 m. projektas tęsiamas.</t>
  </si>
  <si>
    <t xml:space="preserve"> Parengtas  Viešųjų erdvių prie Bendruomenių rūmų sutvarkymo techninis projektas, nupirktos ekspertizės paslaugos, atliekama projekto ekspertizė. Dalis lėšų napanaudota, nes užsitęsus projektavimui, nenupirkti rangos darbai.  2019 m. projektas tęsiamas.</t>
  </si>
  <si>
    <t xml:space="preserve">2018 m. LR švietimo ir mokslo ministro įsakymu projektui skirtas finansavimas, pasirašyta projekto  sutartis. Nupirktos projektavimo paslaugos, rengiamas techninis projektas. Lėšos nepanaudotos, nes nutraukus sutartį su projektuotoju ir užsitęsus projektavimo darbams,  nenupirkti rangos darbai. </t>
  </si>
  <si>
    <t>2018 m. patikslintas investicijų projektas. LR Socialinės apsaugos ir darbo ministro  įsakymu projektui skirtas finasavimas; pasirašyta projekto finansavimo sutartis su CPVA;  patvirtinti pastato Aldonos g. 12, Panevėžyje, kapitalinio remonto projekto projektiniai pasiūlymai. Lėšos nepanaudotos, nes neužbaigti projektavimo darbai. Projektas tęsiamas 2019 m.</t>
  </si>
  <si>
    <t xml:space="preserve">2018 m. parengti Stasio Eidrigevičiaus menų centro (SEMC) architektūrinio konkurso, techniniai dokumentai; įgyvendintas SEMC architektūrinis konkursas;  pasirašyta projektavimo paslaugų sutartis. 2018 m. savivaldybės Tarybos sprendimu įkurta Biudžetinė įstaiga "Stasio Eidrigevičiaus menų centras" muziejus.  2018 m. pasirašyta investicinio projekto rengimo sutartis su UAB "IDUS"; parengtas techninis projektas (I etapas),  gautas statybos leidimas; pateiktas investicinis projektas ir paraiška konkursinei programai ES finansavimui gauti.  </t>
  </si>
  <si>
    <r>
      <t>2018 m. suderinti Viešųjų erdvių prie Laisvės a. prieigų sutvarkymo architektūriniai sprendiniai, užbaigtas rengti techninis projektas.</t>
    </r>
    <r>
      <rPr>
        <sz val="9"/>
        <rFont val="Times New Roman"/>
        <family val="1"/>
        <charset val="186"/>
      </rPr>
      <t xml:space="preserve"> Projektas tęsiamas 2019 m.</t>
    </r>
  </si>
  <si>
    <t xml:space="preserve">2018 m. buvo vertinama projekto paraiška, tikslinamos veiklos, biudžetas; parengti veiklų planai, bendrauta su partneriais. Lėšos nepanaudotos, nes nepasirašius projekto finansavimo sutarties, projekto veiklos negalėjo būti pradėtos įgyvendinti. Sutartį planuojama pasirašyti 2019 m. </t>
  </si>
  <si>
    <t>2018 m. parengtas inžinerinių statinių Parko g. 22, Panevėžyje, naujos statybos, rekonstravimo ir paprastojo remonto techninis projektas; pasirašyta Rangos sutartis su AB „Panevėžio statybos trestas“; Rengiamas darbo projektas,  vykdomi rangos darbai. Dalis lėšų nepanaudota, nes nenupirkti rangos darbai, kaip buvo planuota. Projektas tęsiamas 2019 m.</t>
  </si>
  <si>
    <t>2018 m. užbaigtas rengti Jaunimo sodo sutvarkymo techninis projektas; pasirašyta techninio projekto ekspertizės sutartis su UAB „Statybos projektų ekspertizės centru";   pasirašyta rangos darbų sutartis su konkurso laimėtoju AB „Statkorpas“ ir UAB „Žilinskis ir Co“. Dalis lėšų nepanaudota, nes nenupirkti rangos darbai kaip buvo planuota. Projektas tęsiamas 2019 m.</t>
  </si>
  <si>
    <t xml:space="preserve">Projekto veiklos:
1) rengiamas Savivaldybės oro kokybės valdymo priemonių planas kartu su detaliu oro taršos tyrimo atlikimu: 
- atliktas esamo aplinkos oro užterštumo lygio Panevėžio miesto savivaldybės teritorijoje nustatymas ir įvertinimas,
- atlikta Aplinkos oro taršos šaltinių apskaita ir poveikio skaičiavimai bei parengta ataskaita; 
2) atlikta apklausa; 
3) suorganizuoti 3 seminarai vietos bendruomenėse ir 1 akcija;
4) vyksta visuomenės informavimo apie aplinkos oro kokybės gerinimą kampanijos:
- sukurti vaizdo reportažai ir socialinės reklamos vaizdo klipai, kurie transliuojami regioninėje televizijoje,
- 4 autobusai važinėja su socialine reklama išorėje ir 4 autobusai važinėja su socialine reklama autobusų viduje esančiuose rėmeliuose,
- 2-juose lauko ekranuose transliuojama socialinė reklama. 
Lėšos nepanaudotos užtrukus viešųjų pirkimų procedūroms dėl dokumentų derinimo ir teisinių procesų. Projektas tęsiamas 2019 m.
</t>
  </si>
  <si>
    <t>2018 m. paskelbtas rangos darbų viešųjų pirkimų konkursas. Neįvykus konkursui, viešieji pirkimai pakartotinai buvo skelbti 3 kartus; 2018 m. pasirašyta rangos darbų sutartis -  su UAB „Žilinskis ir Co“ ; pasirašyta statybos techninės priežiūros sutartis su UAB „Prie Lėvens“ ; 2018 m. parengtas darbo projektas, pradėti rangos darbai. Dalis lėšų nepanaudota, kadangi nenupirkti rangos darbai kaip buvo planuota.  Projektas tęsiamas 2019 m.</t>
  </si>
  <si>
    <t>2018 m. pasirašyta partnerystės sutartis su projekto partneriais. 2018 m. vykdytos veiklos: suorganizuota vasaros stovykla vaikams „Gamtos pasaulis aplink mus“, dirbtuvės „Ekoturizmo vystymas ir vandens resursų panaudojimas Latvijoje ir Lietuvoje“, ekoturizmo gebėjimų stiprinimo seminaras. 2018 m. pabaigoje pasirašyta sutartis su UAB „Taiklu“ dėl vandens šienavimo mašinos pirkimo. Dalis lėšų nepanaudota, kadangi už vandens šienavimo mašiną apmokėta 2019 m.</t>
  </si>
  <si>
    <t>2018 m. parengtas techninis projektas, gautas statybą leidžiantis dokumentas. Darbai tęsiami 2019 m.</t>
  </si>
  <si>
    <t>LR švietimo ir mokslo ministro  įsakymu projektui skirtas finnasavimas, pasirašyta projekto sutartis. Nupirktos projektavimo paslaugos, parengtas techninis projektas, gautas statybą leidžiantis dokumentas, vykdomos rangos darbų pirkimo procedūros. Lėšos nepanaudotos, nes nenupirkti rangos darbai. Projektas tęsiamas 2019 m.</t>
  </si>
  <si>
    <t>2018 m. buvo atlikti maniežo stogo kapitalinio remonto darbai. 2019 m. tęsiami darbai: pastato fasado atnaujinimas, gerbūvio darbai, inžinerinių  tinklų (elektra, priešgaisrinė, apsauginė signalizacijos, priešgaisrinis vandentiekis), pastato dangos  įrengimas, įsigyta įranga.</t>
  </si>
  <si>
    <t xml:space="preserve">2018 m. pasirašyta projektavimo ir remonto darbų sutartis, atlikti projektavimo darbai, dalis remonto darbų. Lėšos nepanaudotos, nes neužbaigti rangos darbai. Projektas tęsiamas 2019 m.  </t>
  </si>
  <si>
    <t>Parengtas Panevėžio miesto Kėdainių gatvės rekonstrukcijos projektas</t>
  </si>
  <si>
    <t>Projektas pradėtas rengti 2018 metais. Projektavimo sutarties pabaiga 2019-04.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</si>
</sst>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4"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0"/>
      <name val="Times New Roman"/>
      <family val="1"/>
      <charset val="186"/>
    </font>
    <font>
      <sz val="10"/>
      <name val="Times New Roman"/>
      <family val="1"/>
      <charset val="186"/>
    </font>
    <font>
      <sz val="8"/>
      <color indexed="62"/>
      <name val="Times New Roman"/>
      <family val="1"/>
    </font>
    <font>
      <sz val="9"/>
      <color indexed="62"/>
      <name val="Times New Roman"/>
      <family val="1"/>
    </font>
    <font>
      <sz val="8"/>
      <color indexed="62"/>
      <name val="Times New Roman"/>
      <family val="1"/>
    </font>
    <font>
      <sz val="9"/>
      <color indexed="62"/>
      <name val="Times New Roman"/>
      <family val="1"/>
    </font>
    <font>
      <b/>
      <sz val="8"/>
      <name val="Times New Roman"/>
      <family val="1"/>
      <charset val="186"/>
    </font>
    <font>
      <sz val="11"/>
      <name val="Times New Roman"/>
      <family val="1"/>
      <charset val="186"/>
    </font>
    <font>
      <sz val="11"/>
      <name val="Arial"/>
      <family val="2"/>
      <charset val="186"/>
    </font>
    <font>
      <sz val="11"/>
      <name val="Times New Roman"/>
      <family val="1"/>
    </font>
    <font>
      <b/>
      <sz val="11"/>
      <name val="Times New Roman"/>
      <family val="1"/>
      <charset val="186"/>
    </font>
    <font>
      <sz val="7"/>
      <name val="Times New Roman"/>
      <family val="1"/>
    </font>
    <font>
      <sz val="11"/>
      <color theme="1"/>
      <name val="Calibri"/>
      <family val="2"/>
      <scheme val="minor"/>
    </font>
    <font>
      <sz val="9"/>
      <name val="Times New Roman"/>
      <family val="1"/>
    </font>
    <font>
      <b/>
      <sz val="9"/>
      <name val="Times New Roman"/>
      <family val="1"/>
    </font>
    <font>
      <sz val="9"/>
      <name val="Arial"/>
      <family val="2"/>
      <charset val="186"/>
    </font>
    <font>
      <sz val="10"/>
      <color rgb="FFFF0000"/>
      <name val="Arial"/>
      <family val="2"/>
      <charset val="186"/>
    </font>
    <font>
      <sz val="10"/>
      <color rgb="FFFF0000"/>
      <name val="Times New Roman"/>
      <family val="1"/>
    </font>
    <font>
      <sz val="10"/>
      <color rgb="FFFF0000"/>
      <name val="Times New Roman"/>
      <family val="1"/>
      <charset val="186"/>
    </font>
    <font>
      <sz val="9"/>
      <color rgb="FFFF0000"/>
      <name val="Times New Roman"/>
      <family val="1"/>
    </font>
    <font>
      <sz val="8"/>
      <color rgb="FF002060"/>
      <name val="Times New Roman"/>
      <family val="1"/>
    </font>
    <font>
      <sz val="9"/>
      <name val="Times New Roman"/>
      <family val="1"/>
      <charset val="186"/>
    </font>
    <font>
      <sz val="9"/>
      <name val="Arial"/>
      <family val="2"/>
    </font>
    <font>
      <sz val="10"/>
      <name val="Arial"/>
      <family val="2"/>
    </font>
    <font>
      <b/>
      <sz val="10"/>
      <color rgb="FFFF0000"/>
      <name val="Times New Roman"/>
      <family val="1"/>
    </font>
    <font>
      <sz val="10"/>
      <color rgb="FFFF0000"/>
      <name val="Arial"/>
      <family val="2"/>
    </font>
    <font>
      <sz val="10"/>
      <color rgb="FF000000"/>
      <name val="Times New Roman"/>
      <family val="1"/>
    </font>
    <font>
      <sz val="7"/>
      <color rgb="FF000000"/>
      <name val="Times New Roman"/>
      <family val="1"/>
    </font>
    <font>
      <sz val="9"/>
      <color rgb="FF000000"/>
      <name val="Times New Roman"/>
      <family val="1"/>
    </font>
    <font>
      <b/>
      <sz val="10"/>
      <color rgb="FF000000"/>
      <name val="Times New Roman"/>
      <family val="1"/>
    </font>
    <font>
      <b/>
      <sz val="9"/>
      <color rgb="FF000000"/>
      <name val="Times New Roman"/>
      <family val="1"/>
    </font>
    <font>
      <b/>
      <sz val="8"/>
      <name val="Times New Roman"/>
      <family val="1"/>
    </font>
    <font>
      <sz val="10"/>
      <color rgb="FF003964"/>
      <name val="Times New Roman"/>
      <family val="1"/>
    </font>
    <font>
      <b/>
      <i/>
      <sz val="10"/>
      <color rgb="FF000000"/>
      <name val="Times New Roman"/>
      <family val="1"/>
      <charset val="186"/>
    </font>
    <font>
      <sz val="9"/>
      <color rgb="FFFF0000"/>
      <name val="Times New Roman"/>
      <family val="1"/>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rgb="FF000000"/>
      </patternFill>
    </fill>
  </fills>
  <borders count="7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1" fillId="0" borderId="0"/>
  </cellStyleXfs>
  <cellXfs count="577">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8" fillId="0" borderId="32" xfId="0" applyFont="1" applyBorder="1" applyAlignment="1">
      <alignment horizontal="center" vertical="top" wrapText="1"/>
    </xf>
    <xf numFmtId="0" fontId="8" fillId="0" borderId="27" xfId="0" applyFont="1" applyBorder="1" applyAlignment="1">
      <alignment vertical="top" wrapText="1"/>
    </xf>
    <xf numFmtId="0" fontId="8" fillId="0" borderId="24" xfId="0" applyFont="1" applyBorder="1" applyAlignment="1">
      <alignment horizontal="center" vertical="top" wrapText="1"/>
    </xf>
    <xf numFmtId="0" fontId="7" fillId="0" borderId="42" xfId="0" applyFont="1" applyBorder="1" applyAlignment="1">
      <alignment vertical="top" wrapText="1"/>
    </xf>
    <xf numFmtId="0" fontId="8" fillId="0" borderId="39" xfId="0" applyFont="1" applyBorder="1" applyAlignment="1">
      <alignment horizontal="center" vertical="top" wrapText="1"/>
    </xf>
    <xf numFmtId="0" fontId="7" fillId="0" borderId="41" xfId="0" applyFont="1" applyBorder="1" applyAlignment="1">
      <alignment vertical="top" wrapText="1"/>
    </xf>
    <xf numFmtId="0" fontId="11" fillId="0" borderId="0" xfId="0" applyFont="1" applyBorder="1" applyAlignment="1">
      <alignment vertical="top"/>
    </xf>
    <xf numFmtId="0" fontId="12" fillId="0" borderId="0" xfId="0" applyFont="1" applyFill="1" applyAlignment="1">
      <alignment vertical="top"/>
    </xf>
    <xf numFmtId="0" fontId="12" fillId="4" borderId="0" xfId="0" applyFont="1" applyFill="1" applyAlignment="1">
      <alignment vertical="top"/>
    </xf>
    <xf numFmtId="0" fontId="6" fillId="0" borderId="0" xfId="0" applyFont="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0" fontId="14" fillId="0" borderId="0" xfId="0" applyFont="1" applyFill="1" applyAlignment="1">
      <alignment vertical="top"/>
    </xf>
    <xf numFmtId="0" fontId="15" fillId="0" borderId="0" xfId="0" applyFont="1" applyBorder="1" applyAlignment="1">
      <alignment horizontal="center" vertical="top"/>
    </xf>
    <xf numFmtId="0" fontId="9" fillId="0" borderId="0" xfId="0" applyFont="1" applyAlignment="1">
      <alignment horizontal="left"/>
    </xf>
    <xf numFmtId="0" fontId="5" fillId="0" borderId="19" xfId="0" applyFont="1" applyBorder="1" applyAlignment="1">
      <alignment horizontal="center" vertical="center" textRotation="90"/>
    </xf>
    <xf numFmtId="0" fontId="5" fillId="0" borderId="64" xfId="0" applyFont="1" applyBorder="1" applyAlignment="1">
      <alignment horizontal="center" vertical="center" textRotation="90"/>
    </xf>
    <xf numFmtId="0" fontId="5" fillId="0" borderId="0" xfId="0" applyFont="1" applyAlignment="1">
      <alignment vertical="top"/>
    </xf>
    <xf numFmtId="49" fontId="4" fillId="2"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0" fontId="5" fillId="0" borderId="3" xfId="0" applyFont="1" applyBorder="1" applyAlignment="1">
      <alignment horizontal="center" vertical="top"/>
    </xf>
    <xf numFmtId="0" fontId="5" fillId="0" borderId="12" xfId="0" applyFont="1" applyFill="1" applyBorder="1" applyAlignment="1">
      <alignment horizontal="center" vertical="top" wrapText="1"/>
    </xf>
    <xf numFmtId="164" fontId="5" fillId="0" borderId="12" xfId="0" applyNumberFormat="1" applyFont="1" applyFill="1" applyBorder="1" applyAlignment="1">
      <alignment horizontal="center" vertical="center"/>
    </xf>
    <xf numFmtId="164" fontId="4" fillId="5" borderId="20" xfId="0" applyNumberFormat="1" applyFont="1" applyFill="1" applyBorder="1" applyAlignment="1">
      <alignment horizontal="center" vertical="center"/>
    </xf>
    <xf numFmtId="164" fontId="4" fillId="5" borderId="1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4" fillId="0" borderId="24" xfId="0" applyNumberFormat="1" applyFont="1" applyFill="1" applyBorder="1" applyAlignment="1">
      <alignment horizontal="center" vertical="center"/>
    </xf>
    <xf numFmtId="49" fontId="4" fillId="3" borderId="25" xfId="0" applyNumberFormat="1" applyFont="1" applyFill="1" applyBorder="1" applyAlignment="1">
      <alignment horizontal="center" vertical="top"/>
    </xf>
    <xf numFmtId="49" fontId="4" fillId="2" borderId="3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49" fontId="4" fillId="3" borderId="33" xfId="0" applyNumberFormat="1" applyFont="1" applyFill="1" applyBorder="1" applyAlignment="1">
      <alignment horizontal="center" vertical="top"/>
    </xf>
    <xf numFmtId="49" fontId="4" fillId="3" borderId="36" xfId="0" applyNumberFormat="1" applyFont="1" applyFill="1" applyBorder="1" applyAlignment="1">
      <alignment horizontal="center" vertical="top"/>
    </xf>
    <xf numFmtId="49" fontId="4" fillId="2" borderId="35" xfId="0"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10" fillId="0" borderId="0" xfId="0" applyFont="1" applyAlignment="1">
      <alignment vertical="top"/>
    </xf>
    <xf numFmtId="0" fontId="5" fillId="0" borderId="0" xfId="0" applyFont="1" applyBorder="1" applyAlignment="1">
      <alignment vertical="top"/>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9" fillId="0" borderId="0" xfId="0" applyFont="1" applyAlignment="1">
      <alignment horizontal="left"/>
    </xf>
    <xf numFmtId="49" fontId="4" fillId="2" borderId="34" xfId="0" applyNumberFormat="1" applyFont="1" applyFill="1" applyBorder="1" applyAlignment="1">
      <alignment horizontal="center" vertical="top"/>
    </xf>
    <xf numFmtId="49" fontId="23" fillId="2" borderId="1" xfId="0" applyNumberFormat="1" applyFont="1" applyFill="1" applyBorder="1" applyAlignment="1">
      <alignment horizontal="center" vertical="top" wrapText="1"/>
    </xf>
    <xf numFmtId="0" fontId="23" fillId="5" borderId="18" xfId="0" applyFont="1" applyFill="1" applyBorder="1" applyAlignment="1">
      <alignment horizontal="center" vertical="top"/>
    </xf>
    <xf numFmtId="164" fontId="5" fillId="7" borderId="3" xfId="0" applyNumberFormat="1" applyFont="1" applyFill="1" applyBorder="1" applyAlignment="1">
      <alignment horizontal="center" vertical="center"/>
    </xf>
    <xf numFmtId="0" fontId="5" fillId="0" borderId="24" xfId="0" applyFont="1" applyBorder="1" applyAlignment="1">
      <alignment horizontal="center" vertical="top"/>
    </xf>
    <xf numFmtId="164" fontId="5" fillId="4" borderId="24" xfId="0" applyNumberFormat="1" applyFont="1" applyFill="1" applyBorder="1" applyAlignment="1">
      <alignment horizontal="center" vertical="center" wrapText="1"/>
    </xf>
    <xf numFmtId="164" fontId="5" fillId="0" borderId="51"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xf>
    <xf numFmtId="164" fontId="5" fillId="7" borderId="50" xfId="0" applyNumberFormat="1" applyFont="1" applyFill="1" applyBorder="1" applyAlignment="1">
      <alignment horizontal="center" vertical="center"/>
    </xf>
    <xf numFmtId="0" fontId="28" fillId="0" borderId="38" xfId="0" applyFont="1" applyFill="1" applyBorder="1" applyAlignment="1">
      <alignment horizontal="left" vertical="top" wrapText="1"/>
    </xf>
    <xf numFmtId="1" fontId="5" fillId="0" borderId="4"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1" fontId="5" fillId="0" borderId="45"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9" fontId="5" fillId="0" borderId="45" xfId="0" applyNumberFormat="1" applyFont="1" applyFill="1" applyBorder="1" applyAlignment="1">
      <alignment horizontal="center" vertical="top"/>
    </xf>
    <xf numFmtId="0" fontId="5" fillId="0" borderId="70" xfId="0" applyFont="1" applyFill="1" applyBorder="1" applyAlignment="1">
      <alignment horizontal="left" vertical="top"/>
    </xf>
    <xf numFmtId="49" fontId="23" fillId="2" borderId="31" xfId="0" applyNumberFormat="1" applyFont="1" applyFill="1" applyBorder="1" applyAlignment="1">
      <alignment horizontal="center" vertical="top" wrapText="1"/>
    </xf>
    <xf numFmtId="49" fontId="4" fillId="9" borderId="32" xfId="0" applyNumberFormat="1" applyFont="1" applyFill="1" applyBorder="1" applyAlignment="1">
      <alignment horizontal="left" vertical="top" wrapText="1"/>
    </xf>
    <xf numFmtId="0" fontId="22" fillId="0" borderId="28" xfId="0" applyFont="1" applyFill="1" applyBorder="1" applyAlignment="1">
      <alignment horizontal="left" vertical="top"/>
    </xf>
    <xf numFmtId="0" fontId="22" fillId="0" borderId="70" xfId="0" applyFont="1" applyFill="1" applyBorder="1" applyAlignment="1">
      <alignment horizontal="left" vertical="top"/>
    </xf>
    <xf numFmtId="0" fontId="28" fillId="0" borderId="28" xfId="0" applyFont="1" applyFill="1" applyBorder="1" applyAlignment="1">
      <alignment horizontal="left" vertical="top"/>
    </xf>
    <xf numFmtId="1" fontId="26" fillId="0" borderId="4" xfId="0" applyNumberFormat="1" applyFont="1" applyFill="1" applyBorder="1" applyAlignment="1">
      <alignment horizontal="center" vertical="top"/>
    </xf>
    <xf numFmtId="49" fontId="26" fillId="0" borderId="6" xfId="0" applyNumberFormat="1" applyFont="1" applyFill="1" applyBorder="1" applyAlignment="1">
      <alignment horizontal="center" vertical="top"/>
    </xf>
    <xf numFmtId="0" fontId="28" fillId="0" borderId="70" xfId="0" applyFont="1" applyFill="1" applyBorder="1" applyAlignment="1">
      <alignment horizontal="left" vertical="top"/>
    </xf>
    <xf numFmtId="1" fontId="26" fillId="0" borderId="45" xfId="0" applyNumberFormat="1" applyFont="1" applyFill="1" applyBorder="1" applyAlignment="1">
      <alignment horizontal="center" vertical="top"/>
    </xf>
    <xf numFmtId="49" fontId="26" fillId="0" borderId="46" xfId="0" applyNumberFormat="1" applyFont="1" applyFill="1" applyBorder="1" applyAlignment="1">
      <alignment horizontal="center" vertical="top"/>
    </xf>
    <xf numFmtId="9" fontId="26" fillId="0" borderId="45" xfId="0" applyNumberFormat="1" applyFont="1" applyFill="1" applyBorder="1" applyAlignment="1">
      <alignment horizontal="center" vertical="top"/>
    </xf>
    <xf numFmtId="0" fontId="26" fillId="0" borderId="46" xfId="0" applyNumberFormat="1" applyFont="1" applyFill="1" applyBorder="1" applyAlignment="1">
      <alignment horizontal="center" vertical="top"/>
    </xf>
    <xf numFmtId="9" fontId="26" fillId="0" borderId="22" xfId="0" applyNumberFormat="1" applyFont="1" applyFill="1" applyBorder="1" applyAlignment="1">
      <alignment horizontal="center" vertical="top"/>
    </xf>
    <xf numFmtId="9" fontId="26" fillId="0" borderId="36" xfId="0" applyNumberFormat="1" applyFont="1" applyFill="1" applyBorder="1" applyAlignment="1">
      <alignment horizontal="center" vertical="top"/>
    </xf>
    <xf numFmtId="0" fontId="8" fillId="0" borderId="43" xfId="0" applyFont="1" applyBorder="1" applyAlignment="1">
      <alignment horizontal="center" vertical="top" wrapText="1"/>
    </xf>
    <xf numFmtId="0" fontId="7" fillId="0" borderId="67" xfId="0" applyFont="1" applyBorder="1" applyAlignment="1">
      <alignment vertical="top" wrapText="1"/>
    </xf>
    <xf numFmtId="0" fontId="29" fillId="0" borderId="0" xfId="0" applyFont="1" applyBorder="1" applyAlignment="1">
      <alignment vertical="top"/>
    </xf>
    <xf numFmtId="164" fontId="4" fillId="5" borderId="18" xfId="0" applyNumberFormat="1" applyFont="1" applyFill="1" applyBorder="1" applyAlignment="1">
      <alignment horizontal="center" vertical="top"/>
    </xf>
    <xf numFmtId="0" fontId="5" fillId="4" borderId="4" xfId="0" applyFont="1" applyFill="1" applyBorder="1" applyAlignment="1">
      <alignment horizontal="center" vertical="top"/>
    </xf>
    <xf numFmtId="0" fontId="5" fillId="4" borderId="6" xfId="0" applyFont="1" applyFill="1" applyBorder="1" applyAlignment="1">
      <alignment horizontal="center" vertical="top"/>
    </xf>
    <xf numFmtId="0" fontId="22" fillId="4" borderId="47" xfId="0" applyFont="1" applyFill="1" applyBorder="1" applyAlignment="1">
      <alignment horizontal="left" vertical="top"/>
    </xf>
    <xf numFmtId="0" fontId="5" fillId="4" borderId="48" xfId="0" applyFont="1" applyFill="1" applyBorder="1" applyAlignment="1">
      <alignment horizontal="center" vertical="top"/>
    </xf>
    <xf numFmtId="0" fontId="5" fillId="4" borderId="65" xfId="0" applyFont="1" applyFill="1" applyBorder="1" applyAlignment="1">
      <alignment horizontal="center" vertical="top"/>
    </xf>
    <xf numFmtId="0" fontId="22" fillId="4" borderId="70" xfId="0" applyFont="1" applyFill="1" applyBorder="1" applyAlignment="1">
      <alignment horizontal="left" vertical="top"/>
    </xf>
    <xf numFmtId="0" fontId="6" fillId="0" borderId="45" xfId="0" applyFont="1" applyBorder="1" applyAlignment="1">
      <alignment horizontal="center" vertical="top"/>
    </xf>
    <xf numFmtId="0" fontId="6" fillId="0" borderId="46"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49" fontId="4" fillId="2" borderId="62" xfId="0" applyNumberFormat="1" applyFont="1" applyFill="1" applyBorder="1" applyAlignment="1">
      <alignment horizontal="center" vertical="top"/>
    </xf>
    <xf numFmtId="49" fontId="4" fillId="3" borderId="62" xfId="0" applyNumberFormat="1" applyFont="1" applyFill="1" applyBorder="1" applyAlignment="1">
      <alignment horizontal="center" vertical="top"/>
    </xf>
    <xf numFmtId="49" fontId="4" fillId="3" borderId="63" xfId="0" applyNumberFormat="1" applyFont="1" applyFill="1" applyBorder="1" applyAlignment="1">
      <alignment horizontal="center" vertical="top"/>
    </xf>
    <xf numFmtId="49" fontId="4" fillId="3" borderId="40" xfId="0" applyNumberFormat="1" applyFont="1" applyFill="1" applyBorder="1" applyAlignment="1">
      <alignment horizontal="center" vertical="top"/>
    </xf>
    <xf numFmtId="164" fontId="5" fillId="0" borderId="63" xfId="0" applyNumberFormat="1" applyFont="1" applyBorder="1" applyAlignment="1">
      <alignment horizontal="center" vertical="center"/>
    </xf>
    <xf numFmtId="164" fontId="5" fillId="0" borderId="68"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164" fontId="5" fillId="0" borderId="63" xfId="0" applyNumberFormat="1" applyFont="1" applyFill="1" applyBorder="1" applyAlignment="1">
      <alignment horizontal="center" vertical="center"/>
    </xf>
    <xf numFmtId="164" fontId="4" fillId="5" borderId="60" xfId="0" applyNumberFormat="1" applyFont="1" applyFill="1" applyBorder="1" applyAlignment="1">
      <alignment horizontal="center" vertical="center"/>
    </xf>
    <xf numFmtId="164" fontId="5" fillId="7" borderId="58" xfId="0" applyNumberFormat="1" applyFont="1" applyFill="1" applyBorder="1" applyAlignment="1">
      <alignment horizontal="center" vertical="center"/>
    </xf>
    <xf numFmtId="164" fontId="5" fillId="7" borderId="56"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xf>
    <xf numFmtId="164" fontId="4" fillId="5" borderId="60" xfId="0" applyNumberFormat="1" applyFont="1" applyFill="1" applyBorder="1" applyAlignment="1">
      <alignment horizontal="center" vertical="top"/>
    </xf>
    <xf numFmtId="164" fontId="4" fillId="3" borderId="31"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164" fontId="5" fillId="7" borderId="50"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top"/>
    </xf>
    <xf numFmtId="1" fontId="22" fillId="0" borderId="4" xfId="0" applyNumberFormat="1" applyFont="1" applyFill="1" applyBorder="1" applyAlignment="1">
      <alignment horizontal="center" vertical="top"/>
    </xf>
    <xf numFmtId="49" fontId="22" fillId="0" borderId="6" xfId="0" applyNumberFormat="1" applyFont="1" applyFill="1" applyBorder="1" applyAlignment="1">
      <alignment horizontal="center" vertical="top"/>
    </xf>
    <xf numFmtId="1" fontId="22" fillId="0" borderId="45" xfId="0" applyNumberFormat="1" applyFont="1" applyFill="1" applyBorder="1" applyAlignment="1">
      <alignment horizontal="center" vertical="top"/>
    </xf>
    <xf numFmtId="49" fontId="22" fillId="0" borderId="46" xfId="0" applyNumberFormat="1" applyFont="1" applyFill="1" applyBorder="1" applyAlignment="1">
      <alignment horizontal="center" vertical="top"/>
    </xf>
    <xf numFmtId="164" fontId="4" fillId="3" borderId="26" xfId="0" applyNumberFormat="1" applyFont="1" applyFill="1" applyBorder="1" applyAlignment="1">
      <alignment horizontal="center" vertical="top"/>
    </xf>
    <xf numFmtId="164" fontId="4" fillId="0" borderId="42" xfId="0" applyNumberFormat="1" applyFont="1" applyFill="1" applyBorder="1" applyAlignment="1">
      <alignment horizontal="center" vertical="center"/>
    </xf>
    <xf numFmtId="164" fontId="4" fillId="5" borderId="72" xfId="0" applyNumberFormat="1" applyFont="1" applyFill="1" applyBorder="1" applyAlignment="1">
      <alignment horizontal="center" vertical="top"/>
    </xf>
    <xf numFmtId="164" fontId="4" fillId="0" borderId="44" xfId="0" applyNumberFormat="1" applyFont="1" applyFill="1" applyBorder="1" applyAlignment="1">
      <alignment horizontal="center" vertical="center" wrapText="1"/>
    </xf>
    <xf numFmtId="0" fontId="23" fillId="8" borderId="39" xfId="0" applyFont="1" applyFill="1" applyBorder="1" applyAlignment="1">
      <alignment horizontal="center" vertical="top"/>
    </xf>
    <xf numFmtId="164" fontId="4" fillId="8" borderId="40" xfId="0" applyNumberFormat="1" applyFont="1" applyFill="1" applyBorder="1" applyAlignment="1">
      <alignment horizontal="center" vertical="top"/>
    </xf>
    <xf numFmtId="164" fontId="4" fillId="2" borderId="35" xfId="0" applyNumberFormat="1" applyFont="1" applyFill="1" applyBorder="1" applyAlignment="1">
      <alignment horizontal="center" vertical="top"/>
    </xf>
    <xf numFmtId="0" fontId="5" fillId="2" borderId="37" xfId="0" applyFont="1" applyFill="1" applyBorder="1" applyAlignment="1">
      <alignment vertical="top"/>
    </xf>
    <xf numFmtId="0" fontId="25" fillId="0" borderId="31" xfId="0" applyFont="1" applyBorder="1" applyAlignment="1">
      <alignment vertical="top"/>
    </xf>
    <xf numFmtId="0" fontId="25" fillId="0" borderId="27" xfId="0" applyFont="1" applyBorder="1" applyAlignment="1">
      <alignment vertical="top"/>
    </xf>
    <xf numFmtId="49" fontId="4" fillId="2" borderId="63"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2" borderId="63"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0" fontId="26" fillId="0" borderId="22" xfId="0" applyFont="1" applyFill="1" applyBorder="1" applyAlignment="1">
      <alignment horizontal="center" vertical="top" wrapText="1"/>
    </xf>
    <xf numFmtId="0" fontId="26" fillId="0" borderId="36" xfId="0" applyFont="1" applyFill="1" applyBorder="1" applyAlignment="1">
      <alignment horizontal="center" vertical="top" wrapText="1"/>
    </xf>
    <xf numFmtId="49" fontId="33" fillId="2" borderId="63" xfId="0" applyNumberFormat="1" applyFont="1" applyFill="1" applyBorder="1" applyAlignment="1">
      <alignment horizontal="center" vertical="top"/>
    </xf>
    <xf numFmtId="0" fontId="26" fillId="3" borderId="26" xfId="0" applyFont="1" applyFill="1" applyBorder="1" applyAlignment="1">
      <alignment vertical="top" wrapText="1"/>
    </xf>
    <xf numFmtId="0" fontId="26" fillId="3" borderId="26" xfId="0" applyFont="1" applyFill="1" applyBorder="1" applyAlignment="1">
      <alignment horizontal="center" vertical="top" wrapText="1"/>
    </xf>
    <xf numFmtId="0" fontId="26" fillId="3" borderId="31" xfId="0" applyFont="1" applyFill="1" applyBorder="1" applyAlignment="1">
      <alignment horizontal="center" vertical="top" wrapText="1"/>
    </xf>
    <xf numFmtId="0" fontId="26" fillId="0" borderId="31" xfId="0" applyFont="1" applyBorder="1" applyAlignment="1">
      <alignment vertical="top"/>
    </xf>
    <xf numFmtId="0" fontId="34" fillId="0" borderId="27" xfId="0" applyFont="1" applyBorder="1" applyAlignment="1">
      <alignment vertical="top"/>
    </xf>
    <xf numFmtId="0" fontId="26" fillId="3" borderId="40" xfId="0" applyFont="1" applyFill="1" applyBorder="1" applyAlignment="1">
      <alignment horizontal="center" vertical="top" wrapText="1"/>
    </xf>
    <xf numFmtId="0" fontId="26" fillId="3" borderId="37" xfId="0" applyFont="1" applyFill="1" applyBorder="1" applyAlignment="1">
      <alignment horizontal="center" vertical="top" wrapText="1"/>
    </xf>
    <xf numFmtId="49" fontId="33" fillId="6" borderId="1" xfId="0" applyNumberFormat="1" applyFont="1" applyFill="1" applyBorder="1" applyAlignment="1">
      <alignment horizontal="center" vertical="top"/>
    </xf>
    <xf numFmtId="49" fontId="26" fillId="0" borderId="0" xfId="0" applyNumberFormat="1" applyFont="1" applyFill="1" applyBorder="1" applyAlignment="1">
      <alignment vertical="top"/>
    </xf>
    <xf numFmtId="49" fontId="26" fillId="0" borderId="0" xfId="0" applyNumberFormat="1" applyFont="1" applyFill="1" applyBorder="1" applyAlignment="1">
      <alignment horizontal="right" vertical="top"/>
    </xf>
    <xf numFmtId="0" fontId="26" fillId="4" borderId="0" xfId="0" applyFont="1" applyFill="1" applyAlignment="1">
      <alignment vertical="top"/>
    </xf>
    <xf numFmtId="0" fontId="26" fillId="0" borderId="0" xfId="0" applyFont="1" applyFill="1" applyBorder="1" applyAlignment="1">
      <alignment horizontal="center" vertical="top"/>
    </xf>
    <xf numFmtId="0" fontId="26" fillId="0" borderId="0" xfId="0" applyFont="1" applyFill="1" applyAlignment="1">
      <alignment vertical="top"/>
    </xf>
    <xf numFmtId="0" fontId="26" fillId="0" borderId="0" xfId="0" applyFont="1" applyAlignment="1">
      <alignment vertical="top"/>
    </xf>
    <xf numFmtId="0" fontId="26" fillId="0" borderId="0" xfId="0" applyFont="1" applyFill="1" applyBorder="1" applyAlignment="1">
      <alignment vertical="top"/>
    </xf>
    <xf numFmtId="0" fontId="33" fillId="0" borderId="0" xfId="0" applyFont="1" applyBorder="1" applyAlignment="1">
      <alignment horizontal="right" vertical="top" wrapText="1"/>
    </xf>
    <xf numFmtId="0" fontId="25" fillId="0" borderId="0" xfId="0" applyFont="1" applyBorder="1" applyAlignment="1">
      <alignment horizontal="right" vertical="top" wrapText="1"/>
    </xf>
    <xf numFmtId="0" fontId="26" fillId="0" borderId="0" xfId="0" applyFont="1" applyBorder="1" applyAlignment="1">
      <alignment vertical="top"/>
    </xf>
    <xf numFmtId="0" fontId="27"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5" fillId="7" borderId="53" xfId="0" applyNumberFormat="1" applyFont="1" applyFill="1" applyBorder="1" applyAlignment="1">
      <alignment horizontal="center" vertical="center"/>
    </xf>
    <xf numFmtId="49" fontId="33" fillId="3" borderId="16" xfId="0" applyNumberFormat="1" applyFont="1" applyFill="1" applyBorder="1" applyAlignment="1">
      <alignment horizontal="center" vertical="top"/>
    </xf>
    <xf numFmtId="0" fontId="22" fillId="0" borderId="3" xfId="0" applyFont="1" applyBorder="1" applyAlignment="1">
      <alignment horizontal="center" vertical="top"/>
    </xf>
    <xf numFmtId="0" fontId="22" fillId="0" borderId="44" xfId="0" applyFont="1" applyBorder="1" applyAlignment="1">
      <alignment horizontal="center" vertical="top"/>
    </xf>
    <xf numFmtId="0" fontId="5" fillId="0" borderId="63" xfId="0" applyFont="1" applyFill="1" applyBorder="1" applyAlignment="1">
      <alignment horizontal="left" vertical="top" wrapText="1"/>
    </xf>
    <xf numFmtId="0" fontId="5" fillId="7" borderId="53" xfId="0" applyFont="1" applyFill="1" applyBorder="1" applyAlignment="1">
      <alignment horizontal="left" vertical="top" wrapText="1"/>
    </xf>
    <xf numFmtId="0" fontId="5" fillId="7" borderId="56" xfId="0" applyFont="1" applyFill="1" applyBorder="1" applyAlignment="1">
      <alignment horizontal="left" vertical="top" wrapText="1"/>
    </xf>
    <xf numFmtId="1" fontId="5" fillId="0" borderId="48" xfId="0" applyNumberFormat="1" applyFont="1" applyFill="1" applyBorder="1" applyAlignment="1">
      <alignment horizontal="center" vertical="top"/>
    </xf>
    <xf numFmtId="9" fontId="5" fillId="0" borderId="48" xfId="0" applyNumberFormat="1" applyFont="1" applyFill="1" applyBorder="1" applyAlignment="1">
      <alignment horizontal="center" vertical="top"/>
    </xf>
    <xf numFmtId="0" fontId="35" fillId="0" borderId="3" xfId="0" applyFont="1" applyBorder="1" applyAlignment="1">
      <alignment horizontal="center" vertical="top"/>
    </xf>
    <xf numFmtId="164" fontId="35" fillId="0" borderId="58" xfId="0" applyNumberFormat="1" applyFont="1" applyFill="1" applyBorder="1" applyAlignment="1">
      <alignment horizontal="center" vertical="center"/>
    </xf>
    <xf numFmtId="164" fontId="35" fillId="0" borderId="3" xfId="0" applyNumberFormat="1" applyFont="1" applyFill="1" applyBorder="1" applyAlignment="1">
      <alignment horizontal="center" vertical="center" wrapText="1"/>
    </xf>
    <xf numFmtId="164" fontId="35" fillId="0" borderId="3" xfId="0" applyNumberFormat="1" applyFont="1" applyFill="1" applyBorder="1" applyAlignment="1">
      <alignment horizontal="center" vertical="center"/>
    </xf>
    <xf numFmtId="0" fontId="35" fillId="0" borderId="24" xfId="0" applyFont="1" applyBorder="1" applyAlignment="1">
      <alignment horizontal="center" vertical="top"/>
    </xf>
    <xf numFmtId="164" fontId="35" fillId="0" borderId="53" xfId="0" applyNumberFormat="1" applyFont="1" applyFill="1" applyBorder="1" applyAlignment="1">
      <alignment horizontal="center" vertical="center"/>
    </xf>
    <xf numFmtId="164" fontId="35" fillId="0" borderId="44" xfId="0" applyNumberFormat="1" applyFont="1" applyFill="1" applyBorder="1" applyAlignment="1">
      <alignment horizontal="center" vertical="center" wrapText="1"/>
    </xf>
    <xf numFmtId="164" fontId="35" fillId="0" borderId="44" xfId="0" applyNumberFormat="1" applyFont="1" applyFill="1" applyBorder="1" applyAlignment="1">
      <alignment horizontal="center" vertical="center"/>
    </xf>
    <xf numFmtId="0" fontId="35" fillId="0" borderId="12" xfId="0" applyFont="1" applyFill="1" applyBorder="1" applyAlignment="1">
      <alignment horizontal="center" vertical="top" wrapText="1"/>
    </xf>
    <xf numFmtId="164" fontId="35" fillId="0" borderId="63" xfId="0" applyNumberFormat="1" applyFont="1" applyFill="1" applyBorder="1" applyAlignment="1">
      <alignment horizontal="center" vertical="center"/>
    </xf>
    <xf numFmtId="164" fontId="38" fillId="0" borderId="24" xfId="0" applyNumberFormat="1" applyFont="1" applyFill="1" applyBorder="1" applyAlignment="1">
      <alignment horizontal="center" vertical="center" wrapText="1"/>
    </xf>
    <xf numFmtId="164" fontId="38" fillId="0" borderId="24" xfId="0" applyNumberFormat="1" applyFont="1" applyFill="1" applyBorder="1" applyAlignment="1">
      <alignment horizontal="center" vertical="center"/>
    </xf>
    <xf numFmtId="0" fontId="39" fillId="5" borderId="18" xfId="0" applyFont="1" applyFill="1" applyBorder="1" applyAlignment="1">
      <alignment horizontal="center" vertical="top"/>
    </xf>
    <xf numFmtId="0" fontId="22" fillId="0" borderId="71" xfId="0" applyFont="1" applyFill="1" applyBorder="1" applyAlignment="1">
      <alignment horizontal="center" vertical="top"/>
    </xf>
    <xf numFmtId="0" fontId="22" fillId="0" borderId="44" xfId="0" applyFont="1" applyFill="1" applyBorder="1" applyAlignment="1">
      <alignment horizontal="center" vertical="top"/>
    </xf>
    <xf numFmtId="0" fontId="22" fillId="0" borderId="42" xfId="0" applyFont="1" applyFill="1" applyBorder="1" applyAlignment="1">
      <alignment horizontal="center" vertical="top"/>
    </xf>
    <xf numFmtId="0" fontId="40" fillId="10" borderId="72" xfId="0" applyFont="1" applyFill="1" applyBorder="1" applyAlignment="1">
      <alignment horizontal="center" vertical="top"/>
    </xf>
    <xf numFmtId="164" fontId="35" fillId="0" borderId="24" xfId="0" applyNumberFormat="1" applyFont="1" applyFill="1" applyBorder="1" applyAlignment="1">
      <alignment horizontal="center" vertical="center" wrapText="1"/>
    </xf>
    <xf numFmtId="164" fontId="5" fillId="0" borderId="2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xf>
    <xf numFmtId="49" fontId="4" fillId="3" borderId="0" xfId="0" applyNumberFormat="1" applyFont="1" applyFill="1" applyBorder="1" applyAlignment="1">
      <alignment horizontal="center" vertical="top"/>
    </xf>
    <xf numFmtId="0" fontId="22" fillId="0" borderId="62" xfId="0" applyFont="1" applyBorder="1" applyAlignment="1">
      <alignment horizontal="center" vertical="center" wrapText="1"/>
    </xf>
    <xf numFmtId="0" fontId="22" fillId="0" borderId="43" xfId="0" applyFont="1" applyFill="1" applyBorder="1" applyAlignment="1">
      <alignment horizontal="center" vertical="center" wrapText="1"/>
    </xf>
    <xf numFmtId="164" fontId="9" fillId="0" borderId="31" xfId="0" applyNumberFormat="1" applyFont="1" applyBorder="1" applyAlignment="1">
      <alignment horizontal="center" vertical="center"/>
    </xf>
    <xf numFmtId="164" fontId="10" fillId="0" borderId="56" xfId="0" applyNumberFormat="1" applyFont="1" applyBorder="1" applyAlignment="1">
      <alignment horizontal="center" vertical="top"/>
    </xf>
    <xf numFmtId="164" fontId="10" fillId="0" borderId="53" xfId="0" applyNumberFormat="1" applyFont="1" applyBorder="1" applyAlignment="1">
      <alignment horizontal="center" vertical="top"/>
    </xf>
    <xf numFmtId="164" fontId="10" fillId="0" borderId="68" xfId="0" applyNumberFormat="1" applyFont="1" applyBorder="1" applyAlignment="1">
      <alignment horizontal="center" vertical="top"/>
    </xf>
    <xf numFmtId="164" fontId="9" fillId="7" borderId="31" xfId="0" applyNumberFormat="1" applyFont="1" applyFill="1" applyBorder="1" applyAlignment="1">
      <alignment horizontal="center" vertical="top"/>
    </xf>
    <xf numFmtId="164" fontId="9" fillId="5" borderId="31"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164" fontId="4" fillId="3" borderId="31" xfId="0" applyNumberFormat="1" applyFont="1" applyFill="1" applyBorder="1" applyAlignment="1">
      <alignment horizontal="center" vertical="top"/>
    </xf>
    <xf numFmtId="164" fontId="4" fillId="2" borderId="31" xfId="0" applyNumberFormat="1" applyFont="1" applyFill="1" applyBorder="1" applyAlignment="1">
      <alignment horizontal="center" vertical="top"/>
    </xf>
    <xf numFmtId="164" fontId="4" fillId="6" borderId="60" xfId="0" applyNumberFormat="1" applyFont="1" applyFill="1" applyBorder="1" applyAlignment="1">
      <alignment horizontal="center" vertical="top"/>
    </xf>
    <xf numFmtId="0" fontId="5" fillId="0" borderId="24" xfId="0" applyFont="1" applyFill="1" applyBorder="1" applyAlignment="1">
      <alignment horizontal="center" vertical="top" wrapText="1"/>
    </xf>
    <xf numFmtId="0" fontId="5" fillId="0" borderId="50" xfId="0" applyFont="1" applyBorder="1" applyAlignment="1">
      <alignment horizontal="center" vertical="top"/>
    </xf>
    <xf numFmtId="164" fontId="5" fillId="0" borderId="56" xfId="0" applyNumberFormat="1" applyFont="1" applyFill="1" applyBorder="1" applyAlignment="1">
      <alignment horizontal="center" vertical="center"/>
    </xf>
    <xf numFmtId="164" fontId="5" fillId="0" borderId="50" xfId="0" applyNumberFormat="1" applyFont="1" applyFill="1" applyBorder="1" applyAlignment="1">
      <alignment horizontal="center" vertical="center" wrapText="1"/>
    </xf>
    <xf numFmtId="0" fontId="5" fillId="0" borderId="44" xfId="0" applyFont="1" applyBorder="1" applyAlignment="1">
      <alignment horizontal="center" vertical="top"/>
    </xf>
    <xf numFmtId="164" fontId="5" fillId="0" borderId="0" xfId="0" applyNumberFormat="1" applyFont="1" applyFill="1" applyBorder="1" applyAlignment="1">
      <alignment horizontal="center" vertical="center" wrapText="1"/>
    </xf>
    <xf numFmtId="164" fontId="4" fillId="6" borderId="18" xfId="0" applyNumberFormat="1" applyFont="1" applyFill="1" applyBorder="1" applyAlignment="1">
      <alignment horizontal="center" vertical="top"/>
    </xf>
    <xf numFmtId="164" fontId="10" fillId="0" borderId="12" xfId="0" applyNumberFormat="1" applyFont="1" applyBorder="1" applyAlignment="1">
      <alignment horizontal="center" vertical="top"/>
    </xf>
    <xf numFmtId="164" fontId="10" fillId="0" borderId="50" xfId="0" applyNumberFormat="1" applyFont="1" applyBorder="1" applyAlignment="1">
      <alignment horizontal="center" vertical="top"/>
    </xf>
    <xf numFmtId="164" fontId="10" fillId="0" borderId="44" xfId="0" applyNumberFormat="1" applyFont="1" applyBorder="1" applyAlignment="1">
      <alignment horizontal="center" vertical="top"/>
    </xf>
    <xf numFmtId="164" fontId="5" fillId="0" borderId="24" xfId="0" applyNumberFormat="1" applyFont="1" applyFill="1" applyBorder="1" applyAlignment="1">
      <alignment horizontal="center" vertical="center"/>
    </xf>
    <xf numFmtId="164" fontId="35" fillId="0" borderId="24" xfId="0" applyNumberFormat="1" applyFont="1" applyFill="1" applyBorder="1" applyAlignment="1">
      <alignment horizontal="center" vertical="center"/>
    </xf>
    <xf numFmtId="164" fontId="5" fillId="0" borderId="12" xfId="0" applyNumberFormat="1" applyFont="1" applyBorder="1" applyAlignment="1">
      <alignment horizontal="center" vertical="top"/>
    </xf>
    <xf numFmtId="164" fontId="5" fillId="0" borderId="50" xfId="0" applyNumberFormat="1" applyFont="1" applyBorder="1" applyAlignment="1">
      <alignment horizontal="center" vertical="top"/>
    </xf>
    <xf numFmtId="164" fontId="5" fillId="0" borderId="44" xfId="0" applyNumberFormat="1" applyFont="1" applyBorder="1" applyAlignment="1">
      <alignment horizontal="center" vertical="top"/>
    </xf>
    <xf numFmtId="164" fontId="4" fillId="0" borderId="32" xfId="0" applyNumberFormat="1" applyFont="1" applyBorder="1" applyAlignment="1">
      <alignment horizontal="center" vertical="center"/>
    </xf>
    <xf numFmtId="164" fontId="4" fillId="7" borderId="32"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41" fillId="0" borderId="46" xfId="0" applyNumberFormat="1" applyFont="1" applyFill="1" applyBorder="1" applyAlignment="1">
      <alignment horizontal="center" vertical="top"/>
    </xf>
    <xf numFmtId="49" fontId="41" fillId="0" borderId="65" xfId="0" applyNumberFormat="1" applyFont="1" applyFill="1" applyBorder="1" applyAlignment="1">
      <alignment horizontal="center" vertical="top"/>
    </xf>
    <xf numFmtId="0" fontId="41" fillId="0" borderId="49" xfId="0" applyNumberFormat="1" applyFont="1" applyFill="1" applyBorder="1" applyAlignment="1">
      <alignment horizontal="center" vertical="top"/>
    </xf>
    <xf numFmtId="0" fontId="41" fillId="0" borderId="59" xfId="0" applyNumberFormat="1" applyFont="1" applyFill="1" applyBorder="1" applyAlignment="1">
      <alignment horizontal="center" vertical="top"/>
    </xf>
    <xf numFmtId="0" fontId="42" fillId="0" borderId="0" xfId="0" applyFont="1" applyAlignment="1">
      <alignment wrapText="1"/>
    </xf>
    <xf numFmtId="9" fontId="22" fillId="0" borderId="22" xfId="0" applyNumberFormat="1" applyFont="1" applyFill="1" applyBorder="1" applyAlignment="1">
      <alignment horizontal="center" vertical="top"/>
    </xf>
    <xf numFmtId="0" fontId="32" fillId="0" borderId="16" xfId="0" applyFont="1" applyBorder="1" applyAlignment="1">
      <alignment horizontal="center" vertical="top"/>
    </xf>
    <xf numFmtId="0" fontId="5" fillId="0" borderId="46" xfId="0" applyNumberFormat="1" applyFont="1" applyFill="1" applyBorder="1" applyAlignment="1">
      <alignment horizontal="center" vertical="top"/>
    </xf>
    <xf numFmtId="0" fontId="22" fillId="0" borderId="38" xfId="0" applyFont="1" applyFill="1" applyBorder="1" applyAlignment="1">
      <alignment horizontal="left" vertical="top" wrapText="1"/>
    </xf>
    <xf numFmtId="9" fontId="5" fillId="0" borderId="22" xfId="0" applyNumberFormat="1" applyFont="1" applyFill="1" applyBorder="1" applyAlignment="1">
      <alignment horizontal="center" vertical="top"/>
    </xf>
    <xf numFmtId="9" fontId="5" fillId="0" borderId="36" xfId="0" applyNumberFormat="1" applyFont="1" applyFill="1" applyBorder="1" applyAlignment="1">
      <alignment horizontal="center" vertical="top"/>
    </xf>
    <xf numFmtId="0" fontId="22" fillId="0" borderId="30" xfId="0" applyFont="1" applyFill="1" applyBorder="1" applyAlignment="1">
      <alignment horizontal="left" vertical="top" wrapText="1"/>
    </xf>
    <xf numFmtId="9" fontId="5" fillId="0" borderId="16" xfId="0" applyNumberFormat="1" applyFont="1" applyFill="1" applyBorder="1" applyAlignment="1">
      <alignment horizontal="center" vertical="top"/>
    </xf>
    <xf numFmtId="9" fontId="5" fillId="0" borderId="11" xfId="0" applyNumberFormat="1" applyFont="1" applyFill="1" applyBorder="1" applyAlignment="1">
      <alignment horizontal="center" vertical="top"/>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48" xfId="0" applyFont="1" applyFill="1" applyBorder="1" applyAlignment="1">
      <alignment horizontal="center" vertical="top" wrapText="1"/>
    </xf>
    <xf numFmtId="0" fontId="5" fillId="0" borderId="65" xfId="0" applyFont="1" applyFill="1" applyBorder="1" applyAlignment="1">
      <alignment horizontal="center" vertical="top" wrapText="1"/>
    </xf>
    <xf numFmtId="0" fontId="5" fillId="0" borderId="45" xfId="0" applyFont="1" applyFill="1" applyBorder="1" applyAlignment="1">
      <alignment horizontal="center" vertical="top" wrapText="1"/>
    </xf>
    <xf numFmtId="0" fontId="5" fillId="0" borderId="46" xfId="0" applyFont="1" applyFill="1" applyBorder="1" applyAlignment="1">
      <alignment horizontal="center" vertical="top" wrapText="1"/>
    </xf>
    <xf numFmtId="0" fontId="22" fillId="0" borderId="37"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36"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1" xfId="0" applyFont="1" applyFill="1" applyBorder="1" applyAlignment="1">
      <alignment horizontal="center" vertical="top" wrapText="1"/>
    </xf>
    <xf numFmtId="0" fontId="5" fillId="0" borderId="51" xfId="0" applyFont="1" applyFill="1" applyBorder="1" applyAlignment="1">
      <alignment horizontal="center" vertical="top" wrapText="1"/>
    </xf>
    <xf numFmtId="0" fontId="5" fillId="0" borderId="37" xfId="0" applyFont="1" applyFill="1" applyBorder="1" applyAlignment="1">
      <alignment horizontal="left" vertical="top" wrapText="1"/>
    </xf>
    <xf numFmtId="0" fontId="5" fillId="0" borderId="35" xfId="0" applyFont="1" applyFill="1" applyBorder="1" applyAlignment="1">
      <alignment horizontal="center" vertical="top" wrapText="1"/>
    </xf>
    <xf numFmtId="0" fontId="5" fillId="3" borderId="26" xfId="0" applyFont="1" applyFill="1" applyBorder="1" applyAlignment="1">
      <alignment vertical="top" wrapText="1"/>
    </xf>
    <xf numFmtId="0" fontId="5" fillId="3" borderId="26" xfId="0" applyFont="1" applyFill="1" applyBorder="1" applyAlignment="1">
      <alignment horizontal="center" vertical="top" wrapText="1"/>
    </xf>
    <xf numFmtId="0" fontId="30" fillId="4" borderId="28" xfId="0" applyFont="1" applyFill="1" applyBorder="1" applyAlignment="1">
      <alignment horizontal="left" vertical="top" wrapText="1"/>
    </xf>
    <xf numFmtId="0" fontId="22" fillId="0" borderId="70" xfId="0" applyFont="1" applyFill="1" applyBorder="1" applyAlignment="1">
      <alignment horizontal="left" vertical="top" wrapText="1"/>
    </xf>
    <xf numFmtId="0" fontId="5" fillId="0" borderId="38" xfId="0" applyFont="1" applyFill="1" applyBorder="1" applyAlignment="1">
      <alignment horizontal="left" vertical="top"/>
    </xf>
    <xf numFmtId="0" fontId="22" fillId="0" borderId="51" xfId="0" applyFont="1" applyFill="1" applyBorder="1" applyAlignment="1">
      <alignment horizontal="left" vertical="top"/>
    </xf>
    <xf numFmtId="0" fontId="5" fillId="0" borderId="35" xfId="0" applyFont="1" applyFill="1" applyBorder="1" applyAlignment="1">
      <alignment horizontal="left" vertical="top"/>
    </xf>
    <xf numFmtId="9" fontId="22" fillId="0" borderId="45" xfId="0" applyNumberFormat="1" applyFont="1" applyFill="1" applyBorder="1" applyAlignment="1">
      <alignment horizontal="center" vertical="top"/>
    </xf>
    <xf numFmtId="0" fontId="22" fillId="0" borderId="46" xfId="0" applyNumberFormat="1" applyFont="1" applyFill="1" applyBorder="1" applyAlignment="1">
      <alignment horizontal="center" vertical="top"/>
    </xf>
    <xf numFmtId="9" fontId="22" fillId="0" borderId="36" xfId="0" applyNumberFormat="1" applyFont="1" applyFill="1" applyBorder="1" applyAlignment="1">
      <alignment horizontal="center" vertical="top"/>
    </xf>
    <xf numFmtId="0" fontId="22" fillId="0" borderId="28" xfId="0" applyFont="1" applyFill="1" applyBorder="1" applyAlignment="1">
      <alignment horizontal="left" vertical="top" wrapText="1"/>
    </xf>
    <xf numFmtId="0" fontId="22" fillId="4" borderId="38" xfId="0" applyFont="1" applyFill="1" applyBorder="1" applyAlignment="1">
      <alignment horizontal="left" vertical="top"/>
    </xf>
    <xf numFmtId="49" fontId="4" fillId="2" borderId="63" xfId="0" applyNumberFormat="1" applyFont="1" applyFill="1" applyBorder="1" applyAlignment="1">
      <alignment horizontal="center" vertical="top"/>
    </xf>
    <xf numFmtId="0" fontId="5" fillId="0" borderId="44" xfId="0" applyFont="1" applyFill="1" applyBorder="1" applyAlignment="1">
      <alignment horizontal="center" vertical="top" wrapText="1"/>
    </xf>
    <xf numFmtId="164" fontId="4" fillId="0" borderId="55" xfId="0" applyNumberFormat="1" applyFont="1" applyFill="1" applyBorder="1" applyAlignment="1">
      <alignment horizontal="center" vertical="center"/>
    </xf>
    <xf numFmtId="9" fontId="22" fillId="0" borderId="22" xfId="0" applyNumberFormat="1" applyFont="1" applyFill="1" applyBorder="1" applyAlignment="1">
      <alignment horizontal="center" vertical="top"/>
    </xf>
    <xf numFmtId="0" fontId="22" fillId="0" borderId="47" xfId="0" applyFont="1" applyFill="1" applyBorder="1" applyAlignment="1">
      <alignment horizontal="left" vertical="top"/>
    </xf>
    <xf numFmtId="49" fontId="5" fillId="0" borderId="65" xfId="0" applyNumberFormat="1" applyFont="1" applyFill="1" applyBorder="1" applyAlignment="1">
      <alignment horizontal="center" vertical="top"/>
    </xf>
    <xf numFmtId="0" fontId="22" fillId="0" borderId="5" xfId="0" applyFont="1" applyFill="1" applyBorder="1" applyAlignment="1">
      <alignment horizontal="left" vertical="top" wrapText="1"/>
    </xf>
    <xf numFmtId="9" fontId="5" fillId="0" borderId="4" xfId="0" applyNumberFormat="1" applyFont="1" applyFill="1" applyBorder="1" applyAlignment="1">
      <alignment horizontal="center" vertical="top"/>
    </xf>
    <xf numFmtId="9" fontId="5" fillId="0" borderId="6" xfId="0" applyNumberFormat="1" applyFont="1" applyFill="1" applyBorder="1" applyAlignment="1">
      <alignment horizontal="center" vertical="top"/>
    </xf>
    <xf numFmtId="0" fontId="10" fillId="0" borderId="53" xfId="0" applyFont="1" applyFill="1" applyBorder="1" applyAlignment="1">
      <alignment vertical="top" wrapText="1"/>
    </xf>
    <xf numFmtId="0" fontId="5" fillId="7" borderId="53" xfId="0" applyFont="1" applyFill="1" applyBorder="1" applyAlignment="1">
      <alignment vertical="top" wrapText="1"/>
    </xf>
    <xf numFmtId="49" fontId="33" fillId="2" borderId="63" xfId="0" applyNumberFormat="1" applyFont="1" applyFill="1" applyBorder="1" applyAlignment="1">
      <alignment horizontal="center" vertical="top"/>
    </xf>
    <xf numFmtId="49" fontId="33" fillId="3" borderId="16" xfId="0" applyNumberFormat="1" applyFont="1" applyFill="1" applyBorder="1" applyAlignment="1">
      <alignment horizontal="center" vertical="top"/>
    </xf>
    <xf numFmtId="49" fontId="33" fillId="0" borderId="16" xfId="0" applyNumberFormat="1" applyFont="1" applyBorder="1" applyAlignment="1">
      <alignment horizontal="center" vertical="top"/>
    </xf>
    <xf numFmtId="164" fontId="4" fillId="0" borderId="63" xfId="0" applyNumberFormat="1" applyFont="1" applyFill="1" applyBorder="1" applyAlignment="1">
      <alignment horizontal="center" vertical="center"/>
    </xf>
    <xf numFmtId="0" fontId="22" fillId="0" borderId="3" xfId="0" applyFont="1" applyFill="1" applyBorder="1" applyAlignment="1">
      <alignment horizontal="left" vertical="top" wrapText="1"/>
    </xf>
    <xf numFmtId="0" fontId="22" fillId="0" borderId="50" xfId="0" applyFont="1" applyFill="1" applyBorder="1" applyAlignment="1">
      <alignment horizontal="left" vertical="top" wrapText="1"/>
    </xf>
    <xf numFmtId="0" fontId="22" fillId="0" borderId="44" xfId="0" applyFont="1" applyFill="1" applyBorder="1" applyAlignment="1">
      <alignment horizontal="left" vertical="top" wrapText="1"/>
    </xf>
    <xf numFmtId="0" fontId="5" fillId="0" borderId="39" xfId="0" applyFont="1" applyFill="1" applyBorder="1" applyAlignment="1">
      <alignment horizontal="left" vertical="top" wrapText="1"/>
    </xf>
    <xf numFmtId="0" fontId="22" fillId="0" borderId="5" xfId="0" applyFont="1" applyFill="1" applyBorder="1" applyAlignment="1">
      <alignment horizontal="left" vertical="top"/>
    </xf>
    <xf numFmtId="9" fontId="5" fillId="0" borderId="23" xfId="0" applyNumberFormat="1" applyFont="1" applyFill="1" applyBorder="1" applyAlignment="1">
      <alignment horizontal="center" vertical="top"/>
    </xf>
    <xf numFmtId="0" fontId="22" fillId="0" borderId="35" xfId="0" applyFont="1" applyFill="1" applyBorder="1" applyAlignment="1">
      <alignment horizontal="left" vertical="top" wrapText="1"/>
    </xf>
    <xf numFmtId="164" fontId="4" fillId="5" borderId="20" xfId="0" applyNumberFormat="1" applyFont="1" applyFill="1" applyBorder="1" applyAlignment="1">
      <alignment horizontal="center" vertical="top"/>
    </xf>
    <xf numFmtId="164" fontId="5" fillId="0" borderId="53" xfId="0" applyNumberFormat="1" applyFont="1" applyFill="1" applyBorder="1" applyAlignment="1">
      <alignment horizontal="center" vertical="top"/>
    </xf>
    <xf numFmtId="164" fontId="5" fillId="0" borderId="44" xfId="0" applyNumberFormat="1" applyFont="1" applyFill="1" applyBorder="1" applyAlignment="1">
      <alignment horizontal="center" vertical="top" wrapText="1"/>
    </xf>
    <xf numFmtId="164" fontId="5" fillId="0" borderId="44" xfId="0" applyNumberFormat="1" applyFont="1" applyFill="1" applyBorder="1" applyAlignment="1">
      <alignment horizontal="center" vertical="top"/>
    </xf>
    <xf numFmtId="164" fontId="5" fillId="0" borderId="58" xfId="0" applyNumberFormat="1" applyFont="1" applyFill="1" applyBorder="1" applyAlignment="1">
      <alignment horizontal="center" vertical="top"/>
    </xf>
    <xf numFmtId="164" fontId="5" fillId="0" borderId="3" xfId="0" applyNumberFormat="1" applyFont="1" applyFill="1" applyBorder="1" applyAlignment="1">
      <alignment horizontal="center" vertical="top" wrapText="1"/>
    </xf>
    <xf numFmtId="164" fontId="5" fillId="0" borderId="3" xfId="0" applyNumberFormat="1" applyFont="1" applyFill="1" applyBorder="1" applyAlignment="1">
      <alignment horizontal="center" vertical="top"/>
    </xf>
    <xf numFmtId="164" fontId="4" fillId="0" borderId="50" xfId="0" applyNumberFormat="1" applyFont="1" applyFill="1" applyBorder="1" applyAlignment="1">
      <alignment horizontal="center" vertical="center" wrapText="1"/>
    </xf>
    <xf numFmtId="164" fontId="4" fillId="0" borderId="57" xfId="0" applyNumberFormat="1" applyFont="1" applyFill="1" applyBorder="1" applyAlignment="1">
      <alignment horizontal="center" vertical="center"/>
    </xf>
    <xf numFmtId="164" fontId="5" fillId="0" borderId="58" xfId="0" applyNumberFormat="1" applyFont="1" applyBorder="1" applyAlignment="1">
      <alignment horizontal="center" vertical="top"/>
    </xf>
    <xf numFmtId="164" fontId="5" fillId="4" borderId="3" xfId="0" applyNumberFormat="1" applyFont="1" applyFill="1" applyBorder="1" applyAlignment="1">
      <alignment horizontal="center" vertical="top" wrapText="1"/>
    </xf>
    <xf numFmtId="164" fontId="5" fillId="0" borderId="63" xfId="0" applyNumberFormat="1" applyFont="1" applyFill="1" applyBorder="1" applyAlignment="1">
      <alignment horizontal="center" vertical="top"/>
    </xf>
    <xf numFmtId="164" fontId="5" fillId="0" borderId="24" xfId="0" applyNumberFormat="1" applyFont="1" applyFill="1" applyBorder="1" applyAlignment="1">
      <alignment horizontal="center" vertical="top" wrapText="1"/>
    </xf>
    <xf numFmtId="164" fontId="5" fillId="0" borderId="24" xfId="0" applyNumberFormat="1" applyFont="1" applyFill="1" applyBorder="1" applyAlignment="1">
      <alignment horizontal="center" vertical="top"/>
    </xf>
    <xf numFmtId="0" fontId="10" fillId="0" borderId="53" xfId="0" applyFont="1" applyBorder="1" applyAlignment="1">
      <alignment vertical="top" wrapText="1"/>
    </xf>
    <xf numFmtId="0" fontId="10" fillId="7" borderId="53" xfId="0" applyFont="1" applyFill="1" applyBorder="1" applyAlignment="1">
      <alignment vertical="top" wrapText="1"/>
    </xf>
    <xf numFmtId="164" fontId="38" fillId="5" borderId="60" xfId="0" applyNumberFormat="1" applyFont="1" applyFill="1" applyBorder="1" applyAlignment="1">
      <alignment horizontal="center" vertical="top"/>
    </xf>
    <xf numFmtId="164" fontId="38" fillId="5" borderId="18" xfId="0" applyNumberFormat="1" applyFont="1" applyFill="1" applyBorder="1" applyAlignment="1">
      <alignment horizontal="center" vertical="top"/>
    </xf>
    <xf numFmtId="0" fontId="30" fillId="0" borderId="28" xfId="0" applyFont="1" applyFill="1" applyBorder="1" applyAlignment="1">
      <alignment horizontal="left" vertical="top" wrapText="1"/>
    </xf>
    <xf numFmtId="49" fontId="33" fillId="2" borderId="58" xfId="0" applyNumberFormat="1" applyFont="1" applyFill="1" applyBorder="1" applyAlignment="1">
      <alignment horizontal="center" vertical="top"/>
    </xf>
    <xf numFmtId="49" fontId="33" fillId="2" borderId="63" xfId="0" applyNumberFormat="1" applyFont="1" applyFill="1" applyBorder="1" applyAlignment="1">
      <alignment horizontal="center" vertical="top"/>
    </xf>
    <xf numFmtId="49" fontId="33" fillId="2" borderId="60" xfId="0" applyNumberFormat="1" applyFont="1" applyFill="1" applyBorder="1" applyAlignment="1">
      <alignment horizontal="center" vertical="top"/>
    </xf>
    <xf numFmtId="49" fontId="33" fillId="3" borderId="4" xfId="0" applyNumberFormat="1" applyFont="1" applyFill="1" applyBorder="1" applyAlignment="1">
      <alignment horizontal="center" vertical="top"/>
    </xf>
    <xf numFmtId="49" fontId="33" fillId="3" borderId="16" xfId="0" applyNumberFormat="1" applyFont="1" applyFill="1" applyBorder="1" applyAlignment="1">
      <alignment horizontal="center" vertical="top"/>
    </xf>
    <xf numFmtId="49" fontId="33" fillId="3" borderId="19" xfId="0" applyNumberFormat="1" applyFont="1" applyFill="1" applyBorder="1" applyAlignment="1">
      <alignment horizontal="center" vertical="top"/>
    </xf>
    <xf numFmtId="49" fontId="33" fillId="0" borderId="4" xfId="0" applyNumberFormat="1" applyFont="1" applyBorder="1" applyAlignment="1">
      <alignment horizontal="center" vertical="top"/>
    </xf>
    <xf numFmtId="49" fontId="33" fillId="0" borderId="16" xfId="0" applyNumberFormat="1" applyFont="1" applyBorder="1" applyAlignment="1">
      <alignment horizontal="center" vertical="top"/>
    </xf>
    <xf numFmtId="49" fontId="33" fillId="0" borderId="19" xfId="0" applyNumberFormat="1" applyFont="1" applyBorder="1" applyAlignment="1">
      <alignment horizontal="center" vertical="top"/>
    </xf>
    <xf numFmtId="0" fontId="5" fillId="0" borderId="29" xfId="0" applyFont="1" applyFill="1" applyBorder="1" applyAlignment="1">
      <alignment vertical="top" wrapText="1"/>
    </xf>
    <xf numFmtId="0" fontId="5" fillId="0" borderId="11" xfId="0" applyFont="1" applyFill="1" applyBorder="1" applyAlignment="1">
      <alignment vertical="top" wrapText="1"/>
    </xf>
    <xf numFmtId="0" fontId="5" fillId="0" borderId="64" xfId="0" applyFont="1" applyFill="1" applyBorder="1" applyAlignment="1">
      <alignment vertical="top" wrapText="1"/>
    </xf>
    <xf numFmtId="49" fontId="20" fillId="0" borderId="3" xfId="0" applyNumberFormat="1" applyFont="1" applyFill="1" applyBorder="1" applyAlignment="1">
      <alignment horizontal="center" vertical="top"/>
    </xf>
    <xf numFmtId="49" fontId="20" fillId="0" borderId="24"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0" fillId="0" borderId="62" xfId="0" applyNumberFormat="1" applyFont="1" applyBorder="1" applyAlignment="1">
      <alignment horizontal="center" vertical="top"/>
    </xf>
    <xf numFmtId="49" fontId="20" fillId="0" borderId="63" xfId="0" applyNumberFormat="1" applyFont="1" applyBorder="1" applyAlignment="1">
      <alignment horizontal="center" vertical="top"/>
    </xf>
    <xf numFmtId="49" fontId="20" fillId="0" borderId="40" xfId="0" applyNumberFormat="1" applyFont="1" applyBorder="1" applyAlignment="1">
      <alignment horizontal="center" vertical="top"/>
    </xf>
    <xf numFmtId="0" fontId="22" fillId="0" borderId="53" xfId="0" applyFont="1" applyBorder="1" applyAlignment="1">
      <alignment horizontal="left" vertical="top" wrapText="1"/>
    </xf>
    <xf numFmtId="0" fontId="22" fillId="0" borderId="55" xfId="0" applyFont="1" applyBorder="1" applyAlignment="1">
      <alignment horizontal="left" vertical="top" wrapText="1"/>
    </xf>
    <xf numFmtId="0" fontId="30" fillId="0" borderId="53" xfId="0" applyFont="1" applyBorder="1" applyAlignment="1">
      <alignment horizontal="left" vertical="top" wrapText="1"/>
    </xf>
    <xf numFmtId="0" fontId="30" fillId="0" borderId="55" xfId="0" applyFont="1" applyBorder="1" applyAlignment="1">
      <alignment horizontal="left" vertical="top" wrapText="1"/>
    </xf>
    <xf numFmtId="49" fontId="22" fillId="0" borderId="3" xfId="0" applyNumberFormat="1" applyFont="1" applyBorder="1" applyAlignment="1">
      <alignment horizontal="center" vertical="top"/>
    </xf>
    <xf numFmtId="49" fontId="22" fillId="0" borderId="50" xfId="0" applyNumberFormat="1" applyFont="1" applyBorder="1" applyAlignment="1">
      <alignment horizontal="center" vertical="top"/>
    </xf>
    <xf numFmtId="49" fontId="22" fillId="0" borderId="44" xfId="0" applyNumberFormat="1" applyFont="1" applyBorder="1" applyAlignment="1">
      <alignment horizontal="center" vertical="top"/>
    </xf>
    <xf numFmtId="49" fontId="22" fillId="0" borderId="18" xfId="0" applyNumberFormat="1" applyFont="1" applyBorder="1" applyAlignment="1">
      <alignment horizontal="center" vertical="top"/>
    </xf>
    <xf numFmtId="0" fontId="30" fillId="0" borderId="62" xfId="0" applyFont="1" applyBorder="1" applyAlignment="1">
      <alignment vertical="top" wrapText="1"/>
    </xf>
    <xf numFmtId="0" fontId="24" fillId="0" borderId="67" xfId="0" applyFont="1" applyBorder="1" applyAlignment="1">
      <alignment vertical="top" wrapText="1"/>
    </xf>
    <xf numFmtId="0" fontId="24" fillId="0" borderId="63" xfId="0" applyFont="1" applyBorder="1" applyAlignment="1">
      <alignment vertical="top" wrapText="1"/>
    </xf>
    <xf numFmtId="0" fontId="24" fillId="0" borderId="42" xfId="0" applyFont="1" applyBorder="1" applyAlignment="1">
      <alignment vertical="top" wrapText="1"/>
    </xf>
    <xf numFmtId="0" fontId="24" fillId="0" borderId="40" xfId="0" applyFont="1" applyBorder="1" applyAlignment="1">
      <alignment vertical="top" wrapText="1"/>
    </xf>
    <xf numFmtId="0" fontId="24" fillId="0" borderId="41" xfId="0" applyFont="1" applyBorder="1" applyAlignment="1">
      <alignment vertical="top" wrapText="1"/>
    </xf>
    <xf numFmtId="0" fontId="34" fillId="0" borderId="40" xfId="0" applyFont="1" applyBorder="1" applyAlignment="1">
      <alignment horizontal="left" vertical="top"/>
    </xf>
    <xf numFmtId="0" fontId="34" fillId="0" borderId="41" xfId="0" applyFont="1" applyBorder="1" applyAlignment="1">
      <alignment horizontal="left" vertical="top"/>
    </xf>
    <xf numFmtId="49" fontId="4" fillId="3" borderId="25" xfId="0" applyNumberFormat="1" applyFont="1" applyFill="1" applyBorder="1" applyAlignment="1">
      <alignment horizontal="left" vertical="top"/>
    </xf>
    <xf numFmtId="49" fontId="4" fillId="3" borderId="26" xfId="0" applyNumberFormat="1" applyFont="1" applyFill="1" applyBorder="1" applyAlignment="1">
      <alignment horizontal="left" vertical="top"/>
    </xf>
    <xf numFmtId="49" fontId="22" fillId="0" borderId="12"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33" fillId="0" borderId="0" xfId="0" applyNumberFormat="1" applyFont="1" applyFill="1" applyBorder="1" applyAlignment="1">
      <alignment horizontal="center" vertical="top" wrapText="1"/>
    </xf>
    <xf numFmtId="0" fontId="25" fillId="0" borderId="0" xfId="0" applyFont="1" applyAlignment="1">
      <alignment vertical="top" wrapText="1"/>
    </xf>
    <xf numFmtId="0" fontId="26" fillId="6" borderId="60" xfId="0" applyFont="1" applyFill="1" applyBorder="1" applyAlignment="1">
      <alignment horizontal="center" vertical="top"/>
    </xf>
    <xf numFmtId="0" fontId="26" fillId="6" borderId="21" xfId="0" applyFont="1" applyFill="1" applyBorder="1" applyAlignment="1">
      <alignment horizontal="center" vertical="top"/>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49" fontId="4" fillId="2" borderId="58" xfId="0" applyNumberFormat="1" applyFont="1" applyFill="1" applyBorder="1" applyAlignment="1">
      <alignment horizontal="center" vertical="top"/>
    </xf>
    <xf numFmtId="49" fontId="4" fillId="2" borderId="63" xfId="0" applyNumberFormat="1" applyFont="1" applyFill="1" applyBorder="1" applyAlignment="1">
      <alignment horizontal="center" vertical="top"/>
    </xf>
    <xf numFmtId="49" fontId="4" fillId="2" borderId="60" xfId="0" applyNumberFormat="1" applyFont="1" applyFill="1" applyBorder="1" applyAlignment="1">
      <alignment horizontal="center" vertical="top"/>
    </xf>
    <xf numFmtId="0" fontId="4" fillId="0" borderId="31" xfId="0" applyFont="1" applyBorder="1" applyAlignment="1">
      <alignment horizontal="center"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49" fontId="4" fillId="6" borderId="26" xfId="0" applyNumberFormat="1" applyFont="1" applyFill="1" applyBorder="1" applyAlignment="1">
      <alignment horizontal="right" vertical="top"/>
    </xf>
    <xf numFmtId="49" fontId="4" fillId="3" borderId="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26" fillId="2" borderId="31" xfId="0" applyFont="1" applyFill="1" applyBorder="1" applyAlignment="1">
      <alignment vertical="top"/>
    </xf>
    <xf numFmtId="0" fontId="34" fillId="0" borderId="26" xfId="0" applyFont="1" applyBorder="1" applyAlignment="1">
      <alignment vertical="top"/>
    </xf>
    <xf numFmtId="0" fontId="34" fillId="0" borderId="27" xfId="0" applyFont="1" applyBorder="1" applyAlignment="1">
      <alignment vertical="top"/>
    </xf>
    <xf numFmtId="0" fontId="30" fillId="0" borderId="58" xfId="0" applyFont="1" applyBorder="1" applyAlignment="1">
      <alignment horizontal="left" vertical="top" wrapText="1"/>
    </xf>
    <xf numFmtId="0" fontId="30" fillId="0" borderId="71" xfId="0" applyFont="1" applyBorder="1" applyAlignment="1">
      <alignment horizontal="left" vertical="top" wrapText="1"/>
    </xf>
    <xf numFmtId="0" fontId="30" fillId="0" borderId="56" xfId="0" applyFont="1" applyBorder="1" applyAlignment="1">
      <alignment horizontal="left" vertical="top" wrapText="1"/>
    </xf>
    <xf numFmtId="0" fontId="30" fillId="0" borderId="57" xfId="0" applyFont="1" applyBorder="1" applyAlignment="1">
      <alignment horizontal="left" vertical="top" wrapText="1"/>
    </xf>
    <xf numFmtId="0" fontId="22" fillId="0" borderId="62" xfId="0" applyFont="1" applyBorder="1" applyAlignment="1">
      <alignment horizontal="left" vertical="top" wrapText="1"/>
    </xf>
    <xf numFmtId="0" fontId="43" fillId="0" borderId="67" xfId="0" applyFont="1" applyBorder="1" applyAlignment="1">
      <alignment horizontal="left" vertical="top" wrapText="1"/>
    </xf>
    <xf numFmtId="0" fontId="43" fillId="0" borderId="63" xfId="0" applyFont="1" applyBorder="1" applyAlignment="1">
      <alignment horizontal="left" vertical="top" wrapText="1"/>
    </xf>
    <xf numFmtId="0" fontId="43" fillId="0" borderId="42" xfId="0" applyFont="1" applyBorder="1" applyAlignment="1">
      <alignment horizontal="left" vertical="top" wrapText="1"/>
    </xf>
    <xf numFmtId="0" fontId="43" fillId="0" borderId="40" xfId="0" applyFont="1" applyBorder="1" applyAlignment="1">
      <alignment horizontal="left" vertical="top" wrapText="1"/>
    </xf>
    <xf numFmtId="0" fontId="43" fillId="0" borderId="41" xfId="0" applyFont="1" applyBorder="1" applyAlignment="1">
      <alignment horizontal="left" vertical="top" wrapText="1"/>
    </xf>
    <xf numFmtId="0" fontId="31" fillId="0" borderId="55" xfId="0" applyFont="1" applyBorder="1" applyAlignment="1">
      <alignment horizontal="left" vertical="top" wrapText="1"/>
    </xf>
    <xf numFmtId="0" fontId="22" fillId="0" borderId="62" xfId="0" applyFont="1" applyBorder="1" applyAlignment="1">
      <alignment vertical="top" wrapText="1"/>
    </xf>
    <xf numFmtId="0" fontId="22" fillId="0" borderId="63" xfId="0" applyFont="1" applyBorder="1" applyAlignment="1">
      <alignment vertical="top" wrapText="1"/>
    </xf>
    <xf numFmtId="0" fontId="30" fillId="0" borderId="62" xfId="0" applyFont="1" applyBorder="1" applyAlignment="1">
      <alignment horizontal="left" vertical="top" wrapText="1"/>
    </xf>
    <xf numFmtId="0" fontId="24" fillId="0" borderId="67" xfId="0" applyFont="1" applyBorder="1" applyAlignment="1">
      <alignment horizontal="left" vertical="top" wrapText="1"/>
    </xf>
    <xf numFmtId="0" fontId="24" fillId="0" borderId="63"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24" fillId="0" borderId="41" xfId="0" applyFont="1" applyBorder="1" applyAlignment="1">
      <alignment horizontal="left" vertical="top" wrapText="1"/>
    </xf>
    <xf numFmtId="0" fontId="22" fillId="0" borderId="67" xfId="0" applyFont="1" applyBorder="1" applyAlignment="1">
      <alignment vertical="top" wrapText="1"/>
    </xf>
    <xf numFmtId="0" fontId="22" fillId="0" borderId="42" xfId="0" applyFont="1" applyBorder="1" applyAlignment="1">
      <alignment vertical="top" wrapText="1"/>
    </xf>
    <xf numFmtId="0" fontId="22" fillId="0" borderId="40" xfId="0" applyFont="1" applyBorder="1" applyAlignment="1">
      <alignment vertical="top" wrapText="1"/>
    </xf>
    <xf numFmtId="0" fontId="22" fillId="0" borderId="41" xfId="0" applyFont="1" applyBorder="1" applyAlignment="1">
      <alignment vertical="top" wrapText="1"/>
    </xf>
    <xf numFmtId="0" fontId="26" fillId="0" borderId="63" xfId="0" applyFont="1" applyBorder="1" applyAlignment="1">
      <alignment vertical="top" wrapText="1"/>
    </xf>
    <xf numFmtId="0" fontId="34" fillId="0" borderId="42" xfId="0" applyFont="1" applyBorder="1" applyAlignment="1">
      <alignment vertical="top" wrapText="1"/>
    </xf>
    <xf numFmtId="0" fontId="34" fillId="0" borderId="63" xfId="0" applyFont="1" applyBorder="1" applyAlignment="1">
      <alignment vertical="top" wrapText="1"/>
    </xf>
    <xf numFmtId="0" fontId="34" fillId="0" borderId="40" xfId="0" applyFont="1" applyBorder="1" applyAlignment="1">
      <alignment vertical="top" wrapText="1"/>
    </xf>
    <xf numFmtId="0" fontId="34" fillId="0" borderId="41" xfId="0" applyFont="1" applyBorder="1" applyAlignment="1">
      <alignment vertical="top" wrapText="1"/>
    </xf>
    <xf numFmtId="0" fontId="30" fillId="0" borderId="67" xfId="0" applyFont="1" applyBorder="1" applyAlignment="1">
      <alignment vertical="top" wrapText="1"/>
    </xf>
    <xf numFmtId="0" fontId="30" fillId="0" borderId="63" xfId="0" applyFont="1" applyBorder="1" applyAlignment="1">
      <alignment vertical="top" wrapText="1"/>
    </xf>
    <xf numFmtId="0" fontId="30" fillId="0" borderId="42" xfId="0" applyFont="1" applyBorder="1" applyAlignment="1">
      <alignment vertical="top" wrapText="1"/>
    </xf>
    <xf numFmtId="0" fontId="30" fillId="0" borderId="40" xfId="0" applyFont="1" applyBorder="1" applyAlignment="1">
      <alignment vertical="top" wrapText="1"/>
    </xf>
    <xf numFmtId="0" fontId="30" fillId="0" borderId="41" xfId="0" applyFont="1" applyBorder="1" applyAlignment="1">
      <alignment vertical="top" wrapText="1"/>
    </xf>
    <xf numFmtId="0" fontId="6" fillId="0" borderId="67" xfId="0" applyFont="1" applyBorder="1" applyAlignment="1">
      <alignment vertical="top" wrapText="1"/>
    </xf>
    <xf numFmtId="0" fontId="6" fillId="0" borderId="42" xfId="0" applyFont="1" applyBorder="1" applyAlignment="1">
      <alignment vertical="top" wrapText="1"/>
    </xf>
    <xf numFmtId="0" fontId="6" fillId="0" borderId="40" xfId="0" applyFont="1" applyBorder="1" applyAlignment="1">
      <alignment vertical="top" wrapText="1"/>
    </xf>
    <xf numFmtId="0" fontId="6" fillId="0" borderId="41" xfId="0" applyFont="1" applyBorder="1" applyAlignment="1">
      <alignment vertical="top" wrapText="1"/>
    </xf>
    <xf numFmtId="0" fontId="5" fillId="0" borderId="31" xfId="0" applyFont="1" applyBorder="1" applyAlignment="1">
      <alignment vertical="top" wrapText="1"/>
    </xf>
    <xf numFmtId="0" fontId="32" fillId="0" borderId="27" xfId="0" applyFont="1" applyBorder="1" applyAlignment="1">
      <alignment vertical="top" wrapText="1"/>
    </xf>
    <xf numFmtId="0" fontId="6" fillId="0" borderId="31" xfId="0" applyFont="1" applyBorder="1" applyAlignment="1">
      <alignment vertical="top" wrapText="1"/>
    </xf>
    <xf numFmtId="49" fontId="33" fillId="0" borderId="8" xfId="0" applyNumberFormat="1" applyFont="1" applyBorder="1" applyAlignment="1">
      <alignment horizontal="center" vertical="top"/>
    </xf>
    <xf numFmtId="49" fontId="33" fillId="0" borderId="22" xfId="0" applyNumberFormat="1" applyFont="1" applyBorder="1" applyAlignment="1">
      <alignment horizontal="center" vertical="top"/>
    </xf>
    <xf numFmtId="0" fontId="22" fillId="0" borderId="14" xfId="0" applyFont="1" applyFill="1" applyBorder="1" applyAlignment="1">
      <alignment horizontal="left" vertical="top" wrapText="1"/>
    </xf>
    <xf numFmtId="0" fontId="31" fillId="0" borderId="35" xfId="0" applyFont="1" applyBorder="1" applyAlignment="1">
      <alignment horizontal="left" vertical="top" wrapText="1"/>
    </xf>
    <xf numFmtId="9" fontId="22" fillId="0" borderId="13" xfId="0" applyNumberFormat="1" applyFont="1" applyFill="1" applyBorder="1" applyAlignment="1">
      <alignment horizontal="center" vertical="top"/>
    </xf>
    <xf numFmtId="9" fontId="22" fillId="0" borderId="22" xfId="0" applyNumberFormat="1" applyFont="1" applyFill="1" applyBorder="1" applyAlignment="1">
      <alignment horizontal="center" vertical="top"/>
    </xf>
    <xf numFmtId="0" fontId="22" fillId="0" borderId="15" xfId="0" applyNumberFormat="1" applyFont="1" applyFill="1" applyBorder="1" applyAlignment="1">
      <alignment horizontal="center" vertical="top"/>
    </xf>
    <xf numFmtId="0" fontId="22" fillId="0" borderId="23" xfId="0" applyNumberFormat="1" applyFont="1" applyFill="1" applyBorder="1" applyAlignment="1">
      <alignment horizontal="center" vertical="top"/>
    </xf>
    <xf numFmtId="0" fontId="9" fillId="5" borderId="1" xfId="0" applyFont="1" applyFill="1" applyBorder="1" applyAlignment="1">
      <alignment horizontal="right" vertical="top" wrapText="1"/>
    </xf>
    <xf numFmtId="0" fontId="10" fillId="0" borderId="2" xfId="0" applyFont="1" applyBorder="1" applyAlignment="1">
      <alignment vertical="top" wrapText="1"/>
    </xf>
    <xf numFmtId="0" fontId="10" fillId="0" borderId="54" xfId="0" applyFont="1" applyBorder="1" applyAlignment="1">
      <alignment vertical="top" wrapText="1"/>
    </xf>
    <xf numFmtId="0" fontId="5" fillId="0" borderId="53" xfId="0" applyFont="1" applyBorder="1" applyAlignment="1">
      <alignment horizontal="left" vertical="top" wrapText="1"/>
    </xf>
    <xf numFmtId="0" fontId="6" fillId="0" borderId="52" xfId="0" applyFont="1" applyBorder="1" applyAlignment="1">
      <alignment vertical="top" wrapText="1"/>
    </xf>
    <xf numFmtId="0" fontId="6" fillId="0" borderId="55" xfId="0" applyFont="1" applyBorder="1" applyAlignment="1">
      <alignment vertical="top" wrapText="1"/>
    </xf>
    <xf numFmtId="0" fontId="5" fillId="0" borderId="52" xfId="0" applyFont="1" applyBorder="1" applyAlignment="1">
      <alignment horizontal="left" vertical="top" wrapText="1"/>
    </xf>
    <xf numFmtId="0" fontId="5" fillId="0" borderId="55" xfId="0" applyFont="1" applyBorder="1" applyAlignment="1">
      <alignment horizontal="left" vertical="top" wrapText="1"/>
    </xf>
    <xf numFmtId="0" fontId="5" fillId="0" borderId="51" xfId="0" applyFont="1" applyBorder="1" applyAlignment="1">
      <alignment horizontal="lef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4" fillId="6" borderId="1" xfId="0" applyFont="1" applyFill="1" applyBorder="1" applyAlignment="1">
      <alignment horizontal="right" vertical="top" wrapText="1"/>
    </xf>
    <xf numFmtId="0" fontId="6" fillId="6" borderId="2" xfId="0" applyFont="1" applyFill="1" applyBorder="1" applyAlignment="1">
      <alignment vertical="top" wrapText="1"/>
    </xf>
    <xf numFmtId="0" fontId="6" fillId="6" borderId="25" xfId="0" applyFont="1" applyFill="1" applyBorder="1" applyAlignment="1">
      <alignment vertical="top" wrapText="1"/>
    </xf>
    <xf numFmtId="0" fontId="5" fillId="0" borderId="61"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6" fillId="0" borderId="65" xfId="0" applyFont="1" applyBorder="1" applyAlignment="1">
      <alignment vertical="top" wrapText="1"/>
    </xf>
    <xf numFmtId="0" fontId="5" fillId="4" borderId="53" xfId="0" applyFont="1" applyFill="1" applyBorder="1" applyAlignment="1">
      <alignment horizontal="left" vertical="top" wrapText="1"/>
    </xf>
    <xf numFmtId="0" fontId="6" fillId="4" borderId="52" xfId="0" applyFont="1" applyFill="1" applyBorder="1" applyAlignment="1">
      <alignment horizontal="left" vertical="top" wrapText="1"/>
    </xf>
    <xf numFmtId="0" fontId="6" fillId="4" borderId="55" xfId="0" applyFont="1" applyFill="1" applyBorder="1" applyAlignment="1">
      <alignment horizontal="left" vertical="top" wrapText="1"/>
    </xf>
    <xf numFmtId="49" fontId="4" fillId="0" borderId="4"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0" borderId="19" xfId="0" applyNumberFormat="1" applyFont="1" applyBorder="1" applyAlignment="1">
      <alignment horizontal="center" vertical="top"/>
    </xf>
    <xf numFmtId="0" fontId="4" fillId="2" borderId="25" xfId="0" applyFont="1" applyFill="1" applyBorder="1" applyAlignment="1">
      <alignment horizontal="left" vertical="top"/>
    </xf>
    <xf numFmtId="0" fontId="4" fillId="2" borderId="26" xfId="0" applyFont="1" applyFill="1" applyBorder="1" applyAlignment="1">
      <alignment horizontal="left" vertical="top"/>
    </xf>
    <xf numFmtId="0" fontId="4" fillId="3" borderId="26" xfId="0" applyFont="1" applyFill="1" applyBorder="1" applyAlignment="1">
      <alignment horizontal="left" vertical="top" wrapText="1"/>
    </xf>
    <xf numFmtId="49" fontId="4" fillId="3" borderId="1" xfId="0" applyNumberFormat="1" applyFont="1" applyFill="1" applyBorder="1" applyAlignment="1">
      <alignment horizontal="right" vertical="top"/>
    </xf>
    <xf numFmtId="49" fontId="4" fillId="3" borderId="2" xfId="0" applyNumberFormat="1" applyFont="1" applyFill="1" applyBorder="1" applyAlignment="1">
      <alignment horizontal="right" vertical="top"/>
    </xf>
    <xf numFmtId="49" fontId="4" fillId="3" borderId="54" xfId="0" applyNumberFormat="1" applyFont="1" applyFill="1" applyBorder="1" applyAlignment="1">
      <alignment horizontal="right" vertical="top"/>
    </xf>
    <xf numFmtId="49" fontId="4" fillId="2" borderId="22" xfId="0" applyNumberFormat="1" applyFont="1" applyFill="1" applyBorder="1" applyAlignment="1">
      <alignment horizontal="right" vertical="top"/>
    </xf>
    <xf numFmtId="49" fontId="4" fillId="2" borderId="23" xfId="0" applyNumberFormat="1" applyFont="1" applyFill="1" applyBorder="1" applyAlignment="1">
      <alignment horizontal="right" vertical="top"/>
    </xf>
    <xf numFmtId="0" fontId="5" fillId="0" borderId="5"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3" xfId="0" applyNumberFormat="1" applyFont="1" applyBorder="1" applyAlignment="1">
      <alignment horizontal="center" vertical="center" textRotation="90" wrapText="1"/>
    </xf>
    <xf numFmtId="0" fontId="5" fillId="0" borderId="24" xfId="0" applyNumberFormat="1" applyFont="1" applyBorder="1" applyAlignment="1">
      <alignment horizontal="center" vertical="center" textRotation="90" wrapText="1"/>
    </xf>
    <xf numFmtId="0" fontId="5" fillId="0" borderId="39" xfId="0" applyNumberFormat="1" applyFont="1" applyBorder="1" applyAlignment="1">
      <alignment horizontal="center" vertical="center" textRotation="90" wrapText="1"/>
    </xf>
    <xf numFmtId="0" fontId="5" fillId="0" borderId="13" xfId="0" applyFont="1" applyFill="1" applyBorder="1" applyAlignment="1">
      <alignment horizontal="center" vertical="center" textRotation="90" wrapText="1"/>
    </xf>
    <xf numFmtId="0" fontId="6" fillId="0" borderId="22" xfId="0" applyFont="1" applyBorder="1"/>
    <xf numFmtId="0" fontId="5" fillId="0" borderId="1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4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6" fillId="0" borderId="35" xfId="0" applyFont="1" applyBorder="1"/>
    <xf numFmtId="0" fontId="4" fillId="0" borderId="5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5" xfId="0" applyFont="1" applyFill="1" applyBorder="1" applyAlignment="1">
      <alignment horizontal="center" vertical="center" textRotation="90" wrapText="1"/>
    </xf>
    <xf numFmtId="0" fontId="6" fillId="0" borderId="23" xfId="0" applyFont="1" applyBorder="1"/>
    <xf numFmtId="0" fontId="4" fillId="3" borderId="2" xfId="0" applyFont="1" applyFill="1" applyBorder="1" applyAlignment="1">
      <alignment horizontal="left" vertical="top" wrapText="1"/>
    </xf>
    <xf numFmtId="0" fontId="4" fillId="3" borderId="25" xfId="0"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0" fontId="5" fillId="0" borderId="48" xfId="0" applyFont="1" applyBorder="1" applyAlignment="1">
      <alignment horizontal="center" vertical="center"/>
    </xf>
    <xf numFmtId="0" fontId="5" fillId="0" borderId="49" xfId="0" applyFont="1" applyBorder="1" applyAlignment="1">
      <alignment horizontal="center" vertical="center"/>
    </xf>
    <xf numFmtId="49" fontId="4" fillId="0" borderId="8" xfId="0" applyNumberFormat="1" applyFont="1" applyBorder="1" applyAlignment="1">
      <alignment horizontal="center" vertical="top"/>
    </xf>
    <xf numFmtId="49" fontId="4" fillId="0" borderId="22" xfId="0" applyNumberFormat="1" applyFont="1" applyBorder="1" applyAlignment="1">
      <alignment horizontal="center" vertical="top"/>
    </xf>
    <xf numFmtId="0" fontId="5" fillId="0" borderId="9"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3" xfId="0" applyFont="1" applyFill="1" applyBorder="1" applyAlignment="1">
      <alignment horizontal="left" vertical="top" wrapText="1"/>
    </xf>
    <xf numFmtId="49" fontId="20" fillId="0" borderId="43"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49" fontId="20" fillId="0" borderId="39" xfId="0" applyNumberFormat="1" applyFont="1" applyBorder="1" applyAlignment="1">
      <alignment horizontal="center" vertical="top" wrapText="1"/>
    </xf>
    <xf numFmtId="49" fontId="22" fillId="0" borderId="43" xfId="0" applyNumberFormat="1" applyFont="1" applyBorder="1" applyAlignment="1">
      <alignment horizontal="center" vertical="top" wrapText="1"/>
    </xf>
    <xf numFmtId="49" fontId="22" fillId="0" borderId="24" xfId="0" applyNumberFormat="1" applyFont="1" applyBorder="1" applyAlignment="1">
      <alignment horizontal="center" vertical="top" wrapText="1"/>
    </xf>
    <xf numFmtId="49" fontId="22" fillId="0" borderId="39" xfId="0" applyNumberFormat="1" applyFont="1" applyBorder="1" applyAlignment="1">
      <alignment horizontal="center" vertical="top" wrapText="1"/>
    </xf>
    <xf numFmtId="0" fontId="19" fillId="0" borderId="37" xfId="0" applyFont="1" applyBorder="1" applyAlignment="1">
      <alignment horizontal="left" wrapText="1"/>
    </xf>
    <xf numFmtId="0" fontId="0" fillId="0" borderId="37" xfId="0" applyBorder="1" applyAlignment="1">
      <alignment horizontal="left" wrapText="1"/>
    </xf>
    <xf numFmtId="0" fontId="32" fillId="0" borderId="17" xfId="0" applyFont="1" applyBorder="1" applyAlignment="1">
      <alignment horizontal="left" vertical="top" wrapText="1"/>
    </xf>
    <xf numFmtId="0" fontId="32" fillId="0" borderId="23" xfId="0" applyFont="1" applyBorder="1" applyAlignment="1">
      <alignment horizontal="left" vertical="top" wrapText="1"/>
    </xf>
    <xf numFmtId="0" fontId="32" fillId="0" borderId="16" xfId="0" applyFont="1" applyBorder="1" applyAlignment="1">
      <alignment horizontal="center" vertical="top"/>
    </xf>
    <xf numFmtId="0" fontId="32" fillId="0" borderId="22" xfId="0" applyFont="1" applyBorder="1" applyAlignment="1">
      <alignment horizontal="center" vertical="top"/>
    </xf>
    <xf numFmtId="0" fontId="32" fillId="0" borderId="24" xfId="0" applyFont="1" applyBorder="1" applyAlignment="1">
      <alignment horizontal="center" vertical="top" wrapText="1"/>
    </xf>
    <xf numFmtId="0" fontId="32" fillId="0" borderId="39" xfId="0" applyFont="1" applyBorder="1" applyAlignment="1">
      <alignment horizontal="center" vertical="top" wrapText="1"/>
    </xf>
    <xf numFmtId="0" fontId="19" fillId="0" borderId="0" xfId="0" applyFont="1" applyAlignment="1">
      <alignment horizontal="center" vertical="top" wrapText="1"/>
    </xf>
    <xf numFmtId="0" fontId="0" fillId="0" borderId="0" xfId="0" applyAlignment="1">
      <alignment horizontal="center" vertical="top" wrapText="1"/>
    </xf>
    <xf numFmtId="0" fontId="5" fillId="0" borderId="34" xfId="0" applyFont="1" applyBorder="1" applyAlignment="1">
      <alignment vertical="top" wrapText="1"/>
    </xf>
    <xf numFmtId="0" fontId="6" fillId="0" borderId="10" xfId="0" applyFont="1" applyBorder="1" applyAlignment="1">
      <alignment vertical="top" wrapText="1"/>
    </xf>
    <xf numFmtId="0" fontId="5" fillId="0" borderId="9" xfId="0" applyFont="1" applyBorder="1" applyAlignment="1">
      <alignment vertical="top" wrapText="1"/>
    </xf>
    <xf numFmtId="0" fontId="6" fillId="0" borderId="17" xfId="0" applyFont="1" applyBorder="1" applyAlignment="1">
      <alignment vertical="top" wrapText="1"/>
    </xf>
    <xf numFmtId="0" fontId="6" fillId="0" borderId="63" xfId="0" applyFont="1" applyBorder="1" applyAlignment="1">
      <alignment vertical="top" wrapText="1"/>
    </xf>
    <xf numFmtId="0" fontId="26" fillId="0" borderId="62" xfId="0" applyFont="1" applyBorder="1" applyAlignment="1">
      <alignment vertical="top" wrapText="1"/>
    </xf>
    <xf numFmtId="0" fontId="34" fillId="0" borderId="67" xfId="0" applyFont="1" applyBorder="1" applyAlignment="1">
      <alignment vertical="top" wrapText="1"/>
    </xf>
    <xf numFmtId="49" fontId="22" fillId="0" borderId="62" xfId="0" applyNumberFormat="1" applyFont="1" applyBorder="1" applyAlignment="1">
      <alignment horizontal="left" vertical="top" wrapText="1"/>
    </xf>
    <xf numFmtId="49" fontId="22" fillId="0" borderId="67" xfId="0" applyNumberFormat="1" applyFont="1" applyBorder="1" applyAlignment="1">
      <alignment horizontal="left" vertical="top" wrapText="1"/>
    </xf>
    <xf numFmtId="49" fontId="22" fillId="0" borderId="63" xfId="0" applyNumberFormat="1" applyFont="1" applyBorder="1" applyAlignment="1">
      <alignment horizontal="left" vertical="top" wrapText="1"/>
    </xf>
    <xf numFmtId="49" fontId="22" fillId="0" borderId="42" xfId="0" applyNumberFormat="1" applyFont="1" applyBorder="1" applyAlignment="1">
      <alignment horizontal="left" vertical="top" wrapText="1"/>
    </xf>
    <xf numFmtId="49" fontId="22" fillId="0" borderId="40" xfId="0" applyNumberFormat="1" applyFont="1" applyBorder="1" applyAlignment="1">
      <alignment horizontal="left" vertical="top" wrapText="1"/>
    </xf>
    <xf numFmtId="49" fontId="22" fillId="0" borderId="41" xfId="0" applyNumberFormat="1" applyFont="1" applyBorder="1" applyAlignment="1">
      <alignment horizontal="left" vertical="top" wrapText="1"/>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49" fontId="4" fillId="2" borderId="5"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2" borderId="14" xfId="0" applyNumberFormat="1" applyFont="1" applyFill="1" applyBorder="1" applyAlignment="1">
      <alignment horizontal="center" vertical="top"/>
    </xf>
    <xf numFmtId="49" fontId="4" fillId="2" borderId="20" xfId="0" applyNumberFormat="1" applyFont="1" applyFill="1" applyBorder="1" applyAlignment="1">
      <alignment horizontal="center" vertical="top"/>
    </xf>
    <xf numFmtId="49" fontId="4" fillId="3" borderId="29"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3" borderId="66" xfId="0" applyNumberFormat="1" applyFont="1" applyFill="1" applyBorder="1" applyAlignment="1">
      <alignment horizontal="center" vertical="top"/>
    </xf>
    <xf numFmtId="49" fontId="4" fillId="3" borderId="64" xfId="0" applyNumberFormat="1" applyFont="1" applyFill="1" applyBorder="1" applyAlignment="1">
      <alignment horizontal="center" vertical="top"/>
    </xf>
    <xf numFmtId="49" fontId="4" fillId="0" borderId="13" xfId="0" applyNumberFormat="1" applyFont="1" applyBorder="1" applyAlignment="1">
      <alignment horizontal="center" vertical="top"/>
    </xf>
    <xf numFmtId="0" fontId="6" fillId="0" borderId="17" xfId="0" applyFont="1" applyBorder="1"/>
    <xf numFmtId="49" fontId="5" fillId="0" borderId="50" xfId="0" applyNumberFormat="1" applyFont="1" applyBorder="1" applyAlignment="1">
      <alignment horizontal="center" vertical="top"/>
    </xf>
    <xf numFmtId="49" fontId="5" fillId="0" borderId="44" xfId="0" applyNumberFormat="1" applyFont="1" applyBorder="1" applyAlignment="1">
      <alignment horizontal="center" vertical="top"/>
    </xf>
    <xf numFmtId="49" fontId="5" fillId="0" borderId="18" xfId="0" applyNumberFormat="1" applyFont="1" applyBorder="1" applyAlignment="1">
      <alignment horizontal="center" vertical="top"/>
    </xf>
    <xf numFmtId="49" fontId="4" fillId="2" borderId="34" xfId="0" applyNumberFormat="1" applyFont="1" applyFill="1" applyBorder="1" applyAlignment="1">
      <alignment horizontal="center" vertical="top"/>
    </xf>
    <xf numFmtId="49" fontId="4" fillId="2" borderId="35"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0" fontId="5" fillId="0" borderId="9" xfId="0" applyFont="1" applyFill="1" applyBorder="1" applyAlignment="1">
      <alignment vertical="top" wrapText="1"/>
    </xf>
    <xf numFmtId="0" fontId="5" fillId="0" borderId="17" xfId="0" applyFont="1" applyFill="1" applyBorder="1" applyAlignment="1">
      <alignment vertical="top" wrapText="1"/>
    </xf>
    <xf numFmtId="0" fontId="5" fillId="0" borderId="23" xfId="0" applyFont="1" applyFill="1" applyBorder="1" applyAlignment="1">
      <alignment vertical="top" wrapText="1"/>
    </xf>
    <xf numFmtId="49" fontId="20" fillId="0" borderId="43" xfId="0" applyNumberFormat="1" applyFont="1" applyBorder="1" applyAlignment="1">
      <alignment horizontal="center" vertical="top"/>
    </xf>
    <xf numFmtId="49" fontId="20" fillId="0" borderId="24" xfId="0" applyNumberFormat="1" applyFont="1" applyBorder="1" applyAlignment="1">
      <alignment horizontal="center" vertical="top"/>
    </xf>
    <xf numFmtId="49" fontId="20" fillId="0" borderId="39" xfId="0" applyNumberFormat="1" applyFont="1" applyBorder="1" applyAlignment="1">
      <alignment horizontal="center" vertical="top"/>
    </xf>
    <xf numFmtId="49" fontId="22" fillId="0" borderId="43" xfId="0" applyNumberFormat="1" applyFont="1" applyBorder="1" applyAlignment="1">
      <alignment horizontal="center" vertical="top"/>
    </xf>
    <xf numFmtId="49" fontId="22" fillId="0" borderId="24" xfId="0" applyNumberFormat="1" applyFont="1" applyBorder="1" applyAlignment="1">
      <alignment horizontal="center" vertical="top"/>
    </xf>
    <xf numFmtId="49" fontId="22" fillId="0" borderId="39" xfId="0" applyNumberFormat="1" applyFont="1" applyBorder="1" applyAlignment="1">
      <alignment horizontal="center" vertical="top"/>
    </xf>
    <xf numFmtId="0" fontId="22" fillId="0" borderId="34"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61" xfId="0" applyFont="1" applyBorder="1" applyAlignment="1">
      <alignment horizontal="left" vertical="top" wrapText="1"/>
    </xf>
    <xf numFmtId="1" fontId="22" fillId="0" borderId="8" xfId="0" applyNumberFormat="1" applyFont="1" applyFill="1" applyBorder="1" applyAlignment="1">
      <alignment horizontal="center" vertical="top" wrapText="1"/>
    </xf>
    <xf numFmtId="0" fontId="24" fillId="0" borderId="16" xfId="0" applyFont="1" applyBorder="1" applyAlignment="1">
      <alignment horizontal="center" vertical="top" wrapText="1"/>
    </xf>
    <xf numFmtId="0" fontId="24" fillId="0" borderId="48" xfId="0" applyFont="1" applyBorder="1" applyAlignment="1">
      <alignment horizontal="center" vertical="top" wrapText="1"/>
    </xf>
    <xf numFmtId="49" fontId="22" fillId="0" borderId="9" xfId="0" applyNumberFormat="1" applyFont="1" applyFill="1" applyBorder="1" applyAlignment="1">
      <alignment horizontal="center" vertical="top" wrapText="1"/>
    </xf>
    <xf numFmtId="0" fontId="24" fillId="0" borderId="17" xfId="0" applyFont="1" applyBorder="1" applyAlignment="1">
      <alignment horizontal="center" vertical="top" wrapText="1"/>
    </xf>
    <xf numFmtId="0" fontId="24" fillId="0" borderId="65" xfId="0" applyFont="1" applyBorder="1" applyAlignment="1">
      <alignment horizontal="center" vertical="top" wrapText="1"/>
    </xf>
    <xf numFmtId="0" fontId="30" fillId="0" borderId="67" xfId="0" applyFont="1" applyBorder="1" applyAlignment="1">
      <alignment horizontal="left" vertical="top" wrapText="1"/>
    </xf>
    <xf numFmtId="0" fontId="30" fillId="0" borderId="63" xfId="0" applyFont="1" applyBorder="1" applyAlignment="1">
      <alignment horizontal="left" vertical="top" wrapText="1"/>
    </xf>
    <xf numFmtId="0" fontId="30" fillId="0" borderId="42" xfId="0" applyFont="1" applyBorder="1" applyAlignment="1">
      <alignment horizontal="left" vertical="top" wrapText="1"/>
    </xf>
    <xf numFmtId="0" fontId="30" fillId="0" borderId="40" xfId="0" applyFont="1" applyBorder="1" applyAlignment="1">
      <alignment horizontal="left" vertical="top" wrapText="1"/>
    </xf>
    <xf numFmtId="0" fontId="30" fillId="0" borderId="41" xfId="0" applyFont="1" applyBorder="1" applyAlignment="1">
      <alignment horizontal="left" vertical="top" wrapText="1"/>
    </xf>
    <xf numFmtId="49" fontId="4" fillId="2" borderId="25" xfId="0" applyNumberFormat="1" applyFont="1" applyFill="1" applyBorder="1" applyAlignment="1">
      <alignment horizontal="right" vertical="top"/>
    </xf>
    <xf numFmtId="49" fontId="4" fillId="2" borderId="26" xfId="0" applyNumberFormat="1" applyFont="1" applyFill="1" applyBorder="1" applyAlignment="1">
      <alignment horizontal="right" vertical="top"/>
    </xf>
    <xf numFmtId="0" fontId="31" fillId="0" borderId="67" xfId="0" applyFont="1" applyBorder="1" applyAlignment="1">
      <alignment vertical="top" wrapText="1"/>
    </xf>
    <xf numFmtId="0" fontId="31" fillId="0" borderId="63" xfId="0" applyFont="1" applyBorder="1" applyAlignment="1">
      <alignment vertical="top" wrapText="1"/>
    </xf>
    <xf numFmtId="0" fontId="31" fillId="0" borderId="42" xfId="0" applyFont="1" applyBorder="1" applyAlignment="1">
      <alignment vertical="top" wrapText="1"/>
    </xf>
    <xf numFmtId="0" fontId="31" fillId="0" borderId="40" xfId="0" applyFont="1" applyBorder="1" applyAlignment="1">
      <alignment vertical="top" wrapText="1"/>
    </xf>
    <xf numFmtId="0" fontId="31" fillId="0" borderId="41" xfId="0" applyFont="1" applyBorder="1" applyAlignment="1">
      <alignment vertical="top" wrapText="1"/>
    </xf>
    <xf numFmtId="0" fontId="26" fillId="0" borderId="62" xfId="0" applyFont="1" applyFill="1" applyBorder="1" applyAlignment="1">
      <alignment vertical="top" wrapText="1"/>
    </xf>
    <xf numFmtId="49" fontId="4" fillId="3" borderId="25" xfId="0" applyNumberFormat="1" applyFont="1" applyFill="1" applyBorder="1" applyAlignment="1">
      <alignment horizontal="right" vertical="top"/>
    </xf>
    <xf numFmtId="49" fontId="4" fillId="3" borderId="26" xfId="0" applyNumberFormat="1" applyFont="1" applyFill="1" applyBorder="1" applyAlignment="1">
      <alignment horizontal="right" vertical="top"/>
    </xf>
    <xf numFmtId="0" fontId="0" fillId="0" borderId="55" xfId="0" applyBorder="1" applyAlignment="1">
      <alignment horizontal="left" vertical="top" wrapText="1"/>
    </xf>
    <xf numFmtId="49" fontId="4" fillId="3" borderId="69" xfId="0" applyNumberFormat="1" applyFont="1" applyFill="1" applyBorder="1" applyAlignment="1">
      <alignment horizontal="right" vertical="top"/>
    </xf>
    <xf numFmtId="49" fontId="2" fillId="0" borderId="3"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36" fillId="0" borderId="62" xfId="0" applyNumberFormat="1" applyFont="1" applyBorder="1" applyAlignment="1">
      <alignment horizontal="center" vertical="top"/>
    </xf>
    <xf numFmtId="49" fontId="36" fillId="0" borderId="63" xfId="0" applyNumberFormat="1" applyFont="1" applyBorder="1" applyAlignment="1">
      <alignment horizontal="center" vertical="top"/>
    </xf>
    <xf numFmtId="49" fontId="36" fillId="0" borderId="40" xfId="0" applyNumberFormat="1" applyFont="1" applyBorder="1" applyAlignment="1">
      <alignment horizontal="center" vertical="top"/>
    </xf>
    <xf numFmtId="49" fontId="37" fillId="0" borderId="3" xfId="0" applyNumberFormat="1" applyFont="1" applyBorder="1" applyAlignment="1">
      <alignment horizontal="center" vertical="top"/>
    </xf>
    <xf numFmtId="49" fontId="37" fillId="0" borderId="50" xfId="0" applyNumberFormat="1" applyFont="1" applyBorder="1" applyAlignment="1">
      <alignment horizontal="center" vertical="top"/>
    </xf>
    <xf numFmtId="49" fontId="37" fillId="0" borderId="44" xfId="0" applyNumberFormat="1" applyFont="1" applyBorder="1" applyAlignment="1">
      <alignment horizontal="center" vertical="top"/>
    </xf>
    <xf numFmtId="49" fontId="37" fillId="0" borderId="18" xfId="0" applyNumberFormat="1" applyFont="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colors>
    <mruColors>
      <color rgb="FF003964"/>
      <color rgb="FF000000"/>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5"/>
  <sheetViews>
    <sheetView tabSelected="1" workbookViewId="0">
      <selection activeCell="Q9" sqref="Q9"/>
    </sheetView>
  </sheetViews>
  <sheetFormatPr defaultColWidth="9.109375" defaultRowHeight="10.199999999999999" x14ac:dyDescent="0.25"/>
  <cols>
    <col min="1" max="1" width="2.6640625" style="1" customWidth="1"/>
    <col min="2" max="3" width="3.33203125" style="1" customWidth="1"/>
    <col min="4" max="4" width="25.5546875" style="1" customWidth="1"/>
    <col min="5" max="5" width="7.88671875" style="2" customWidth="1"/>
    <col min="6" max="6" width="4.44140625" style="1" customWidth="1"/>
    <col min="7" max="7" width="6" style="3" customWidth="1"/>
    <col min="8" max="9" width="7.44140625" style="1" customWidth="1"/>
    <col min="10" max="10" width="7.33203125" style="1" customWidth="1"/>
    <col min="11" max="11" width="21.6640625" style="1" customWidth="1"/>
    <col min="12" max="12" width="4" style="4" customWidth="1"/>
    <col min="13" max="13" width="3.6640625" style="1" customWidth="1"/>
    <col min="14" max="14" width="15.109375" style="5" customWidth="1"/>
    <col min="15" max="15" width="15.44140625" style="5" customWidth="1"/>
    <col min="16" max="17" width="9.109375" style="5"/>
    <col min="18" max="18" width="34.44140625" style="5" customWidth="1"/>
    <col min="19" max="16384" width="9.109375" style="5"/>
  </cols>
  <sheetData>
    <row r="1" spans="1:19" ht="47.25" customHeight="1" x14ac:dyDescent="0.25">
      <c r="D1" s="47"/>
      <c r="E1" s="48"/>
      <c r="F1" s="47"/>
      <c r="G1" s="49"/>
      <c r="H1" s="47"/>
      <c r="I1" s="475"/>
      <c r="J1" s="476"/>
      <c r="K1" s="476"/>
      <c r="L1" s="476"/>
      <c r="M1" s="476"/>
    </row>
    <row r="2" spans="1:19" ht="12" customHeight="1" x14ac:dyDescent="0.25">
      <c r="A2" s="24"/>
      <c r="B2" s="24"/>
      <c r="C2" s="24"/>
      <c r="D2" s="498" t="s">
        <v>154</v>
      </c>
      <c r="E2" s="499"/>
      <c r="F2" s="499"/>
      <c r="G2" s="499"/>
      <c r="H2" s="499"/>
      <c r="I2" s="499"/>
      <c r="J2" s="499"/>
      <c r="K2" s="499"/>
      <c r="L2" s="499"/>
      <c r="M2" s="499"/>
      <c r="N2" s="499"/>
      <c r="O2" s="499"/>
      <c r="P2" s="20"/>
      <c r="Q2" s="20"/>
      <c r="R2" s="20"/>
      <c r="S2" s="20"/>
    </row>
    <row r="3" spans="1:19" ht="25.2" customHeight="1" thickBot="1" x14ac:dyDescent="0.3">
      <c r="A3" s="6"/>
      <c r="B3" s="16"/>
      <c r="C3" s="16"/>
      <c r="D3" s="490" t="s">
        <v>39</v>
      </c>
      <c r="E3" s="490"/>
      <c r="F3" s="490"/>
      <c r="G3" s="490"/>
      <c r="H3" s="490"/>
      <c r="I3" s="491"/>
      <c r="J3" s="491"/>
      <c r="K3" s="491"/>
      <c r="L3" s="491"/>
      <c r="M3" s="50"/>
      <c r="N3" s="21"/>
      <c r="O3" s="21"/>
      <c r="P3" s="21"/>
      <c r="Q3" s="21"/>
      <c r="R3" s="21"/>
      <c r="S3" s="21"/>
    </row>
    <row r="4" spans="1:19" ht="36.75" customHeight="1" x14ac:dyDescent="0.25">
      <c r="A4" s="442" t="s">
        <v>0</v>
      </c>
      <c r="B4" s="445" t="s">
        <v>1</v>
      </c>
      <c r="C4" s="445" t="s">
        <v>2</v>
      </c>
      <c r="D4" s="448" t="s">
        <v>3</v>
      </c>
      <c r="E4" s="451" t="s">
        <v>4</v>
      </c>
      <c r="F4" s="458" t="s">
        <v>5</v>
      </c>
      <c r="G4" s="461" t="s">
        <v>6</v>
      </c>
      <c r="H4" s="468" t="s">
        <v>37</v>
      </c>
      <c r="I4" s="469"/>
      <c r="J4" s="470"/>
      <c r="K4" s="466" t="s">
        <v>93</v>
      </c>
      <c r="L4" s="467"/>
      <c r="M4" s="467"/>
      <c r="N4" s="500" t="s">
        <v>38</v>
      </c>
      <c r="O4" s="502" t="s">
        <v>33</v>
      </c>
    </row>
    <row r="5" spans="1:19" ht="15" customHeight="1" x14ac:dyDescent="0.25">
      <c r="A5" s="443"/>
      <c r="B5" s="446"/>
      <c r="C5" s="446"/>
      <c r="D5" s="449"/>
      <c r="E5" s="452"/>
      <c r="F5" s="459"/>
      <c r="G5" s="462"/>
      <c r="H5" s="464" t="s">
        <v>156</v>
      </c>
      <c r="I5" s="454" t="s">
        <v>157</v>
      </c>
      <c r="J5" s="471" t="s">
        <v>158</v>
      </c>
      <c r="K5" s="456" t="s">
        <v>3</v>
      </c>
      <c r="L5" s="477"/>
      <c r="M5" s="478"/>
      <c r="N5" s="501"/>
      <c r="O5" s="503"/>
    </row>
    <row r="6" spans="1:19" ht="102" customHeight="1" thickBot="1" x14ac:dyDescent="0.3">
      <c r="A6" s="444"/>
      <c r="B6" s="447"/>
      <c r="C6" s="447"/>
      <c r="D6" s="450"/>
      <c r="E6" s="453"/>
      <c r="F6" s="460"/>
      <c r="G6" s="463"/>
      <c r="H6" s="465"/>
      <c r="I6" s="455"/>
      <c r="J6" s="472"/>
      <c r="K6" s="457"/>
      <c r="L6" s="22" t="s">
        <v>34</v>
      </c>
      <c r="M6" s="23" t="s">
        <v>35</v>
      </c>
      <c r="N6" s="501"/>
      <c r="O6" s="503"/>
    </row>
    <row r="7" spans="1:19" ht="27" customHeight="1" thickBot="1" x14ac:dyDescent="0.3">
      <c r="A7" s="52" t="s">
        <v>7</v>
      </c>
      <c r="B7" s="435" t="s">
        <v>40</v>
      </c>
      <c r="C7" s="435"/>
      <c r="D7" s="435"/>
      <c r="E7" s="435"/>
      <c r="F7" s="435"/>
      <c r="G7" s="435"/>
      <c r="H7" s="435"/>
      <c r="I7" s="435"/>
      <c r="J7" s="435"/>
      <c r="K7" s="435"/>
      <c r="L7" s="435"/>
      <c r="M7" s="435"/>
      <c r="N7" s="505"/>
      <c r="O7" s="506"/>
    </row>
    <row r="8" spans="1:19" s="13" customFormat="1" ht="35.4" customHeight="1" thickBot="1" x14ac:dyDescent="0.3">
      <c r="A8" s="25" t="s">
        <v>7</v>
      </c>
      <c r="B8" s="26" t="s">
        <v>7</v>
      </c>
      <c r="C8" s="473" t="s">
        <v>41</v>
      </c>
      <c r="D8" s="473"/>
      <c r="E8" s="473"/>
      <c r="F8" s="473"/>
      <c r="G8" s="473"/>
      <c r="H8" s="473"/>
      <c r="I8" s="473"/>
      <c r="J8" s="473"/>
      <c r="K8" s="473"/>
      <c r="L8" s="473"/>
      <c r="M8" s="474"/>
      <c r="N8" s="388"/>
      <c r="O8" s="389"/>
      <c r="P8" s="5"/>
      <c r="Q8" s="5"/>
      <c r="R8" s="5"/>
      <c r="S8" s="5"/>
    </row>
    <row r="9" spans="1:19" s="13" customFormat="1" ht="25.5" customHeight="1" x14ac:dyDescent="0.25">
      <c r="A9" s="515"/>
      <c r="B9" s="519"/>
      <c r="C9" s="431"/>
      <c r="D9" s="481" t="s">
        <v>42</v>
      </c>
      <c r="E9" s="484" t="s">
        <v>30</v>
      </c>
      <c r="F9" s="487" t="s">
        <v>94</v>
      </c>
      <c r="G9" s="27" t="s">
        <v>44</v>
      </c>
      <c r="H9" s="291">
        <v>0</v>
      </c>
      <c r="I9" s="292">
        <v>0</v>
      </c>
      <c r="J9" s="292">
        <v>0</v>
      </c>
      <c r="K9" s="250" t="s">
        <v>78</v>
      </c>
      <c r="L9" s="86" t="s">
        <v>32</v>
      </c>
      <c r="M9" s="87" t="s">
        <v>124</v>
      </c>
      <c r="N9" s="507" t="s">
        <v>189</v>
      </c>
      <c r="O9" s="508"/>
      <c r="P9" s="5"/>
      <c r="Q9" s="17"/>
      <c r="R9" s="17"/>
      <c r="S9" s="17"/>
    </row>
    <row r="10" spans="1:19" s="13" customFormat="1" ht="11.4" customHeight="1" x14ac:dyDescent="0.25">
      <c r="A10" s="516"/>
      <c r="B10" s="520"/>
      <c r="C10" s="432"/>
      <c r="D10" s="482"/>
      <c r="E10" s="485"/>
      <c r="F10" s="488"/>
      <c r="G10" s="55" t="s">
        <v>31</v>
      </c>
      <c r="H10" s="100">
        <v>0</v>
      </c>
      <c r="I10" s="56">
        <v>0</v>
      </c>
      <c r="J10" s="56">
        <v>0</v>
      </c>
      <c r="K10" s="88"/>
      <c r="L10" s="89"/>
      <c r="M10" s="90"/>
      <c r="N10" s="509"/>
      <c r="O10" s="510"/>
      <c r="P10" s="17"/>
      <c r="Q10" s="17"/>
      <c r="R10" s="17"/>
      <c r="S10" s="17"/>
    </row>
    <row r="11" spans="1:19" s="13" customFormat="1" ht="16.95" customHeight="1" x14ac:dyDescent="0.25">
      <c r="A11" s="517"/>
      <c r="B11" s="521"/>
      <c r="C11" s="523"/>
      <c r="D11" s="524"/>
      <c r="E11" s="485"/>
      <c r="F11" s="488"/>
      <c r="G11" s="28" t="s">
        <v>46</v>
      </c>
      <c r="H11" s="101">
        <v>0</v>
      </c>
      <c r="I11" s="29">
        <v>0</v>
      </c>
      <c r="J11" s="29">
        <v>0</v>
      </c>
      <c r="K11" s="91"/>
      <c r="L11" s="92"/>
      <c r="M11" s="93"/>
      <c r="N11" s="509"/>
      <c r="O11" s="510"/>
      <c r="P11" s="18"/>
      <c r="Q11" s="17"/>
      <c r="R11" s="17"/>
      <c r="S11" s="17"/>
    </row>
    <row r="12" spans="1:19" s="13" customFormat="1" ht="21" customHeight="1" thickBot="1" x14ac:dyDescent="0.3">
      <c r="A12" s="518"/>
      <c r="B12" s="522"/>
      <c r="C12" s="433"/>
      <c r="D12" s="472"/>
      <c r="E12" s="486"/>
      <c r="F12" s="489"/>
      <c r="G12" s="53" t="s">
        <v>8</v>
      </c>
      <c r="H12" s="108">
        <f>SUM(H9:H11)</f>
        <v>0</v>
      </c>
      <c r="I12" s="85">
        <f t="shared" ref="I12:J12" si="0">SUM(I9:I11)</f>
        <v>0</v>
      </c>
      <c r="J12" s="85">
        <f t="shared" si="0"/>
        <v>0</v>
      </c>
      <c r="K12" s="259"/>
      <c r="L12" s="94"/>
      <c r="M12" s="95"/>
      <c r="N12" s="511"/>
      <c r="O12" s="512"/>
      <c r="P12" s="18"/>
      <c r="Q12" s="17"/>
      <c r="R12" s="17"/>
      <c r="S12" s="17"/>
    </row>
    <row r="13" spans="1:19" s="13" customFormat="1" ht="25.5" customHeight="1" x14ac:dyDescent="0.25">
      <c r="A13" s="51"/>
      <c r="B13" s="40"/>
      <c r="C13" s="479"/>
      <c r="D13" s="481" t="s">
        <v>43</v>
      </c>
      <c r="E13" s="484" t="s">
        <v>30</v>
      </c>
      <c r="F13" s="487" t="s">
        <v>94</v>
      </c>
      <c r="G13" s="27" t="s">
        <v>44</v>
      </c>
      <c r="H13" s="286">
        <v>0</v>
      </c>
      <c r="I13" s="287">
        <v>0</v>
      </c>
      <c r="J13" s="288">
        <v>0</v>
      </c>
      <c r="K13" s="300" t="s">
        <v>79</v>
      </c>
      <c r="L13" s="234" t="s">
        <v>32</v>
      </c>
      <c r="M13" s="235" t="s">
        <v>32</v>
      </c>
      <c r="N13" s="373" t="s">
        <v>190</v>
      </c>
      <c r="O13" s="381"/>
      <c r="P13" s="17"/>
      <c r="Q13" s="17"/>
      <c r="R13" s="17"/>
      <c r="S13" s="17"/>
    </row>
    <row r="14" spans="1:19" s="13" customFormat="1" ht="11.4" customHeight="1" x14ac:dyDescent="0.25">
      <c r="A14" s="131"/>
      <c r="B14" s="132"/>
      <c r="C14" s="494"/>
      <c r="D14" s="492"/>
      <c r="E14" s="496"/>
      <c r="F14" s="488"/>
      <c r="G14" s="28" t="s">
        <v>46</v>
      </c>
      <c r="H14" s="103">
        <v>0</v>
      </c>
      <c r="I14" s="186">
        <v>0</v>
      </c>
      <c r="J14" s="36"/>
      <c r="K14" s="251"/>
      <c r="L14" s="238"/>
      <c r="M14" s="239"/>
      <c r="N14" s="374"/>
      <c r="O14" s="382"/>
      <c r="Q14" s="17"/>
      <c r="R14" s="17"/>
      <c r="S14" s="17"/>
    </row>
    <row r="15" spans="1:19" s="13" customFormat="1" ht="21.75" customHeight="1" thickBot="1" x14ac:dyDescent="0.3">
      <c r="A15" s="42"/>
      <c r="B15" s="41"/>
      <c r="C15" s="495"/>
      <c r="D15" s="493"/>
      <c r="E15" s="497"/>
      <c r="F15" s="488"/>
      <c r="G15" s="53" t="s">
        <v>8</v>
      </c>
      <c r="H15" s="108">
        <f>H13+H14</f>
        <v>0</v>
      </c>
      <c r="I15" s="85">
        <f>I13+I14</f>
        <v>0</v>
      </c>
      <c r="J15" s="85">
        <f>J13+J14</f>
        <v>0</v>
      </c>
      <c r="K15" s="61"/>
      <c r="L15" s="135"/>
      <c r="M15" s="136"/>
      <c r="N15" s="383"/>
      <c r="O15" s="384"/>
      <c r="P15" s="17"/>
      <c r="Q15" s="17"/>
      <c r="R15" s="17"/>
      <c r="S15" s="17"/>
    </row>
    <row r="16" spans="1:19" s="13" customFormat="1" ht="16.2" customHeight="1" x14ac:dyDescent="0.25">
      <c r="A16" s="51"/>
      <c r="B16" s="40"/>
      <c r="C16" s="479"/>
      <c r="D16" s="481" t="s">
        <v>48</v>
      </c>
      <c r="E16" s="484" t="s">
        <v>30</v>
      </c>
      <c r="F16" s="487" t="s">
        <v>94</v>
      </c>
      <c r="G16" s="27" t="s">
        <v>44</v>
      </c>
      <c r="H16" s="105">
        <v>92.5</v>
      </c>
      <c r="I16" s="112">
        <v>90.5</v>
      </c>
      <c r="J16" s="54">
        <v>61.9</v>
      </c>
      <c r="K16" s="70"/>
      <c r="L16" s="234"/>
      <c r="M16" s="235"/>
      <c r="N16" s="373" t="s">
        <v>191</v>
      </c>
      <c r="O16" s="381"/>
      <c r="Q16" s="17"/>
      <c r="R16" s="17"/>
      <c r="S16" s="17"/>
    </row>
    <row r="17" spans="1:19" s="13" customFormat="1" ht="12.6" customHeight="1" x14ac:dyDescent="0.25">
      <c r="A17" s="131"/>
      <c r="B17" s="132"/>
      <c r="C17" s="432"/>
      <c r="D17" s="482"/>
      <c r="E17" s="485"/>
      <c r="F17" s="488"/>
      <c r="G17" s="55" t="s">
        <v>31</v>
      </c>
      <c r="H17" s="106">
        <v>0.3</v>
      </c>
      <c r="I17" s="113">
        <v>0.3</v>
      </c>
      <c r="J17" s="60">
        <v>0.3</v>
      </c>
      <c r="K17" s="71"/>
      <c r="L17" s="236"/>
      <c r="M17" s="237"/>
      <c r="N17" s="374"/>
      <c r="O17" s="382"/>
      <c r="Q17" s="17"/>
      <c r="R17" s="17"/>
      <c r="S17" s="17"/>
    </row>
    <row r="18" spans="1:19" s="13" customFormat="1" ht="12" customHeight="1" x14ac:dyDescent="0.25">
      <c r="A18" s="131"/>
      <c r="B18" s="132"/>
      <c r="C18" s="494"/>
      <c r="D18" s="492"/>
      <c r="E18" s="496"/>
      <c r="F18" s="488"/>
      <c r="G18" s="28" t="s">
        <v>46</v>
      </c>
      <c r="H18" s="159">
        <v>848.8</v>
      </c>
      <c r="I18" s="187">
        <v>460.8</v>
      </c>
      <c r="J18" s="188">
        <v>2.9</v>
      </c>
      <c r="K18" s="71" t="s">
        <v>78</v>
      </c>
      <c r="L18" s="238" t="s">
        <v>32</v>
      </c>
      <c r="M18" s="239" t="s">
        <v>32</v>
      </c>
      <c r="N18" s="374"/>
      <c r="O18" s="382"/>
      <c r="P18" s="17"/>
      <c r="Q18" s="17"/>
      <c r="R18" s="17"/>
      <c r="S18" s="17"/>
    </row>
    <row r="19" spans="1:19" s="13" customFormat="1" ht="117" customHeight="1" thickBot="1" x14ac:dyDescent="0.3">
      <c r="A19" s="42"/>
      <c r="B19" s="41"/>
      <c r="C19" s="495"/>
      <c r="D19" s="493"/>
      <c r="E19" s="497"/>
      <c r="F19" s="489"/>
      <c r="G19" s="124" t="s">
        <v>8</v>
      </c>
      <c r="H19" s="125">
        <f>H16+H17+H18</f>
        <v>941.59999999999991</v>
      </c>
      <c r="I19" s="125">
        <f t="shared" ref="I19:J19" si="1">I16+I17+I18</f>
        <v>551.6</v>
      </c>
      <c r="J19" s="125">
        <f t="shared" si="1"/>
        <v>65.099999999999994</v>
      </c>
      <c r="K19" s="240"/>
      <c r="L19" s="241"/>
      <c r="M19" s="242"/>
      <c r="N19" s="383"/>
      <c r="O19" s="384"/>
      <c r="P19" s="17"/>
      <c r="Q19" s="17"/>
      <c r="R19" s="17"/>
      <c r="S19" s="17"/>
    </row>
    <row r="20" spans="1:19" s="13" customFormat="1" ht="16.5" customHeight="1" x14ac:dyDescent="0.25">
      <c r="A20" s="133"/>
      <c r="B20" s="189"/>
      <c r="C20" s="226"/>
      <c r="D20" s="481" t="s">
        <v>111</v>
      </c>
      <c r="E20" s="484" t="s">
        <v>30</v>
      </c>
      <c r="F20" s="487" t="s">
        <v>94</v>
      </c>
      <c r="G20" s="27" t="s">
        <v>44</v>
      </c>
      <c r="H20" s="102">
        <v>52.6</v>
      </c>
      <c r="I20" s="110">
        <v>18</v>
      </c>
      <c r="J20" s="102">
        <v>17.8</v>
      </c>
      <c r="K20" s="275" t="s">
        <v>79</v>
      </c>
      <c r="L20" s="243" t="s">
        <v>32</v>
      </c>
      <c r="M20" s="235" t="s">
        <v>32</v>
      </c>
      <c r="N20" s="328" t="s">
        <v>201</v>
      </c>
      <c r="O20" s="395"/>
      <c r="Q20" s="17"/>
      <c r="R20" s="17"/>
      <c r="S20" s="17"/>
    </row>
    <row r="21" spans="1:19" s="13" customFormat="1" ht="16.5" customHeight="1" x14ac:dyDescent="0.25">
      <c r="A21" s="133"/>
      <c r="B21" s="189"/>
      <c r="C21" s="226"/>
      <c r="D21" s="482"/>
      <c r="E21" s="485"/>
      <c r="F21" s="488"/>
      <c r="G21" s="55" t="s">
        <v>46</v>
      </c>
      <c r="H21" s="107">
        <v>648.70000000000005</v>
      </c>
      <c r="I21" s="114">
        <v>190.7</v>
      </c>
      <c r="J21" s="107">
        <v>27.8</v>
      </c>
      <c r="K21" s="276"/>
      <c r="L21" s="244"/>
      <c r="M21" s="237"/>
      <c r="N21" s="391"/>
      <c r="O21" s="396"/>
      <c r="P21" s="17"/>
      <c r="Q21" s="17"/>
      <c r="R21" s="17"/>
      <c r="S21" s="17"/>
    </row>
    <row r="22" spans="1:19" s="13" customFormat="1" ht="15" customHeight="1" x14ac:dyDescent="0.25">
      <c r="A22" s="133"/>
      <c r="B22" s="189"/>
      <c r="C22" s="226"/>
      <c r="D22" s="482"/>
      <c r="E22" s="485"/>
      <c r="F22" s="488"/>
      <c r="G22" s="28" t="s">
        <v>31</v>
      </c>
      <c r="H22" s="103">
        <v>0.3</v>
      </c>
      <c r="I22" s="186">
        <v>0.3</v>
      </c>
      <c r="J22" s="103">
        <v>0.3</v>
      </c>
      <c r="K22" s="277"/>
      <c r="L22" s="245"/>
      <c r="M22" s="239"/>
      <c r="N22" s="504"/>
      <c r="O22" s="396"/>
      <c r="P22" s="17"/>
      <c r="Q22" s="17"/>
      <c r="R22" s="17"/>
      <c r="S22" s="17"/>
    </row>
    <row r="23" spans="1:19" s="13" customFormat="1" ht="192.6" customHeight="1" thickBot="1" x14ac:dyDescent="0.3">
      <c r="A23" s="133"/>
      <c r="B23" s="189"/>
      <c r="C23" s="226"/>
      <c r="D23" s="483"/>
      <c r="E23" s="486"/>
      <c r="F23" s="489"/>
      <c r="G23" s="53" t="s">
        <v>8</v>
      </c>
      <c r="H23" s="108">
        <f>H20+H21+H22</f>
        <v>701.6</v>
      </c>
      <c r="I23" s="85">
        <f t="shared" ref="I23:J23" si="2">I20+I21+I22</f>
        <v>209</v>
      </c>
      <c r="J23" s="108">
        <f t="shared" si="2"/>
        <v>45.9</v>
      </c>
      <c r="K23" s="278"/>
      <c r="L23" s="247"/>
      <c r="M23" s="242"/>
      <c r="N23" s="397"/>
      <c r="O23" s="398"/>
      <c r="P23" s="17"/>
      <c r="Q23" s="17"/>
      <c r="R23" s="17"/>
      <c r="S23" s="17"/>
    </row>
    <row r="24" spans="1:19" s="13" customFormat="1" ht="13.95" customHeight="1" x14ac:dyDescent="0.25">
      <c r="A24" s="96"/>
      <c r="B24" s="97"/>
      <c r="C24" s="479"/>
      <c r="D24" s="481" t="s">
        <v>49</v>
      </c>
      <c r="E24" s="484" t="s">
        <v>30</v>
      </c>
      <c r="F24" s="487" t="s">
        <v>94</v>
      </c>
      <c r="G24" s="27" t="s">
        <v>44</v>
      </c>
      <c r="H24" s="102">
        <v>59.6</v>
      </c>
      <c r="I24" s="110">
        <v>25.9</v>
      </c>
      <c r="J24" s="102">
        <v>25.8</v>
      </c>
      <c r="K24" s="275" t="s">
        <v>79</v>
      </c>
      <c r="L24" s="243" t="s">
        <v>32</v>
      </c>
      <c r="M24" s="235" t="s">
        <v>32</v>
      </c>
      <c r="N24" s="328" t="s">
        <v>192</v>
      </c>
      <c r="O24" s="329"/>
      <c r="Q24" s="17"/>
      <c r="R24" s="17"/>
      <c r="S24" s="17"/>
    </row>
    <row r="25" spans="1:19" s="13" customFormat="1" ht="13.2" customHeight="1" x14ac:dyDescent="0.25">
      <c r="A25" s="260"/>
      <c r="B25" s="98"/>
      <c r="C25" s="432"/>
      <c r="D25" s="482"/>
      <c r="E25" s="485"/>
      <c r="F25" s="488"/>
      <c r="G25" s="55" t="s">
        <v>46</v>
      </c>
      <c r="H25" s="107">
        <v>734.3</v>
      </c>
      <c r="I25" s="114">
        <v>770.4</v>
      </c>
      <c r="J25" s="107">
        <v>431.8</v>
      </c>
      <c r="K25" s="276"/>
      <c r="L25" s="244"/>
      <c r="M25" s="237"/>
      <c r="N25" s="391"/>
      <c r="O25" s="331"/>
      <c r="Q25" s="17"/>
      <c r="R25" s="17"/>
      <c r="S25" s="17"/>
    </row>
    <row r="26" spans="1:19" s="13" customFormat="1" ht="16.2" customHeight="1" x14ac:dyDescent="0.25">
      <c r="A26" s="260"/>
      <c r="B26" s="98"/>
      <c r="C26" s="432"/>
      <c r="D26" s="482"/>
      <c r="E26" s="485"/>
      <c r="F26" s="488"/>
      <c r="G26" s="203" t="s">
        <v>31</v>
      </c>
      <c r="H26" s="204">
        <v>0.3</v>
      </c>
      <c r="I26" s="205">
        <v>0.3</v>
      </c>
      <c r="J26" s="204">
        <v>0.1</v>
      </c>
      <c r="K26" s="276"/>
      <c r="L26" s="244"/>
      <c r="M26" s="237"/>
      <c r="N26" s="391"/>
      <c r="O26" s="331"/>
      <c r="P26" s="17"/>
      <c r="Q26" s="17"/>
      <c r="R26" s="17"/>
      <c r="S26" s="17"/>
    </row>
    <row r="27" spans="1:19" s="13" customFormat="1" ht="12.6" customHeight="1" x14ac:dyDescent="0.25">
      <c r="A27" s="260"/>
      <c r="B27" s="98"/>
      <c r="C27" s="432"/>
      <c r="D27" s="482"/>
      <c r="E27" s="485"/>
      <c r="F27" s="488"/>
      <c r="G27" s="202" t="s">
        <v>45</v>
      </c>
      <c r="H27" s="103">
        <v>0</v>
      </c>
      <c r="I27" s="186">
        <v>0</v>
      </c>
      <c r="J27" s="274">
        <v>0</v>
      </c>
      <c r="K27" s="277"/>
      <c r="L27" s="245"/>
      <c r="M27" s="239"/>
      <c r="N27" s="330"/>
      <c r="O27" s="331"/>
      <c r="P27" s="17"/>
      <c r="Q27" s="17"/>
      <c r="R27" s="17"/>
      <c r="S27" s="17"/>
    </row>
    <row r="28" spans="1:19" s="13" customFormat="1" ht="14.4" customHeight="1" thickBot="1" x14ac:dyDescent="0.3">
      <c r="A28" s="115"/>
      <c r="B28" s="99"/>
      <c r="C28" s="480"/>
      <c r="D28" s="483"/>
      <c r="E28" s="486"/>
      <c r="F28" s="489"/>
      <c r="G28" s="53" t="s">
        <v>8</v>
      </c>
      <c r="H28" s="108">
        <f>H24+H25+H27+H26</f>
        <v>794.19999999999993</v>
      </c>
      <c r="I28" s="108">
        <f t="shared" ref="I28:J28" si="3">I24+I25+I27+I26</f>
        <v>796.59999999999991</v>
      </c>
      <c r="J28" s="108">
        <f t="shared" si="3"/>
        <v>457.70000000000005</v>
      </c>
      <c r="K28" s="278"/>
      <c r="L28" s="247"/>
      <c r="M28" s="242"/>
      <c r="N28" s="332"/>
      <c r="O28" s="333"/>
      <c r="P28" s="17"/>
      <c r="Q28" s="17"/>
      <c r="R28" s="17"/>
      <c r="S28" s="17"/>
    </row>
    <row r="29" spans="1:19" s="13" customFormat="1" ht="14.4" customHeight="1" x14ac:dyDescent="0.25">
      <c r="A29" s="96"/>
      <c r="B29" s="97"/>
      <c r="C29" s="479"/>
      <c r="D29" s="481" t="s">
        <v>127</v>
      </c>
      <c r="E29" s="484" t="s">
        <v>30</v>
      </c>
      <c r="F29" s="487" t="s">
        <v>94</v>
      </c>
      <c r="G29" s="27" t="s">
        <v>44</v>
      </c>
      <c r="H29" s="102">
        <v>11</v>
      </c>
      <c r="I29" s="110">
        <v>0</v>
      </c>
      <c r="J29" s="102">
        <v>0</v>
      </c>
      <c r="K29" s="275"/>
      <c r="L29" s="243"/>
      <c r="M29" s="235"/>
      <c r="N29" s="328" t="s">
        <v>202</v>
      </c>
      <c r="O29" s="395"/>
      <c r="Q29" s="17"/>
      <c r="R29" s="17"/>
      <c r="S29" s="17"/>
    </row>
    <row r="30" spans="1:19" s="13" customFormat="1" ht="14.4" customHeight="1" x14ac:dyDescent="0.25">
      <c r="A30" s="260"/>
      <c r="B30" s="98"/>
      <c r="C30" s="432"/>
      <c r="D30" s="482"/>
      <c r="E30" s="485"/>
      <c r="F30" s="488"/>
      <c r="G30" s="55" t="s">
        <v>46</v>
      </c>
      <c r="H30" s="107">
        <v>0</v>
      </c>
      <c r="I30" s="114">
        <v>0</v>
      </c>
      <c r="J30" s="107">
        <v>0</v>
      </c>
      <c r="K30" s="276"/>
      <c r="L30" s="244"/>
      <c r="M30" s="237"/>
      <c r="N30" s="391"/>
      <c r="O30" s="396"/>
      <c r="Q30" s="17"/>
      <c r="R30" s="17"/>
      <c r="S30" s="17"/>
    </row>
    <row r="31" spans="1:19" s="13" customFormat="1" ht="14.4" customHeight="1" x14ac:dyDescent="0.25">
      <c r="A31" s="260"/>
      <c r="B31" s="98"/>
      <c r="C31" s="432"/>
      <c r="D31" s="482"/>
      <c r="E31" s="485"/>
      <c r="F31" s="488"/>
      <c r="G31" s="203" t="s">
        <v>31</v>
      </c>
      <c r="H31" s="204">
        <v>0</v>
      </c>
      <c r="I31" s="205">
        <v>0</v>
      </c>
      <c r="J31" s="204">
        <v>0</v>
      </c>
      <c r="K31" s="276"/>
      <c r="L31" s="244"/>
      <c r="M31" s="237"/>
      <c r="N31" s="391"/>
      <c r="O31" s="396"/>
      <c r="P31" s="17"/>
      <c r="Q31" s="17"/>
      <c r="R31" s="17"/>
      <c r="S31" s="17"/>
    </row>
    <row r="32" spans="1:19" s="13" customFormat="1" ht="28.8" customHeight="1" thickBot="1" x14ac:dyDescent="0.3">
      <c r="A32" s="115"/>
      <c r="B32" s="99"/>
      <c r="C32" s="480"/>
      <c r="D32" s="483"/>
      <c r="E32" s="486"/>
      <c r="F32" s="489"/>
      <c r="G32" s="53" t="s">
        <v>8</v>
      </c>
      <c r="H32" s="108">
        <f>H29+H30+H31</f>
        <v>11</v>
      </c>
      <c r="I32" s="108">
        <f t="shared" ref="I32" si="4">I29+I30+I31</f>
        <v>0</v>
      </c>
      <c r="J32" s="108">
        <f t="shared" ref="J32" si="5">J29+J30+J31</f>
        <v>0</v>
      </c>
      <c r="K32" s="278"/>
      <c r="L32" s="247"/>
      <c r="M32" s="242"/>
      <c r="N32" s="397"/>
      <c r="O32" s="398"/>
      <c r="P32" s="17"/>
      <c r="Q32" s="17"/>
      <c r="R32" s="17"/>
      <c r="S32" s="17"/>
    </row>
    <row r="33" spans="1:19" s="13" customFormat="1" ht="14.25" customHeight="1" x14ac:dyDescent="0.25">
      <c r="A33" s="96"/>
      <c r="B33" s="97"/>
      <c r="C33" s="479"/>
      <c r="D33" s="481" t="s">
        <v>128</v>
      </c>
      <c r="E33" s="484" t="s">
        <v>30</v>
      </c>
      <c r="F33" s="487" t="s">
        <v>94</v>
      </c>
      <c r="G33" s="27" t="s">
        <v>44</v>
      </c>
      <c r="H33" s="102">
        <v>0</v>
      </c>
      <c r="I33" s="110">
        <v>0</v>
      </c>
      <c r="J33" s="102">
        <v>0</v>
      </c>
      <c r="K33" s="275"/>
      <c r="L33" s="243"/>
      <c r="M33" s="235"/>
      <c r="N33" s="328" t="s">
        <v>193</v>
      </c>
      <c r="O33" s="395"/>
      <c r="P33" s="17"/>
      <c r="Q33" s="17"/>
      <c r="R33" s="17"/>
      <c r="S33" s="17"/>
    </row>
    <row r="34" spans="1:19" s="13" customFormat="1" ht="13.2" customHeight="1" x14ac:dyDescent="0.25">
      <c r="A34" s="130"/>
      <c r="B34" s="98"/>
      <c r="C34" s="432"/>
      <c r="D34" s="482"/>
      <c r="E34" s="485"/>
      <c r="F34" s="488"/>
      <c r="G34" s="55" t="s">
        <v>46</v>
      </c>
      <c r="H34" s="107">
        <v>0</v>
      </c>
      <c r="I34" s="114">
        <v>10.9</v>
      </c>
      <c r="J34" s="107">
        <v>0</v>
      </c>
      <c r="K34" s="276"/>
      <c r="L34" s="244"/>
      <c r="M34" s="237"/>
      <c r="N34" s="391"/>
      <c r="O34" s="396"/>
      <c r="Q34" s="17"/>
      <c r="R34" s="17"/>
      <c r="S34" s="17"/>
    </row>
    <row r="35" spans="1:19" s="13" customFormat="1" ht="13.2" customHeight="1" x14ac:dyDescent="0.25">
      <c r="A35" s="133"/>
      <c r="B35" s="98"/>
      <c r="C35" s="432"/>
      <c r="D35" s="482"/>
      <c r="E35" s="485"/>
      <c r="F35" s="488"/>
      <c r="G35" s="203" t="s">
        <v>31</v>
      </c>
      <c r="H35" s="204">
        <v>70</v>
      </c>
      <c r="I35" s="205">
        <v>77.7</v>
      </c>
      <c r="J35" s="204">
        <v>18.2</v>
      </c>
      <c r="K35" s="276"/>
      <c r="L35" s="244"/>
      <c r="M35" s="237"/>
      <c r="N35" s="391"/>
      <c r="O35" s="396"/>
      <c r="P35" s="17"/>
      <c r="Q35" s="17"/>
      <c r="R35" s="17"/>
      <c r="S35" s="17"/>
    </row>
    <row r="36" spans="1:19" s="13" customFormat="1" ht="103.8" customHeight="1" thickBot="1" x14ac:dyDescent="0.3">
      <c r="A36" s="115"/>
      <c r="B36" s="99"/>
      <c r="C36" s="480"/>
      <c r="D36" s="483"/>
      <c r="E36" s="486"/>
      <c r="F36" s="489"/>
      <c r="G36" s="53" t="s">
        <v>8</v>
      </c>
      <c r="H36" s="108">
        <f>H33+H34+H35</f>
        <v>70</v>
      </c>
      <c r="I36" s="108">
        <f t="shared" ref="I36:J36" si="6">I33+I34+I35</f>
        <v>88.600000000000009</v>
      </c>
      <c r="J36" s="108">
        <f t="shared" si="6"/>
        <v>18.2</v>
      </c>
      <c r="K36" s="278"/>
      <c r="L36" s="247"/>
      <c r="M36" s="242"/>
      <c r="N36" s="397"/>
      <c r="O36" s="398"/>
      <c r="P36" s="17"/>
      <c r="Q36" s="17"/>
      <c r="R36" s="17"/>
      <c r="S36" s="17"/>
    </row>
    <row r="37" spans="1:19" s="13" customFormat="1" ht="15.75" customHeight="1" thickBot="1" x14ac:dyDescent="0.3">
      <c r="A37" s="25" t="s">
        <v>7</v>
      </c>
      <c r="B37" s="37" t="s">
        <v>7</v>
      </c>
      <c r="C37" s="437" t="s">
        <v>10</v>
      </c>
      <c r="D37" s="438"/>
      <c r="E37" s="438"/>
      <c r="F37" s="438"/>
      <c r="G37" s="439"/>
      <c r="H37" s="109">
        <f>H12+H15+H36+H19+H23+H28+H32</f>
        <v>2518.3999999999996</v>
      </c>
      <c r="I37" s="109">
        <f t="shared" ref="I37:J37" si="7">I12+I15+I36+I19+I23+I28+I32</f>
        <v>1645.8</v>
      </c>
      <c r="J37" s="109">
        <f t="shared" si="7"/>
        <v>586.90000000000009</v>
      </c>
      <c r="K37" s="248"/>
      <c r="L37" s="249"/>
      <c r="M37" s="249"/>
      <c r="N37" s="401"/>
      <c r="O37" s="400"/>
      <c r="P37" s="17"/>
      <c r="Q37" s="17"/>
      <c r="R37" s="17"/>
      <c r="S37" s="17"/>
    </row>
    <row r="38" spans="1:19" s="13" customFormat="1" ht="33" customHeight="1" thickBot="1" x14ac:dyDescent="0.3">
      <c r="A38" s="68" t="s">
        <v>7</v>
      </c>
      <c r="B38" s="69" t="s">
        <v>9</v>
      </c>
      <c r="C38" s="513" t="s">
        <v>50</v>
      </c>
      <c r="D38" s="513"/>
      <c r="E38" s="513"/>
      <c r="F38" s="513"/>
      <c r="G38" s="513"/>
      <c r="H38" s="513"/>
      <c r="I38" s="513"/>
      <c r="J38" s="513"/>
      <c r="K38" s="513"/>
      <c r="L38" s="513"/>
      <c r="M38" s="514"/>
      <c r="N38" s="399"/>
      <c r="O38" s="400"/>
      <c r="P38" s="17"/>
      <c r="Q38" s="17"/>
      <c r="R38" s="17"/>
      <c r="S38" s="17"/>
    </row>
    <row r="39" spans="1:19" s="13" customFormat="1" ht="13.95" customHeight="1" x14ac:dyDescent="0.25">
      <c r="A39" s="349"/>
      <c r="B39" s="356"/>
      <c r="C39" s="431"/>
      <c r="D39" s="310" t="s">
        <v>51</v>
      </c>
      <c r="E39" s="317" t="s">
        <v>30</v>
      </c>
      <c r="F39" s="324" t="s">
        <v>47</v>
      </c>
      <c r="G39" s="27" t="s">
        <v>44</v>
      </c>
      <c r="H39" s="102">
        <v>69.5</v>
      </c>
      <c r="I39" s="110">
        <v>69.5</v>
      </c>
      <c r="J39" s="34">
        <v>5.5</v>
      </c>
      <c r="K39" s="70" t="s">
        <v>79</v>
      </c>
      <c r="L39" s="62" t="s">
        <v>32</v>
      </c>
      <c r="M39" s="63" t="s">
        <v>32</v>
      </c>
      <c r="N39" s="328" t="s">
        <v>203</v>
      </c>
      <c r="O39" s="329"/>
      <c r="P39" s="17"/>
      <c r="Q39" s="17"/>
      <c r="R39" s="17"/>
      <c r="S39" s="17"/>
    </row>
    <row r="40" spans="1:19" s="13" customFormat="1" ht="13.2" customHeight="1" x14ac:dyDescent="0.25">
      <c r="A40" s="350"/>
      <c r="B40" s="357"/>
      <c r="C40" s="432"/>
      <c r="D40" s="311"/>
      <c r="E40" s="318"/>
      <c r="F40" s="325"/>
      <c r="G40" s="55" t="s">
        <v>31</v>
      </c>
      <c r="H40" s="107">
        <v>0</v>
      </c>
      <c r="I40" s="114"/>
      <c r="J40" s="59"/>
      <c r="K40" s="71"/>
      <c r="L40" s="64"/>
      <c r="M40" s="65"/>
      <c r="N40" s="330"/>
      <c r="O40" s="331"/>
      <c r="P40" s="17"/>
      <c r="Q40" s="17"/>
      <c r="R40" s="17"/>
      <c r="S40" s="17"/>
    </row>
    <row r="41" spans="1:19" s="13" customFormat="1" ht="11.4" customHeight="1" x14ac:dyDescent="0.25">
      <c r="A41" s="350"/>
      <c r="B41" s="357"/>
      <c r="C41" s="432"/>
      <c r="D41" s="311"/>
      <c r="E41" s="318"/>
      <c r="F41" s="326"/>
      <c r="G41" s="28" t="s">
        <v>46</v>
      </c>
      <c r="H41" s="103">
        <v>71.3</v>
      </c>
      <c r="I41" s="186">
        <v>7.5</v>
      </c>
      <c r="J41" s="212">
        <v>3.9</v>
      </c>
      <c r="K41" s="67"/>
      <c r="L41" s="66"/>
      <c r="M41" s="227"/>
      <c r="N41" s="330"/>
      <c r="O41" s="331"/>
      <c r="P41" s="5"/>
      <c r="Q41" s="17"/>
      <c r="R41" s="17"/>
      <c r="S41" s="17"/>
    </row>
    <row r="42" spans="1:19" s="13" customFormat="1" ht="59.4" customHeight="1" thickBot="1" x14ac:dyDescent="0.3">
      <c r="A42" s="351"/>
      <c r="B42" s="358"/>
      <c r="C42" s="433"/>
      <c r="D42" s="312"/>
      <c r="E42" s="319"/>
      <c r="F42" s="327"/>
      <c r="G42" s="53" t="s">
        <v>8</v>
      </c>
      <c r="H42" s="108">
        <f>H39+H40+H41</f>
        <v>140.80000000000001</v>
      </c>
      <c r="I42" s="85">
        <f t="shared" ref="I42" si="8">I39+I40+I41</f>
        <v>77</v>
      </c>
      <c r="J42" s="85">
        <f t="shared" ref="J42" si="9">J39+J40+J41</f>
        <v>9.4</v>
      </c>
      <c r="K42" s="252"/>
      <c r="L42" s="229"/>
      <c r="M42" s="230"/>
      <c r="N42" s="332"/>
      <c r="O42" s="333"/>
      <c r="P42" s="17"/>
      <c r="Q42" s="17"/>
      <c r="R42" s="17"/>
      <c r="S42" s="17"/>
    </row>
    <row r="43" spans="1:19" s="13" customFormat="1" ht="14.25" customHeight="1" x14ac:dyDescent="0.25">
      <c r="A43" s="349"/>
      <c r="B43" s="356"/>
      <c r="C43" s="431"/>
      <c r="D43" s="310" t="s">
        <v>52</v>
      </c>
      <c r="E43" s="317" t="s">
        <v>30</v>
      </c>
      <c r="F43" s="324" t="s">
        <v>47</v>
      </c>
      <c r="G43" s="27" t="s">
        <v>44</v>
      </c>
      <c r="H43" s="102">
        <v>25</v>
      </c>
      <c r="I43" s="110">
        <v>25</v>
      </c>
      <c r="J43" s="34">
        <v>23.3</v>
      </c>
      <c r="K43" s="70"/>
      <c r="L43" s="62"/>
      <c r="M43" s="63"/>
      <c r="N43" s="328" t="s">
        <v>204</v>
      </c>
      <c r="O43" s="329"/>
      <c r="P43" s="17"/>
      <c r="Q43" s="17"/>
      <c r="R43" s="17"/>
      <c r="S43" s="17"/>
    </row>
    <row r="44" spans="1:19" s="13" customFormat="1" ht="14.25" customHeight="1" x14ac:dyDescent="0.25">
      <c r="A44" s="350"/>
      <c r="B44" s="357"/>
      <c r="C44" s="432"/>
      <c r="D44" s="311"/>
      <c r="E44" s="318"/>
      <c r="F44" s="325"/>
      <c r="G44" s="206" t="s">
        <v>45</v>
      </c>
      <c r="H44" s="107">
        <v>0</v>
      </c>
      <c r="I44" s="114">
        <v>0</v>
      </c>
      <c r="J44" s="59">
        <v>0</v>
      </c>
      <c r="K44" s="71" t="s">
        <v>78</v>
      </c>
      <c r="L44" s="64" t="s">
        <v>32</v>
      </c>
      <c r="M44" s="65" t="s">
        <v>32</v>
      </c>
      <c r="N44" s="330"/>
      <c r="O44" s="331"/>
      <c r="Q44" s="17"/>
      <c r="R44" s="17"/>
      <c r="S44" s="17"/>
    </row>
    <row r="45" spans="1:19" s="13" customFormat="1" ht="14.25" customHeight="1" x14ac:dyDescent="0.25">
      <c r="A45" s="350"/>
      <c r="B45" s="357"/>
      <c r="C45" s="432"/>
      <c r="D45" s="311"/>
      <c r="E45" s="318"/>
      <c r="F45" s="325"/>
      <c r="G45" s="206" t="s">
        <v>31</v>
      </c>
      <c r="H45" s="107">
        <v>0</v>
      </c>
      <c r="I45" s="114">
        <v>0.5</v>
      </c>
      <c r="J45" s="59">
        <v>0.2</v>
      </c>
      <c r="K45" s="71"/>
      <c r="L45" s="64"/>
      <c r="M45" s="65"/>
      <c r="N45" s="330"/>
      <c r="O45" s="331"/>
      <c r="P45" s="17"/>
      <c r="Q45" s="17"/>
      <c r="R45" s="17"/>
      <c r="S45" s="17"/>
    </row>
    <row r="46" spans="1:19" s="13" customFormat="1" ht="16.5" customHeight="1" x14ac:dyDescent="0.25">
      <c r="A46" s="350"/>
      <c r="B46" s="357"/>
      <c r="C46" s="432"/>
      <c r="D46" s="311"/>
      <c r="E46" s="318"/>
      <c r="F46" s="326"/>
      <c r="G46" s="202" t="s">
        <v>46</v>
      </c>
      <c r="H46" s="293">
        <v>305</v>
      </c>
      <c r="I46" s="294">
        <v>305</v>
      </c>
      <c r="J46" s="295">
        <v>3.5</v>
      </c>
      <c r="K46" s="71"/>
      <c r="L46" s="66"/>
      <c r="M46" s="227"/>
      <c r="N46" s="330"/>
      <c r="O46" s="331"/>
      <c r="P46" s="17"/>
      <c r="Q46" s="17"/>
      <c r="R46" s="17"/>
      <c r="S46" s="17"/>
    </row>
    <row r="47" spans="1:19" s="13" customFormat="1" ht="87.6" customHeight="1" thickBot="1" x14ac:dyDescent="0.3">
      <c r="A47" s="351"/>
      <c r="B47" s="358"/>
      <c r="C47" s="433"/>
      <c r="D47" s="312"/>
      <c r="E47" s="319"/>
      <c r="F47" s="327"/>
      <c r="G47" s="53" t="s">
        <v>8</v>
      </c>
      <c r="H47" s="108">
        <f>H43+H44+H46+H45</f>
        <v>330</v>
      </c>
      <c r="I47" s="108">
        <f t="shared" ref="I47:J47" si="10">I43+I44+I46+I45</f>
        <v>330.5</v>
      </c>
      <c r="J47" s="282">
        <f t="shared" si="10"/>
        <v>27</v>
      </c>
      <c r="K47" s="252"/>
      <c r="L47" s="229"/>
      <c r="M47" s="230"/>
      <c r="N47" s="332"/>
      <c r="O47" s="333"/>
      <c r="P47" s="17"/>
      <c r="Q47" s="17"/>
      <c r="R47" s="17"/>
      <c r="S47" s="17"/>
    </row>
    <row r="48" spans="1:19" s="13" customFormat="1" ht="14.25" customHeight="1" x14ac:dyDescent="0.25">
      <c r="A48" s="349"/>
      <c r="B48" s="356"/>
      <c r="C48" s="431"/>
      <c r="D48" s="310" t="s">
        <v>53</v>
      </c>
      <c r="E48" s="317" t="s">
        <v>30</v>
      </c>
      <c r="F48" s="324" t="s">
        <v>47</v>
      </c>
      <c r="G48" s="27" t="s">
        <v>44</v>
      </c>
      <c r="H48" s="102">
        <v>10</v>
      </c>
      <c r="I48" s="110">
        <v>25.5</v>
      </c>
      <c r="J48" s="34">
        <v>0</v>
      </c>
      <c r="K48" s="70" t="s">
        <v>79</v>
      </c>
      <c r="L48" s="62" t="s">
        <v>32</v>
      </c>
      <c r="M48" s="63" t="s">
        <v>32</v>
      </c>
      <c r="N48" s="328" t="s">
        <v>205</v>
      </c>
      <c r="O48" s="329"/>
      <c r="P48" s="17"/>
      <c r="Q48" s="17"/>
      <c r="R48" s="17"/>
      <c r="S48" s="17"/>
    </row>
    <row r="49" spans="1:19" s="13" customFormat="1" ht="14.25" customHeight="1" x14ac:dyDescent="0.25">
      <c r="A49" s="350"/>
      <c r="B49" s="357"/>
      <c r="C49" s="432"/>
      <c r="D49" s="311"/>
      <c r="E49" s="318"/>
      <c r="F49" s="525"/>
      <c r="G49" s="55" t="s">
        <v>31</v>
      </c>
      <c r="H49" s="107">
        <v>0</v>
      </c>
      <c r="I49" s="114">
        <v>1.3</v>
      </c>
      <c r="J49" s="59">
        <v>0.4</v>
      </c>
      <c r="K49" s="71"/>
      <c r="L49" s="64"/>
      <c r="M49" s="65"/>
      <c r="N49" s="330"/>
      <c r="O49" s="331"/>
      <c r="P49" s="5"/>
      <c r="Q49" s="17"/>
      <c r="R49" s="17"/>
      <c r="S49" s="17"/>
    </row>
    <row r="50" spans="1:19" s="13" customFormat="1" ht="14.25" customHeight="1" x14ac:dyDescent="0.25">
      <c r="A50" s="350"/>
      <c r="B50" s="357"/>
      <c r="C50" s="432"/>
      <c r="D50" s="311"/>
      <c r="E50" s="318"/>
      <c r="F50" s="526"/>
      <c r="G50" s="28" t="s">
        <v>46</v>
      </c>
      <c r="H50" s="103">
        <v>161.69999999999999</v>
      </c>
      <c r="I50" s="186">
        <v>181</v>
      </c>
      <c r="J50" s="212">
        <v>29.7</v>
      </c>
      <c r="K50" s="67"/>
      <c r="L50" s="66"/>
      <c r="M50" s="227"/>
      <c r="N50" s="330"/>
      <c r="O50" s="331"/>
      <c r="P50" s="17"/>
      <c r="Q50" s="17"/>
      <c r="R50" s="17"/>
      <c r="S50" s="17"/>
    </row>
    <row r="51" spans="1:19" s="13" customFormat="1" ht="46.2" customHeight="1" thickBot="1" x14ac:dyDescent="0.3">
      <c r="A51" s="351"/>
      <c r="B51" s="358"/>
      <c r="C51" s="433"/>
      <c r="D51" s="312"/>
      <c r="E51" s="319"/>
      <c r="F51" s="527"/>
      <c r="G51" s="53" t="s">
        <v>8</v>
      </c>
      <c r="H51" s="108">
        <f>H48+H49+H50</f>
        <v>171.7</v>
      </c>
      <c r="I51" s="85">
        <f t="shared" ref="I51" si="11">I48+I49+I50</f>
        <v>207.8</v>
      </c>
      <c r="J51" s="85">
        <f t="shared" ref="J51" si="12">J48+J49+J50</f>
        <v>30.099999999999998</v>
      </c>
      <c r="K51" s="252"/>
      <c r="L51" s="229"/>
      <c r="M51" s="230"/>
      <c r="N51" s="332"/>
      <c r="O51" s="333"/>
      <c r="P51" s="17"/>
      <c r="Q51" s="17"/>
      <c r="R51" s="17"/>
      <c r="S51" s="17"/>
    </row>
    <row r="52" spans="1:19" s="13" customFormat="1" ht="14.25" customHeight="1" x14ac:dyDescent="0.25">
      <c r="A52" s="349"/>
      <c r="B52" s="356"/>
      <c r="C52" s="431"/>
      <c r="D52" s="310" t="s">
        <v>54</v>
      </c>
      <c r="E52" s="317" t="s">
        <v>30</v>
      </c>
      <c r="F52" s="324" t="s">
        <v>61</v>
      </c>
      <c r="G52" s="27" t="s">
        <v>44</v>
      </c>
      <c r="H52" s="102">
        <v>10</v>
      </c>
      <c r="I52" s="110">
        <v>36.5</v>
      </c>
      <c r="J52" s="34">
        <v>35</v>
      </c>
      <c r="K52" s="70"/>
      <c r="L52" s="62"/>
      <c r="M52" s="63"/>
      <c r="N52" s="328" t="s">
        <v>206</v>
      </c>
      <c r="O52" s="329"/>
      <c r="P52" s="17"/>
      <c r="Q52" s="17"/>
      <c r="R52" s="17"/>
      <c r="S52" s="17"/>
    </row>
    <row r="53" spans="1:19" s="13" customFormat="1" ht="14.25" customHeight="1" x14ac:dyDescent="0.25">
      <c r="A53" s="350"/>
      <c r="B53" s="357"/>
      <c r="C53" s="432"/>
      <c r="D53" s="311"/>
      <c r="E53" s="318"/>
      <c r="F53" s="325"/>
      <c r="G53" s="55" t="s">
        <v>31</v>
      </c>
      <c r="H53" s="107">
        <v>0.4</v>
      </c>
      <c r="I53" s="114">
        <v>1.2</v>
      </c>
      <c r="J53" s="59">
        <v>1</v>
      </c>
      <c r="K53" s="71"/>
      <c r="L53" s="64"/>
      <c r="M53" s="65"/>
      <c r="N53" s="330"/>
      <c r="O53" s="331"/>
      <c r="P53" s="17"/>
      <c r="Q53" s="17"/>
      <c r="R53" s="17"/>
      <c r="S53" s="17"/>
    </row>
    <row r="54" spans="1:19" s="13" customFormat="1" ht="14.25" customHeight="1" x14ac:dyDescent="0.25">
      <c r="A54" s="350"/>
      <c r="B54" s="357"/>
      <c r="C54" s="432"/>
      <c r="D54" s="311"/>
      <c r="E54" s="318"/>
      <c r="F54" s="326"/>
      <c r="G54" s="28" t="s">
        <v>46</v>
      </c>
      <c r="H54" s="103">
        <v>225.8</v>
      </c>
      <c r="I54" s="186">
        <v>382.5</v>
      </c>
      <c r="J54" s="212">
        <v>240.9</v>
      </c>
      <c r="K54" s="67"/>
      <c r="L54" s="66"/>
      <c r="M54" s="227"/>
      <c r="N54" s="330"/>
      <c r="O54" s="331"/>
      <c r="P54" s="5"/>
      <c r="Q54" s="17"/>
      <c r="R54" s="17"/>
      <c r="S54" s="17"/>
    </row>
    <row r="55" spans="1:19" s="13" customFormat="1" ht="66" customHeight="1" thickBot="1" x14ac:dyDescent="0.3">
      <c r="A55" s="351"/>
      <c r="B55" s="358"/>
      <c r="C55" s="433"/>
      <c r="D55" s="312"/>
      <c r="E55" s="319"/>
      <c r="F55" s="327"/>
      <c r="G55" s="53" t="s">
        <v>8</v>
      </c>
      <c r="H55" s="108">
        <f>H52+H53+H54</f>
        <v>236.20000000000002</v>
      </c>
      <c r="I55" s="85">
        <f t="shared" ref="I55" si="13">I52+I53+I54</f>
        <v>420.2</v>
      </c>
      <c r="J55" s="85">
        <f t="shared" ref="J55" si="14">J52+J53+J54</f>
        <v>276.89999999999998</v>
      </c>
      <c r="K55" s="252"/>
      <c r="L55" s="229"/>
      <c r="M55" s="230"/>
      <c r="N55" s="332"/>
      <c r="O55" s="333"/>
      <c r="P55" s="17"/>
      <c r="Q55" s="17"/>
      <c r="R55" s="17"/>
      <c r="S55" s="17"/>
    </row>
    <row r="56" spans="1:19" s="13" customFormat="1" ht="14.25" customHeight="1" x14ac:dyDescent="0.25">
      <c r="A56" s="349"/>
      <c r="B56" s="356"/>
      <c r="C56" s="431"/>
      <c r="D56" s="310" t="s">
        <v>55</v>
      </c>
      <c r="E56" s="317" t="s">
        <v>30</v>
      </c>
      <c r="F56" s="324" t="s">
        <v>47</v>
      </c>
      <c r="G56" s="27" t="s">
        <v>44</v>
      </c>
      <c r="H56" s="102">
        <v>2.6</v>
      </c>
      <c r="I56" s="110">
        <v>2.6</v>
      </c>
      <c r="J56" s="34">
        <v>0</v>
      </c>
      <c r="K56" s="70" t="s">
        <v>79</v>
      </c>
      <c r="L56" s="62" t="s">
        <v>32</v>
      </c>
      <c r="M56" s="63" t="s">
        <v>32</v>
      </c>
      <c r="N56" s="328" t="s">
        <v>207</v>
      </c>
      <c r="O56" s="329"/>
      <c r="P56" s="84"/>
      <c r="Q56" s="84"/>
      <c r="R56" s="84"/>
      <c r="S56" s="84"/>
    </row>
    <row r="57" spans="1:19" s="13" customFormat="1" ht="14.25" customHeight="1" x14ac:dyDescent="0.25">
      <c r="A57" s="350"/>
      <c r="B57" s="357"/>
      <c r="C57" s="432"/>
      <c r="D57" s="311"/>
      <c r="E57" s="318"/>
      <c r="F57" s="325"/>
      <c r="G57" s="206" t="s">
        <v>45</v>
      </c>
      <c r="H57" s="107">
        <v>0</v>
      </c>
      <c r="I57" s="114">
        <v>0</v>
      </c>
      <c r="J57" s="59">
        <v>0</v>
      </c>
      <c r="K57" s="71"/>
      <c r="L57" s="64"/>
      <c r="M57" s="65"/>
      <c r="N57" s="330"/>
      <c r="O57" s="331"/>
      <c r="P57" s="84"/>
      <c r="Q57" s="84"/>
      <c r="R57" s="84"/>
      <c r="S57" s="84"/>
    </row>
    <row r="58" spans="1:19" s="13" customFormat="1" ht="14.25" customHeight="1" x14ac:dyDescent="0.25">
      <c r="A58" s="350"/>
      <c r="B58" s="357"/>
      <c r="C58" s="432"/>
      <c r="D58" s="311"/>
      <c r="E58" s="318"/>
      <c r="F58" s="325"/>
      <c r="G58" s="206" t="s">
        <v>31</v>
      </c>
      <c r="H58" s="107">
        <v>0.3</v>
      </c>
      <c r="I58" s="114">
        <v>0.4</v>
      </c>
      <c r="J58" s="59">
        <v>0.2</v>
      </c>
      <c r="K58" s="71"/>
      <c r="L58" s="64"/>
      <c r="M58" s="65"/>
      <c r="N58" s="330"/>
      <c r="O58" s="331"/>
      <c r="P58" s="84"/>
      <c r="Q58" s="84"/>
      <c r="R58" s="84"/>
      <c r="S58" s="84"/>
    </row>
    <row r="59" spans="1:19" s="13" customFormat="1" ht="16.2" customHeight="1" x14ac:dyDescent="0.25">
      <c r="A59" s="350"/>
      <c r="B59" s="357"/>
      <c r="C59" s="432"/>
      <c r="D59" s="311"/>
      <c r="E59" s="318"/>
      <c r="F59" s="326"/>
      <c r="G59" s="202" t="s">
        <v>46</v>
      </c>
      <c r="H59" s="103">
        <v>32.700000000000003</v>
      </c>
      <c r="I59" s="186">
        <v>32.700000000000003</v>
      </c>
      <c r="J59" s="212">
        <v>2.2000000000000002</v>
      </c>
      <c r="K59" s="253"/>
      <c r="L59" s="66"/>
      <c r="M59" s="227"/>
      <c r="N59" s="330"/>
      <c r="O59" s="331"/>
      <c r="P59" s="84"/>
      <c r="Q59" s="84"/>
      <c r="R59" s="84"/>
      <c r="S59" s="84"/>
    </row>
    <row r="60" spans="1:19" s="13" customFormat="1" ht="14.25" customHeight="1" thickBot="1" x14ac:dyDescent="0.3">
      <c r="A60" s="351"/>
      <c r="B60" s="358"/>
      <c r="C60" s="433"/>
      <c r="D60" s="312"/>
      <c r="E60" s="319"/>
      <c r="F60" s="327"/>
      <c r="G60" s="53" t="s">
        <v>8</v>
      </c>
      <c r="H60" s="108">
        <f>H56+H57+H59+H58</f>
        <v>35.6</v>
      </c>
      <c r="I60" s="108">
        <f t="shared" ref="I60:J60" si="15">I56+I57+I59+I58</f>
        <v>35.700000000000003</v>
      </c>
      <c r="J60" s="108">
        <f t="shared" si="15"/>
        <v>2.4000000000000004</v>
      </c>
      <c r="K60" s="254"/>
      <c r="L60" s="229"/>
      <c r="M60" s="230"/>
      <c r="N60" s="332"/>
      <c r="O60" s="333"/>
      <c r="P60" s="84"/>
      <c r="Q60" s="84"/>
      <c r="R60" s="84"/>
      <c r="S60" s="84"/>
    </row>
    <row r="61" spans="1:19" s="13" customFormat="1" ht="14.25" customHeight="1" x14ac:dyDescent="0.25">
      <c r="A61" s="133"/>
      <c r="B61" s="134"/>
      <c r="C61" s="479"/>
      <c r="D61" s="310" t="s">
        <v>119</v>
      </c>
      <c r="E61" s="317" t="s">
        <v>30</v>
      </c>
      <c r="F61" s="324" t="s">
        <v>47</v>
      </c>
      <c r="G61" s="27" t="s">
        <v>44</v>
      </c>
      <c r="H61" s="102">
        <v>10</v>
      </c>
      <c r="I61" s="110">
        <v>10</v>
      </c>
      <c r="J61" s="34">
        <v>0</v>
      </c>
      <c r="K61" s="70" t="s">
        <v>79</v>
      </c>
      <c r="L61" s="62" t="s">
        <v>32</v>
      </c>
      <c r="M61" s="63" t="s">
        <v>124</v>
      </c>
      <c r="N61" s="375" t="s">
        <v>208</v>
      </c>
      <c r="O61" s="376"/>
      <c r="P61" s="84"/>
      <c r="Q61" s="84"/>
      <c r="R61" s="84"/>
      <c r="S61" s="84"/>
    </row>
    <row r="62" spans="1:19" s="13" customFormat="1" ht="12.75" customHeight="1" x14ac:dyDescent="0.25">
      <c r="A62" s="133"/>
      <c r="B62" s="134"/>
      <c r="C62" s="432"/>
      <c r="D62" s="311"/>
      <c r="E62" s="318"/>
      <c r="F62" s="325"/>
      <c r="G62" s="55" t="s">
        <v>31</v>
      </c>
      <c r="H62" s="107">
        <v>0.3</v>
      </c>
      <c r="I62" s="114">
        <v>0</v>
      </c>
      <c r="J62" s="59">
        <v>0</v>
      </c>
      <c r="K62" s="71"/>
      <c r="L62" s="64"/>
      <c r="M62" s="65"/>
      <c r="N62" s="377"/>
      <c r="O62" s="378"/>
      <c r="P62" s="5"/>
      <c r="Q62" s="84"/>
      <c r="R62" s="84"/>
      <c r="S62" s="84"/>
    </row>
    <row r="63" spans="1:19" s="13" customFormat="1" ht="14.25" customHeight="1" x14ac:dyDescent="0.25">
      <c r="A63" s="133"/>
      <c r="B63" s="134"/>
      <c r="C63" s="432"/>
      <c r="D63" s="311"/>
      <c r="E63" s="318"/>
      <c r="F63" s="326"/>
      <c r="G63" s="28" t="s">
        <v>46</v>
      </c>
      <c r="H63" s="103">
        <v>174.2</v>
      </c>
      <c r="I63" s="186">
        <v>174.2</v>
      </c>
      <c r="J63" s="212">
        <v>0</v>
      </c>
      <c r="K63" s="67"/>
      <c r="L63" s="66"/>
      <c r="M63" s="227"/>
      <c r="N63" s="377"/>
      <c r="O63" s="378"/>
      <c r="P63" s="84"/>
      <c r="Q63" s="84"/>
      <c r="R63" s="84"/>
      <c r="S63" s="84"/>
    </row>
    <row r="64" spans="1:19" s="13" customFormat="1" ht="57" customHeight="1" thickBot="1" x14ac:dyDescent="0.3">
      <c r="A64" s="133"/>
      <c r="B64" s="134"/>
      <c r="C64" s="480"/>
      <c r="D64" s="312"/>
      <c r="E64" s="319"/>
      <c r="F64" s="327"/>
      <c r="G64" s="53" t="s">
        <v>8</v>
      </c>
      <c r="H64" s="108">
        <f>H61+H62+H63</f>
        <v>184.5</v>
      </c>
      <c r="I64" s="85">
        <f t="shared" ref="I64:J64" si="16">I61+I62+I63</f>
        <v>184.2</v>
      </c>
      <c r="J64" s="85">
        <f t="shared" si="16"/>
        <v>0</v>
      </c>
      <c r="K64" s="252"/>
      <c r="L64" s="229"/>
      <c r="M64" s="230"/>
      <c r="N64" s="379"/>
      <c r="O64" s="380"/>
      <c r="P64" s="84"/>
      <c r="Q64" s="84"/>
      <c r="R64" s="84"/>
      <c r="S64" s="84"/>
    </row>
    <row r="65" spans="1:21" s="13" customFormat="1" ht="16.5" customHeight="1" x14ac:dyDescent="0.25">
      <c r="A65" s="528"/>
      <c r="B65" s="530"/>
      <c r="C65" s="479"/>
      <c r="D65" s="532" t="s">
        <v>56</v>
      </c>
      <c r="E65" s="535" t="s">
        <v>30</v>
      </c>
      <c r="F65" s="538" t="s">
        <v>47</v>
      </c>
      <c r="G65" s="27" t="s">
        <v>44</v>
      </c>
      <c r="H65" s="102">
        <v>0</v>
      </c>
      <c r="I65" s="110">
        <v>0</v>
      </c>
      <c r="J65" s="34">
        <v>0</v>
      </c>
      <c r="K65" s="70" t="s">
        <v>79</v>
      </c>
      <c r="L65" s="62" t="s">
        <v>32</v>
      </c>
      <c r="M65" s="63" t="s">
        <v>32</v>
      </c>
      <c r="N65" s="328" t="s">
        <v>194</v>
      </c>
      <c r="O65" s="390"/>
      <c r="P65" s="5"/>
      <c r="Q65" s="84"/>
      <c r="R65" s="84"/>
      <c r="S65" s="84"/>
    </row>
    <row r="66" spans="1:21" s="13" customFormat="1" ht="14.25" customHeight="1" x14ac:dyDescent="0.25">
      <c r="A66" s="516"/>
      <c r="B66" s="357"/>
      <c r="C66" s="432"/>
      <c r="D66" s="533"/>
      <c r="E66" s="536"/>
      <c r="F66" s="539"/>
      <c r="G66" s="55" t="s">
        <v>45</v>
      </c>
      <c r="H66" s="107">
        <v>0</v>
      </c>
      <c r="I66" s="114">
        <v>0</v>
      </c>
      <c r="J66" s="59">
        <v>0</v>
      </c>
      <c r="K66" s="71"/>
      <c r="L66" s="64"/>
      <c r="M66" s="65"/>
      <c r="N66" s="391"/>
      <c r="O66" s="392"/>
      <c r="P66" s="84"/>
      <c r="Q66" s="84"/>
      <c r="R66" s="84"/>
      <c r="S66" s="84"/>
    </row>
    <row r="67" spans="1:21" s="13" customFormat="1" ht="14.25" customHeight="1" x14ac:dyDescent="0.25">
      <c r="A67" s="516"/>
      <c r="B67" s="357"/>
      <c r="C67" s="432"/>
      <c r="D67" s="533"/>
      <c r="E67" s="536"/>
      <c r="F67" s="539"/>
      <c r="G67" s="28" t="s">
        <v>46</v>
      </c>
      <c r="H67" s="103">
        <v>0</v>
      </c>
      <c r="I67" s="186">
        <v>0</v>
      </c>
      <c r="J67" s="212">
        <v>0</v>
      </c>
      <c r="K67" s="67"/>
      <c r="L67" s="66"/>
      <c r="M67" s="227"/>
      <c r="N67" s="391"/>
      <c r="O67" s="392"/>
      <c r="P67" s="84"/>
      <c r="Q67" s="84"/>
      <c r="R67" s="84"/>
      <c r="S67" s="84"/>
    </row>
    <row r="68" spans="1:21" s="13" customFormat="1" ht="80.400000000000006" customHeight="1" thickBot="1" x14ac:dyDescent="0.3">
      <c r="A68" s="529"/>
      <c r="B68" s="531"/>
      <c r="C68" s="480"/>
      <c r="D68" s="534"/>
      <c r="E68" s="537"/>
      <c r="F68" s="540"/>
      <c r="G68" s="53" t="s">
        <v>8</v>
      </c>
      <c r="H68" s="108">
        <f>H65+H66+H67</f>
        <v>0</v>
      </c>
      <c r="I68" s="85">
        <f t="shared" ref="I68" si="17">I65+I66+I67</f>
        <v>0</v>
      </c>
      <c r="J68" s="85">
        <f t="shared" ref="J68" si="18">J65+J66+J67</f>
        <v>0</v>
      </c>
      <c r="K68" s="252"/>
      <c r="L68" s="229"/>
      <c r="M68" s="230"/>
      <c r="N68" s="393"/>
      <c r="O68" s="394"/>
      <c r="P68" s="84"/>
      <c r="Q68" s="84"/>
      <c r="R68" s="84"/>
      <c r="S68" s="84"/>
    </row>
    <row r="69" spans="1:21" s="13" customFormat="1" ht="14.25" customHeight="1" x14ac:dyDescent="0.25">
      <c r="A69" s="349"/>
      <c r="B69" s="356"/>
      <c r="C69" s="431"/>
      <c r="D69" s="310" t="s">
        <v>57</v>
      </c>
      <c r="E69" s="317" t="s">
        <v>30</v>
      </c>
      <c r="F69" s="324" t="s">
        <v>63</v>
      </c>
      <c r="G69" s="27" t="s">
        <v>44</v>
      </c>
      <c r="H69" s="102">
        <v>0</v>
      </c>
      <c r="I69" s="110">
        <v>0</v>
      </c>
      <c r="J69" s="34">
        <v>0</v>
      </c>
      <c r="K69" s="71"/>
      <c r="L69" s="64"/>
      <c r="M69" s="63"/>
      <c r="N69" s="328" t="s">
        <v>209</v>
      </c>
      <c r="O69" s="329"/>
      <c r="P69" s="5"/>
      <c r="Q69" s="84"/>
      <c r="R69" s="84"/>
      <c r="S69" s="84"/>
      <c r="T69" s="84"/>
      <c r="U69" s="84"/>
    </row>
    <row r="70" spans="1:21" s="13" customFormat="1" ht="14.25" customHeight="1" x14ac:dyDescent="0.25">
      <c r="A70" s="350"/>
      <c r="B70" s="357"/>
      <c r="C70" s="432"/>
      <c r="D70" s="311"/>
      <c r="E70" s="318"/>
      <c r="F70" s="325"/>
      <c r="G70" s="55" t="s">
        <v>31</v>
      </c>
      <c r="H70" s="107">
        <v>2.4</v>
      </c>
      <c r="I70" s="114">
        <v>3.3</v>
      </c>
      <c r="J70" s="59">
        <v>2.4</v>
      </c>
      <c r="K70" s="71"/>
      <c r="L70" s="66"/>
      <c r="M70" s="65"/>
      <c r="N70" s="330"/>
      <c r="O70" s="331"/>
      <c r="P70" s="84"/>
      <c r="Q70" s="84"/>
      <c r="R70" s="84"/>
      <c r="S70" s="84"/>
      <c r="T70" s="84"/>
      <c r="U70" s="84"/>
    </row>
    <row r="71" spans="1:21" s="13" customFormat="1" ht="14.25" customHeight="1" x14ac:dyDescent="0.25">
      <c r="A71" s="350"/>
      <c r="B71" s="357"/>
      <c r="C71" s="432"/>
      <c r="D71" s="311"/>
      <c r="E71" s="318"/>
      <c r="F71" s="326"/>
      <c r="G71" s="28" t="s">
        <v>46</v>
      </c>
      <c r="H71" s="103">
        <v>26</v>
      </c>
      <c r="I71" s="186">
        <v>26</v>
      </c>
      <c r="J71" s="212">
        <v>2</v>
      </c>
      <c r="K71" s="67"/>
      <c r="L71" s="66"/>
      <c r="M71" s="227"/>
      <c r="N71" s="330"/>
      <c r="O71" s="331"/>
      <c r="P71" s="84"/>
      <c r="Q71" s="84"/>
      <c r="R71" s="84"/>
      <c r="S71" s="84"/>
      <c r="T71" s="84"/>
      <c r="U71" s="84"/>
    </row>
    <row r="72" spans="1:21" s="13" customFormat="1" ht="72" customHeight="1" thickBot="1" x14ac:dyDescent="0.3">
      <c r="A72" s="351"/>
      <c r="B72" s="358"/>
      <c r="C72" s="433"/>
      <c r="D72" s="312"/>
      <c r="E72" s="319"/>
      <c r="F72" s="327"/>
      <c r="G72" s="53" t="s">
        <v>8</v>
      </c>
      <c r="H72" s="108">
        <f>H69+H70+H71</f>
        <v>28.4</v>
      </c>
      <c r="I72" s="85">
        <f t="shared" ref="I72" si="19">I69+I70+I71</f>
        <v>29.3</v>
      </c>
      <c r="J72" s="85">
        <f t="shared" ref="J72" si="20">J69+J70+J71</f>
        <v>4.4000000000000004</v>
      </c>
      <c r="K72" s="252"/>
      <c r="L72" s="229"/>
      <c r="M72" s="230"/>
      <c r="N72" s="332"/>
      <c r="O72" s="333"/>
      <c r="P72" s="84"/>
      <c r="Q72" s="84"/>
      <c r="R72" s="84"/>
      <c r="S72" s="84"/>
      <c r="T72" s="84"/>
      <c r="U72" s="84"/>
    </row>
    <row r="73" spans="1:21" s="13" customFormat="1" ht="14.25" customHeight="1" x14ac:dyDescent="0.25">
      <c r="A73" s="301"/>
      <c r="B73" s="304"/>
      <c r="C73" s="307"/>
      <c r="D73" s="310" t="s">
        <v>58</v>
      </c>
      <c r="E73" s="317" t="s">
        <v>30</v>
      </c>
      <c r="F73" s="324" t="s">
        <v>64</v>
      </c>
      <c r="G73" s="27" t="s">
        <v>31</v>
      </c>
      <c r="H73" s="32">
        <v>8</v>
      </c>
      <c r="I73" s="33">
        <v>8</v>
      </c>
      <c r="J73" s="34">
        <v>8</v>
      </c>
      <c r="K73" s="70" t="s">
        <v>60</v>
      </c>
      <c r="L73" s="116" t="s">
        <v>32</v>
      </c>
      <c r="M73" s="117" t="s">
        <v>32</v>
      </c>
      <c r="N73" s="328" t="s">
        <v>101</v>
      </c>
      <c r="O73" s="329"/>
      <c r="P73" s="5"/>
      <c r="Q73" s="17"/>
      <c r="R73" s="17"/>
      <c r="S73" s="17"/>
    </row>
    <row r="74" spans="1:21" s="13" customFormat="1" ht="14.25" customHeight="1" x14ac:dyDescent="0.25">
      <c r="A74" s="302"/>
      <c r="B74" s="305"/>
      <c r="C74" s="308"/>
      <c r="D74" s="311"/>
      <c r="E74" s="318"/>
      <c r="F74" s="325"/>
      <c r="G74" s="55" t="s">
        <v>45</v>
      </c>
      <c r="H74" s="57">
        <v>0</v>
      </c>
      <c r="I74" s="58">
        <v>0</v>
      </c>
      <c r="J74" s="59">
        <v>0</v>
      </c>
      <c r="K74" s="67"/>
      <c r="L74" s="118"/>
      <c r="M74" s="119"/>
      <c r="N74" s="330"/>
      <c r="O74" s="331"/>
      <c r="P74" s="17"/>
      <c r="Q74" s="17"/>
      <c r="R74" s="17"/>
      <c r="S74" s="17"/>
    </row>
    <row r="75" spans="1:21" s="13" customFormat="1" ht="14.25" customHeight="1" x14ac:dyDescent="0.25">
      <c r="A75" s="302"/>
      <c r="B75" s="305"/>
      <c r="C75" s="308"/>
      <c r="D75" s="311"/>
      <c r="E75" s="318"/>
      <c r="F75" s="326"/>
      <c r="G75" s="28" t="s">
        <v>46</v>
      </c>
      <c r="H75" s="35">
        <v>0</v>
      </c>
      <c r="I75" s="207">
        <v>0</v>
      </c>
      <c r="J75" s="212">
        <v>0</v>
      </c>
      <c r="K75" s="67"/>
      <c r="L75" s="255"/>
      <c r="M75" s="256"/>
      <c r="N75" s="330"/>
      <c r="O75" s="331"/>
      <c r="P75" s="17"/>
      <c r="Q75" s="17"/>
      <c r="R75" s="17"/>
      <c r="S75" s="17"/>
    </row>
    <row r="76" spans="1:21" s="13" customFormat="1" ht="14.25" customHeight="1" thickBot="1" x14ac:dyDescent="0.3">
      <c r="A76" s="303"/>
      <c r="B76" s="306"/>
      <c r="C76" s="309"/>
      <c r="D76" s="312"/>
      <c r="E76" s="319"/>
      <c r="F76" s="327"/>
      <c r="G76" s="53" t="s">
        <v>8</v>
      </c>
      <c r="H76" s="30">
        <f>H73+H74+H75</f>
        <v>8</v>
      </c>
      <c r="I76" s="30">
        <f>I73+I74+I75</f>
        <v>8</v>
      </c>
      <c r="J76" s="31">
        <f>J73+J74+J75</f>
        <v>8</v>
      </c>
      <c r="K76" s="252"/>
      <c r="L76" s="225"/>
      <c r="M76" s="257"/>
      <c r="N76" s="332"/>
      <c r="O76" s="333"/>
      <c r="P76" s="17"/>
      <c r="Q76" s="17"/>
      <c r="R76" s="17"/>
      <c r="S76" s="17"/>
    </row>
    <row r="77" spans="1:21" s="13" customFormat="1" ht="14.25" customHeight="1" x14ac:dyDescent="0.25">
      <c r="A77" s="137"/>
      <c r="B77" s="160"/>
      <c r="C77" s="402"/>
      <c r="D77" s="310" t="s">
        <v>99</v>
      </c>
      <c r="E77" s="317" t="s">
        <v>30</v>
      </c>
      <c r="F77" s="339" t="s">
        <v>100</v>
      </c>
      <c r="G77" s="27" t="s">
        <v>31</v>
      </c>
      <c r="H77" s="32">
        <v>5</v>
      </c>
      <c r="I77" s="33">
        <v>5</v>
      </c>
      <c r="J77" s="34">
        <v>5</v>
      </c>
      <c r="K77" s="70" t="s">
        <v>78</v>
      </c>
      <c r="L77" s="116" t="s">
        <v>32</v>
      </c>
      <c r="M77" s="117"/>
      <c r="N77" s="373" t="s">
        <v>195</v>
      </c>
      <c r="O77" s="381"/>
      <c r="P77" s="17"/>
      <c r="Q77" s="17"/>
      <c r="R77" s="17"/>
      <c r="S77" s="17"/>
    </row>
    <row r="78" spans="1:21" s="13" customFormat="1" ht="14.25" customHeight="1" x14ac:dyDescent="0.25">
      <c r="A78" s="137"/>
      <c r="B78" s="160"/>
      <c r="C78" s="308"/>
      <c r="D78" s="311"/>
      <c r="E78" s="318"/>
      <c r="F78" s="340"/>
      <c r="G78" s="55" t="s">
        <v>44</v>
      </c>
      <c r="H78" s="57">
        <v>78.7</v>
      </c>
      <c r="I78" s="58">
        <v>78.7</v>
      </c>
      <c r="J78" s="59">
        <v>78.7</v>
      </c>
      <c r="K78" s="251" t="s">
        <v>120</v>
      </c>
      <c r="L78" s="118" t="s">
        <v>32</v>
      </c>
      <c r="M78" s="119"/>
      <c r="N78" s="374"/>
      <c r="O78" s="382"/>
      <c r="P78" s="17"/>
      <c r="Q78" s="17"/>
      <c r="R78" s="17"/>
      <c r="S78" s="17"/>
    </row>
    <row r="79" spans="1:21" s="13" customFormat="1" ht="14.25" customHeight="1" x14ac:dyDescent="0.25">
      <c r="A79" s="137"/>
      <c r="B79" s="160"/>
      <c r="C79" s="308"/>
      <c r="D79" s="311"/>
      <c r="E79" s="318"/>
      <c r="F79" s="341"/>
      <c r="G79" s="28" t="s">
        <v>46</v>
      </c>
      <c r="H79" s="35">
        <v>0</v>
      </c>
      <c r="I79" s="207">
        <v>0</v>
      </c>
      <c r="J79" s="212">
        <v>0</v>
      </c>
      <c r="K79" s="67"/>
      <c r="L79" s="255"/>
      <c r="M79" s="256"/>
      <c r="N79" s="374"/>
      <c r="O79" s="382"/>
      <c r="Q79" s="17"/>
      <c r="R79" s="17"/>
      <c r="S79" s="17"/>
    </row>
    <row r="80" spans="1:21" s="13" customFormat="1" ht="79.2" customHeight="1" thickBot="1" x14ac:dyDescent="0.35">
      <c r="A80" s="137"/>
      <c r="B80" s="160"/>
      <c r="C80" s="403"/>
      <c r="D80" s="312"/>
      <c r="E80" s="319"/>
      <c r="F80" s="342"/>
      <c r="G80" s="53" t="s">
        <v>8</v>
      </c>
      <c r="H80" s="282">
        <f>H77+H78+H79</f>
        <v>83.7</v>
      </c>
      <c r="I80" s="282">
        <f>I77+I78+I79</f>
        <v>83.7</v>
      </c>
      <c r="J80" s="85">
        <f>J77+J78+J79</f>
        <v>83.7</v>
      </c>
      <c r="K80" s="252"/>
      <c r="L80" s="225"/>
      <c r="M80" s="257"/>
      <c r="N80" s="383"/>
      <c r="O80" s="384"/>
      <c r="P80" s="17"/>
      <c r="Q80" s="17"/>
      <c r="R80" s="224"/>
      <c r="S80" s="17"/>
    </row>
    <row r="81" spans="1:19" s="13" customFormat="1" ht="14.25" customHeight="1" x14ac:dyDescent="0.25">
      <c r="A81" s="301"/>
      <c r="B81" s="304"/>
      <c r="C81" s="307"/>
      <c r="D81" s="310" t="s">
        <v>96</v>
      </c>
      <c r="E81" s="317" t="s">
        <v>30</v>
      </c>
      <c r="F81" s="339" t="s">
        <v>98</v>
      </c>
      <c r="G81" s="27" t="s">
        <v>31</v>
      </c>
      <c r="H81" s="32">
        <v>35</v>
      </c>
      <c r="I81" s="33">
        <v>35</v>
      </c>
      <c r="J81" s="34">
        <v>23</v>
      </c>
      <c r="K81" s="70" t="s">
        <v>166</v>
      </c>
      <c r="L81" s="116" t="s">
        <v>32</v>
      </c>
      <c r="M81" s="117" t="s">
        <v>32</v>
      </c>
      <c r="N81" s="328" t="s">
        <v>210</v>
      </c>
      <c r="O81" s="329"/>
      <c r="Q81" s="17"/>
      <c r="R81" s="17"/>
      <c r="S81" s="17"/>
    </row>
    <row r="82" spans="1:19" s="13" customFormat="1" ht="14.25" customHeight="1" x14ac:dyDescent="0.25">
      <c r="A82" s="302"/>
      <c r="B82" s="305"/>
      <c r="C82" s="308"/>
      <c r="D82" s="311"/>
      <c r="E82" s="318"/>
      <c r="F82" s="340"/>
      <c r="G82" s="55" t="s">
        <v>44</v>
      </c>
      <c r="H82" s="57">
        <v>0</v>
      </c>
      <c r="I82" s="58">
        <v>0</v>
      </c>
      <c r="J82" s="59">
        <v>0</v>
      </c>
      <c r="K82" s="67" t="s">
        <v>95</v>
      </c>
      <c r="L82" s="118" t="s">
        <v>32</v>
      </c>
      <c r="M82" s="119"/>
      <c r="N82" s="330"/>
      <c r="O82" s="331"/>
      <c r="P82" s="17"/>
      <c r="Q82" s="17"/>
      <c r="R82" s="17"/>
      <c r="S82" s="17"/>
    </row>
    <row r="83" spans="1:19" s="13" customFormat="1" ht="14.25" customHeight="1" x14ac:dyDescent="0.25">
      <c r="A83" s="302"/>
      <c r="B83" s="305"/>
      <c r="C83" s="308"/>
      <c r="D83" s="311"/>
      <c r="E83" s="318"/>
      <c r="F83" s="341"/>
      <c r="G83" s="28" t="s">
        <v>46</v>
      </c>
      <c r="H83" s="35">
        <v>0</v>
      </c>
      <c r="I83" s="207">
        <v>0</v>
      </c>
      <c r="J83" s="212">
        <v>0</v>
      </c>
      <c r="K83" s="67"/>
      <c r="L83" s="255"/>
      <c r="M83" s="256"/>
      <c r="N83" s="330"/>
      <c r="O83" s="331"/>
      <c r="P83" s="17"/>
      <c r="Q83" s="17"/>
      <c r="R83" s="17"/>
      <c r="S83" s="17"/>
    </row>
    <row r="84" spans="1:19" s="13" customFormat="1" ht="117.6" customHeight="1" thickBot="1" x14ac:dyDescent="0.3">
      <c r="A84" s="303"/>
      <c r="B84" s="306"/>
      <c r="C84" s="309"/>
      <c r="D84" s="312"/>
      <c r="E84" s="319"/>
      <c r="F84" s="342"/>
      <c r="G84" s="53" t="s">
        <v>8</v>
      </c>
      <c r="H84" s="282">
        <f>H81+H82+H83</f>
        <v>35</v>
      </c>
      <c r="I84" s="282">
        <f>I81+I82+I83</f>
        <v>35</v>
      </c>
      <c r="J84" s="85">
        <f>J81+J82+J83</f>
        <v>23</v>
      </c>
      <c r="K84" s="252"/>
      <c r="L84" s="225"/>
      <c r="M84" s="257"/>
      <c r="N84" s="332"/>
      <c r="O84" s="333"/>
      <c r="P84" s="17"/>
      <c r="Q84" s="17"/>
      <c r="R84" s="17"/>
      <c r="S84" s="17"/>
    </row>
    <row r="85" spans="1:19" s="13" customFormat="1" ht="14.25" customHeight="1" x14ac:dyDescent="0.25">
      <c r="A85" s="301"/>
      <c r="B85" s="304"/>
      <c r="C85" s="307"/>
      <c r="D85" s="310" t="s">
        <v>97</v>
      </c>
      <c r="E85" s="317" t="s">
        <v>30</v>
      </c>
      <c r="F85" s="339" t="s">
        <v>64</v>
      </c>
      <c r="G85" s="27" t="s">
        <v>31</v>
      </c>
      <c r="H85" s="32">
        <v>0</v>
      </c>
      <c r="I85" s="33">
        <v>0.5</v>
      </c>
      <c r="J85" s="34">
        <v>0.5</v>
      </c>
      <c r="K85" s="71"/>
      <c r="L85" s="64"/>
      <c r="M85" s="63"/>
      <c r="N85" s="328" t="s">
        <v>167</v>
      </c>
      <c r="O85" s="329"/>
      <c r="Q85" s="17"/>
      <c r="R85" s="17"/>
      <c r="S85" s="17"/>
    </row>
    <row r="86" spans="1:19" s="13" customFormat="1" ht="14.25" customHeight="1" x14ac:dyDescent="0.25">
      <c r="A86" s="302"/>
      <c r="B86" s="305"/>
      <c r="C86" s="308"/>
      <c r="D86" s="311"/>
      <c r="E86" s="318"/>
      <c r="F86" s="340"/>
      <c r="G86" s="55" t="s">
        <v>44</v>
      </c>
      <c r="H86" s="57">
        <v>0</v>
      </c>
      <c r="I86" s="58">
        <v>0</v>
      </c>
      <c r="J86" s="59">
        <v>0</v>
      </c>
      <c r="K86" s="71" t="s">
        <v>59</v>
      </c>
      <c r="L86" s="66" t="s">
        <v>32</v>
      </c>
      <c r="M86" s="65" t="s">
        <v>32</v>
      </c>
      <c r="N86" s="330"/>
      <c r="O86" s="331"/>
      <c r="P86" s="17"/>
      <c r="Q86" s="17"/>
      <c r="R86" s="17"/>
      <c r="S86" s="17"/>
    </row>
    <row r="87" spans="1:19" s="13" customFormat="1" ht="14.25" customHeight="1" x14ac:dyDescent="0.25">
      <c r="A87" s="302"/>
      <c r="B87" s="305"/>
      <c r="C87" s="308"/>
      <c r="D87" s="311"/>
      <c r="E87" s="318"/>
      <c r="F87" s="341"/>
      <c r="G87" s="28" t="s">
        <v>46</v>
      </c>
      <c r="H87" s="35">
        <v>0</v>
      </c>
      <c r="I87" s="207">
        <v>40.200000000000003</v>
      </c>
      <c r="J87" s="212">
        <v>13.4</v>
      </c>
      <c r="K87" s="404"/>
      <c r="L87" s="406"/>
      <c r="M87" s="408"/>
      <c r="N87" s="330"/>
      <c r="O87" s="331"/>
      <c r="P87" s="17"/>
      <c r="Q87" s="17"/>
      <c r="R87" s="17"/>
      <c r="S87" s="17"/>
    </row>
    <row r="88" spans="1:19" s="13" customFormat="1" ht="27.6" customHeight="1" thickBot="1" x14ac:dyDescent="0.3">
      <c r="A88" s="303"/>
      <c r="B88" s="306"/>
      <c r="C88" s="309"/>
      <c r="D88" s="312"/>
      <c r="E88" s="319"/>
      <c r="F88" s="342"/>
      <c r="G88" s="53" t="s">
        <v>8</v>
      </c>
      <c r="H88" s="30">
        <f>H85+H86+H87</f>
        <v>0</v>
      </c>
      <c r="I88" s="30">
        <f>I85+I86+I87</f>
        <v>40.700000000000003</v>
      </c>
      <c r="J88" s="31">
        <f>J85+J86+J87</f>
        <v>13.9</v>
      </c>
      <c r="K88" s="405"/>
      <c r="L88" s="407"/>
      <c r="M88" s="409"/>
      <c r="N88" s="332"/>
      <c r="O88" s="333"/>
      <c r="P88" s="17"/>
      <c r="Q88" s="17"/>
      <c r="R88" s="17"/>
      <c r="S88" s="17"/>
    </row>
    <row r="89" spans="1:19" s="13" customFormat="1" ht="13.5" customHeight="1" x14ac:dyDescent="0.25">
      <c r="A89" s="301"/>
      <c r="B89" s="304"/>
      <c r="C89" s="307"/>
      <c r="D89" s="310" t="s">
        <v>121</v>
      </c>
      <c r="E89" s="317" t="s">
        <v>30</v>
      </c>
      <c r="F89" s="339" t="s">
        <v>64</v>
      </c>
      <c r="G89" s="27" t="s">
        <v>31</v>
      </c>
      <c r="H89" s="32">
        <v>0</v>
      </c>
      <c r="I89" s="33">
        <v>0</v>
      </c>
      <c r="J89" s="34">
        <v>0</v>
      </c>
      <c r="K89" s="70"/>
      <c r="L89" s="116"/>
      <c r="M89" s="117"/>
      <c r="N89" s="373" t="s">
        <v>211</v>
      </c>
      <c r="O89" s="329"/>
      <c r="P89" s="5"/>
      <c r="Q89" s="17"/>
      <c r="R89" s="17"/>
      <c r="S89" s="17"/>
    </row>
    <row r="90" spans="1:19" s="13" customFormat="1" ht="12.75" customHeight="1" x14ac:dyDescent="0.25">
      <c r="A90" s="302"/>
      <c r="B90" s="305"/>
      <c r="C90" s="308"/>
      <c r="D90" s="311"/>
      <c r="E90" s="318"/>
      <c r="F90" s="340"/>
      <c r="G90" s="55" t="s">
        <v>45</v>
      </c>
      <c r="H90" s="57">
        <v>0</v>
      </c>
      <c r="I90" s="58">
        <v>0</v>
      </c>
      <c r="J90" s="59">
        <v>0</v>
      </c>
      <c r="K90" s="67"/>
      <c r="L90" s="118"/>
      <c r="M90" s="119"/>
      <c r="N90" s="330"/>
      <c r="O90" s="331"/>
      <c r="P90" s="17"/>
      <c r="Q90" s="17"/>
      <c r="R90" s="17"/>
      <c r="S90" s="17"/>
    </row>
    <row r="91" spans="1:19" s="13" customFormat="1" ht="14.25" customHeight="1" x14ac:dyDescent="0.25">
      <c r="A91" s="302"/>
      <c r="B91" s="305"/>
      <c r="C91" s="308"/>
      <c r="D91" s="311"/>
      <c r="E91" s="318"/>
      <c r="F91" s="341"/>
      <c r="G91" s="28" t="s">
        <v>46</v>
      </c>
      <c r="H91" s="35">
        <v>0</v>
      </c>
      <c r="I91" s="207">
        <v>0</v>
      </c>
      <c r="J91" s="212">
        <v>0</v>
      </c>
      <c r="K91" s="67"/>
      <c r="L91" s="255"/>
      <c r="M91" s="256"/>
      <c r="N91" s="330"/>
      <c r="O91" s="331"/>
      <c r="P91" s="17"/>
      <c r="Q91" s="17"/>
      <c r="R91" s="17"/>
      <c r="S91" s="17"/>
    </row>
    <row r="92" spans="1:19" s="13" customFormat="1" ht="14.4" customHeight="1" thickBot="1" x14ac:dyDescent="0.3">
      <c r="A92" s="303"/>
      <c r="B92" s="306"/>
      <c r="C92" s="309"/>
      <c r="D92" s="312"/>
      <c r="E92" s="319"/>
      <c r="F92" s="342"/>
      <c r="G92" s="53" t="s">
        <v>8</v>
      </c>
      <c r="H92" s="282">
        <f>H89+H90+H91</f>
        <v>0</v>
      </c>
      <c r="I92" s="282">
        <f>I89+I90+I91</f>
        <v>0</v>
      </c>
      <c r="J92" s="85">
        <f>J89+J90+J91</f>
        <v>0</v>
      </c>
      <c r="K92" s="252"/>
      <c r="L92" s="263"/>
      <c r="M92" s="257"/>
      <c r="N92" s="332"/>
      <c r="O92" s="333"/>
      <c r="P92" s="17"/>
      <c r="Q92" s="17"/>
      <c r="R92" s="17"/>
      <c r="S92" s="17"/>
    </row>
    <row r="93" spans="1:19" s="13" customFormat="1" ht="17.25" customHeight="1" x14ac:dyDescent="0.25">
      <c r="A93" s="301"/>
      <c r="B93" s="304"/>
      <c r="C93" s="307"/>
      <c r="D93" s="310" t="s">
        <v>129</v>
      </c>
      <c r="E93" s="317" t="s">
        <v>30</v>
      </c>
      <c r="F93" s="339" t="s">
        <v>64</v>
      </c>
      <c r="G93" s="27" t="s">
        <v>44</v>
      </c>
      <c r="H93" s="32">
        <v>0</v>
      </c>
      <c r="I93" s="33">
        <v>3.5</v>
      </c>
      <c r="J93" s="34">
        <v>0</v>
      </c>
      <c r="K93" s="258"/>
      <c r="L93" s="116"/>
      <c r="M93" s="117"/>
      <c r="N93" s="328" t="s">
        <v>188</v>
      </c>
      <c r="O93" s="329"/>
      <c r="P93" s="17"/>
      <c r="Q93" s="17"/>
      <c r="R93" s="17"/>
      <c r="S93" s="17"/>
    </row>
    <row r="94" spans="1:19" s="13" customFormat="1" ht="15" customHeight="1" x14ac:dyDescent="0.25">
      <c r="A94" s="302"/>
      <c r="B94" s="305"/>
      <c r="C94" s="308"/>
      <c r="D94" s="311"/>
      <c r="E94" s="318"/>
      <c r="F94" s="340"/>
      <c r="G94" s="55" t="s">
        <v>31</v>
      </c>
      <c r="H94" s="57">
        <v>0</v>
      </c>
      <c r="I94" s="58">
        <v>0</v>
      </c>
      <c r="J94" s="59">
        <v>0</v>
      </c>
      <c r="K94" s="67"/>
      <c r="L94" s="118"/>
      <c r="M94" s="119"/>
      <c r="N94" s="330"/>
      <c r="O94" s="331"/>
      <c r="P94" s="17"/>
      <c r="Q94" s="17"/>
      <c r="R94" s="17"/>
      <c r="S94" s="17"/>
    </row>
    <row r="95" spans="1:19" s="13" customFormat="1" ht="15" customHeight="1" x14ac:dyDescent="0.25">
      <c r="A95" s="302"/>
      <c r="B95" s="305"/>
      <c r="C95" s="308"/>
      <c r="D95" s="311"/>
      <c r="E95" s="318"/>
      <c r="F95" s="341"/>
      <c r="G95" s="28" t="s">
        <v>46</v>
      </c>
      <c r="H95" s="35">
        <v>30.8</v>
      </c>
      <c r="I95" s="207">
        <v>42.5</v>
      </c>
      <c r="J95" s="212">
        <v>0</v>
      </c>
      <c r="K95" s="67"/>
      <c r="L95" s="255"/>
      <c r="M95" s="256"/>
      <c r="N95" s="330"/>
      <c r="O95" s="331"/>
      <c r="P95" s="17"/>
      <c r="Q95" s="17"/>
      <c r="R95" s="17"/>
      <c r="S95" s="17"/>
    </row>
    <row r="96" spans="1:19" s="13" customFormat="1" ht="49.8" customHeight="1" thickBot="1" x14ac:dyDescent="0.3">
      <c r="A96" s="303"/>
      <c r="B96" s="306"/>
      <c r="C96" s="309"/>
      <c r="D96" s="312"/>
      <c r="E96" s="319"/>
      <c r="F96" s="342"/>
      <c r="G96" s="53" t="s">
        <v>8</v>
      </c>
      <c r="H96" s="282">
        <f>H93+H94+H95</f>
        <v>30.8</v>
      </c>
      <c r="I96" s="282">
        <f>I93+I94+I95</f>
        <v>46</v>
      </c>
      <c r="J96" s="85">
        <f>J93+J94+J95</f>
        <v>0</v>
      </c>
      <c r="K96" s="252"/>
      <c r="L96" s="263"/>
      <c r="M96" s="257"/>
      <c r="N96" s="332"/>
      <c r="O96" s="333"/>
      <c r="P96" s="17"/>
      <c r="Q96" s="17"/>
      <c r="R96" s="17"/>
      <c r="S96" s="17"/>
    </row>
    <row r="97" spans="1:19" s="13" customFormat="1" ht="15" customHeight="1" x14ac:dyDescent="0.25">
      <c r="A97" s="301"/>
      <c r="B97" s="304"/>
      <c r="C97" s="307"/>
      <c r="D97" s="310" t="s">
        <v>130</v>
      </c>
      <c r="E97" s="317" t="s">
        <v>30</v>
      </c>
      <c r="F97" s="339" t="s">
        <v>64</v>
      </c>
      <c r="G97" s="27" t="s">
        <v>44</v>
      </c>
      <c r="H97" s="32">
        <v>0</v>
      </c>
      <c r="I97" s="33">
        <v>31.3</v>
      </c>
      <c r="J97" s="34">
        <v>0</v>
      </c>
      <c r="K97" s="70"/>
      <c r="L97" s="116"/>
      <c r="M97" s="117"/>
      <c r="N97" s="328" t="s">
        <v>196</v>
      </c>
      <c r="O97" s="329"/>
      <c r="P97" s="5"/>
      <c r="Q97" s="17"/>
      <c r="R97" s="17"/>
      <c r="S97" s="17"/>
    </row>
    <row r="98" spans="1:19" s="13" customFormat="1" ht="15" customHeight="1" x14ac:dyDescent="0.25">
      <c r="A98" s="302"/>
      <c r="B98" s="305"/>
      <c r="C98" s="308"/>
      <c r="D98" s="311"/>
      <c r="E98" s="318"/>
      <c r="F98" s="340"/>
      <c r="G98" s="55" t="s">
        <v>31</v>
      </c>
      <c r="H98" s="57">
        <v>0</v>
      </c>
      <c r="I98" s="58">
        <v>0</v>
      </c>
      <c r="J98" s="59">
        <v>0</v>
      </c>
      <c r="K98" s="67"/>
      <c r="L98" s="118"/>
      <c r="M98" s="119"/>
      <c r="N98" s="330"/>
      <c r="O98" s="331"/>
      <c r="P98" s="17"/>
      <c r="Q98" s="17"/>
      <c r="R98" s="17"/>
      <c r="S98" s="17"/>
    </row>
    <row r="99" spans="1:19" s="13" customFormat="1" ht="11.4" customHeight="1" x14ac:dyDescent="0.25">
      <c r="A99" s="302"/>
      <c r="B99" s="305"/>
      <c r="C99" s="308"/>
      <c r="D99" s="311"/>
      <c r="E99" s="318"/>
      <c r="F99" s="341"/>
      <c r="G99" s="28" t="s">
        <v>46</v>
      </c>
      <c r="H99" s="35">
        <v>0</v>
      </c>
      <c r="I99" s="207">
        <v>0</v>
      </c>
      <c r="J99" s="212">
        <v>0</v>
      </c>
      <c r="K99" s="67"/>
      <c r="L99" s="255"/>
      <c r="M99" s="256"/>
      <c r="N99" s="330"/>
      <c r="O99" s="331"/>
      <c r="P99" s="17"/>
      <c r="Q99" s="17"/>
      <c r="R99" s="17"/>
      <c r="S99" s="17"/>
    </row>
    <row r="100" spans="1:19" s="13" customFormat="1" ht="48" customHeight="1" thickBot="1" x14ac:dyDescent="0.3">
      <c r="A100" s="303"/>
      <c r="B100" s="306"/>
      <c r="C100" s="309"/>
      <c r="D100" s="312"/>
      <c r="E100" s="319"/>
      <c r="F100" s="342"/>
      <c r="G100" s="53" t="s">
        <v>8</v>
      </c>
      <c r="H100" s="282">
        <f>H97+H98+H99</f>
        <v>0</v>
      </c>
      <c r="I100" s="282">
        <f>I97+I98+I99</f>
        <v>31.3</v>
      </c>
      <c r="J100" s="85">
        <f>J97+J98+J99</f>
        <v>0</v>
      </c>
      <c r="K100" s="252"/>
      <c r="L100" s="263"/>
      <c r="M100" s="257"/>
      <c r="N100" s="332"/>
      <c r="O100" s="333"/>
      <c r="P100" s="17"/>
      <c r="Q100" s="17"/>
      <c r="R100" s="17"/>
      <c r="S100" s="17"/>
    </row>
    <row r="101" spans="1:19" s="13" customFormat="1" ht="15" customHeight="1" x14ac:dyDescent="0.25">
      <c r="A101" s="301"/>
      <c r="B101" s="304"/>
      <c r="C101" s="307"/>
      <c r="D101" s="310" t="s">
        <v>131</v>
      </c>
      <c r="E101" s="317" t="s">
        <v>30</v>
      </c>
      <c r="F101" s="339" t="s">
        <v>64</v>
      </c>
      <c r="G101" s="27" t="s">
        <v>44</v>
      </c>
      <c r="H101" s="32">
        <v>0</v>
      </c>
      <c r="I101" s="33">
        <v>0.2</v>
      </c>
      <c r="J101" s="34">
        <v>0</v>
      </c>
      <c r="K101" s="70"/>
      <c r="L101" s="116"/>
      <c r="M101" s="117"/>
      <c r="N101" s="328" t="s">
        <v>197</v>
      </c>
      <c r="O101" s="329"/>
      <c r="P101" s="5"/>
      <c r="Q101" s="17"/>
      <c r="R101" s="17"/>
      <c r="S101" s="17"/>
    </row>
    <row r="102" spans="1:19" s="13" customFormat="1" ht="15" customHeight="1" x14ac:dyDescent="0.25">
      <c r="A102" s="302"/>
      <c r="B102" s="305"/>
      <c r="C102" s="308"/>
      <c r="D102" s="311"/>
      <c r="E102" s="318"/>
      <c r="F102" s="340"/>
      <c r="G102" s="55" t="s">
        <v>31</v>
      </c>
      <c r="H102" s="57">
        <v>0</v>
      </c>
      <c r="I102" s="58">
        <v>0.2</v>
      </c>
      <c r="J102" s="59">
        <v>0</v>
      </c>
      <c r="K102" s="67"/>
      <c r="L102" s="118"/>
      <c r="M102" s="119"/>
      <c r="N102" s="330"/>
      <c r="O102" s="331"/>
      <c r="P102" s="17"/>
      <c r="Q102" s="17"/>
      <c r="R102" s="17"/>
      <c r="S102" s="17"/>
    </row>
    <row r="103" spans="1:19" s="13" customFormat="1" ht="15" customHeight="1" x14ac:dyDescent="0.25">
      <c r="A103" s="302"/>
      <c r="B103" s="305"/>
      <c r="C103" s="308"/>
      <c r="D103" s="311"/>
      <c r="E103" s="318"/>
      <c r="F103" s="341"/>
      <c r="G103" s="28" t="s">
        <v>46</v>
      </c>
      <c r="H103" s="35">
        <v>0.5</v>
      </c>
      <c r="I103" s="207">
        <v>1.4</v>
      </c>
      <c r="J103" s="212">
        <v>0.7</v>
      </c>
      <c r="K103" s="67"/>
      <c r="L103" s="255"/>
      <c r="M103" s="256"/>
      <c r="N103" s="330"/>
      <c r="O103" s="331"/>
      <c r="P103" s="17"/>
      <c r="Q103" s="17"/>
      <c r="R103" s="17"/>
      <c r="S103" s="17"/>
    </row>
    <row r="104" spans="1:19" s="13" customFormat="1" ht="42.75" customHeight="1" thickBot="1" x14ac:dyDescent="0.3">
      <c r="A104" s="303"/>
      <c r="B104" s="306"/>
      <c r="C104" s="309"/>
      <c r="D104" s="312"/>
      <c r="E104" s="319"/>
      <c r="F104" s="342"/>
      <c r="G104" s="53" t="s">
        <v>8</v>
      </c>
      <c r="H104" s="282">
        <f>H101+H102+H103</f>
        <v>0.5</v>
      </c>
      <c r="I104" s="282">
        <f>I101+I102+I103</f>
        <v>1.7999999999999998</v>
      </c>
      <c r="J104" s="85">
        <f>J101+J102+J103</f>
        <v>0.7</v>
      </c>
      <c r="K104" s="252"/>
      <c r="L104" s="263"/>
      <c r="M104" s="257"/>
      <c r="N104" s="332"/>
      <c r="O104" s="333"/>
      <c r="P104" s="17"/>
      <c r="Q104" s="17"/>
      <c r="R104" s="17"/>
      <c r="S104" s="17"/>
    </row>
    <row r="105" spans="1:19" s="13" customFormat="1" ht="15" customHeight="1" x14ac:dyDescent="0.25">
      <c r="A105" s="301"/>
      <c r="B105" s="304"/>
      <c r="C105" s="307"/>
      <c r="D105" s="310" t="s">
        <v>132</v>
      </c>
      <c r="E105" s="317" t="s">
        <v>30</v>
      </c>
      <c r="F105" s="339" t="s">
        <v>64</v>
      </c>
      <c r="G105" s="27" t="s">
        <v>44</v>
      </c>
      <c r="H105" s="32">
        <v>0</v>
      </c>
      <c r="I105" s="33">
        <v>0</v>
      </c>
      <c r="J105" s="34">
        <v>0</v>
      </c>
      <c r="K105" s="70"/>
      <c r="L105" s="116"/>
      <c r="M105" s="117"/>
      <c r="N105" s="328" t="s">
        <v>198</v>
      </c>
      <c r="O105" s="329"/>
      <c r="P105" s="17"/>
      <c r="Q105" s="17"/>
      <c r="R105" s="17"/>
      <c r="S105" s="17"/>
    </row>
    <row r="106" spans="1:19" s="13" customFormat="1" ht="15" customHeight="1" x14ac:dyDescent="0.25">
      <c r="A106" s="302"/>
      <c r="B106" s="305"/>
      <c r="C106" s="308"/>
      <c r="D106" s="311"/>
      <c r="E106" s="318"/>
      <c r="F106" s="340"/>
      <c r="G106" s="55" t="s">
        <v>31</v>
      </c>
      <c r="H106" s="57">
        <v>74.900000000000006</v>
      </c>
      <c r="I106" s="58">
        <v>78.900000000000006</v>
      </c>
      <c r="J106" s="59">
        <v>26.6</v>
      </c>
      <c r="K106" s="67"/>
      <c r="L106" s="118"/>
      <c r="M106" s="119"/>
      <c r="N106" s="330"/>
      <c r="O106" s="331"/>
      <c r="P106" s="5"/>
      <c r="Q106" s="17"/>
      <c r="R106" s="17"/>
      <c r="S106" s="17"/>
    </row>
    <row r="107" spans="1:19" s="13" customFormat="1" ht="15" customHeight="1" x14ac:dyDescent="0.25">
      <c r="A107" s="302"/>
      <c r="B107" s="305"/>
      <c r="C107" s="308"/>
      <c r="D107" s="311"/>
      <c r="E107" s="318"/>
      <c r="F107" s="341"/>
      <c r="G107" s="28" t="s">
        <v>46</v>
      </c>
      <c r="H107" s="35">
        <v>0</v>
      </c>
      <c r="I107" s="207">
        <v>0</v>
      </c>
      <c r="J107" s="212">
        <v>0</v>
      </c>
      <c r="K107" s="67"/>
      <c r="L107" s="255"/>
      <c r="M107" s="256"/>
      <c r="N107" s="330"/>
      <c r="O107" s="331"/>
      <c r="P107" s="17"/>
      <c r="Q107" s="17"/>
      <c r="R107" s="17"/>
      <c r="S107" s="17"/>
    </row>
    <row r="108" spans="1:19" s="13" customFormat="1" ht="33.6" customHeight="1" thickBot="1" x14ac:dyDescent="0.3">
      <c r="A108" s="303"/>
      <c r="B108" s="306"/>
      <c r="C108" s="309"/>
      <c r="D108" s="312"/>
      <c r="E108" s="319"/>
      <c r="F108" s="342"/>
      <c r="G108" s="53" t="s">
        <v>8</v>
      </c>
      <c r="H108" s="282">
        <f>H105+H106+H107</f>
        <v>74.900000000000006</v>
      </c>
      <c r="I108" s="282">
        <f>I105+I106+I107</f>
        <v>78.900000000000006</v>
      </c>
      <c r="J108" s="85">
        <f>J105+J106+J107</f>
        <v>26.6</v>
      </c>
      <c r="K108" s="252"/>
      <c r="L108" s="263"/>
      <c r="M108" s="257"/>
      <c r="N108" s="332"/>
      <c r="O108" s="333"/>
      <c r="P108" s="17"/>
      <c r="Q108" s="17"/>
      <c r="R108" s="17"/>
      <c r="S108" s="17"/>
    </row>
    <row r="109" spans="1:19" s="13" customFormat="1" ht="15" customHeight="1" x14ac:dyDescent="0.25">
      <c r="A109" s="301"/>
      <c r="B109" s="304"/>
      <c r="C109" s="307"/>
      <c r="D109" s="310" t="s">
        <v>133</v>
      </c>
      <c r="E109" s="317" t="s">
        <v>30</v>
      </c>
      <c r="F109" s="339" t="s">
        <v>64</v>
      </c>
      <c r="G109" s="27" t="s">
        <v>44</v>
      </c>
      <c r="H109" s="32">
        <v>44.1</v>
      </c>
      <c r="I109" s="33">
        <v>25</v>
      </c>
      <c r="J109" s="34">
        <v>0</v>
      </c>
      <c r="K109" s="70"/>
      <c r="L109" s="116"/>
      <c r="M109" s="117"/>
      <c r="N109" s="328" t="s">
        <v>212</v>
      </c>
      <c r="O109" s="329"/>
      <c r="P109" s="5"/>
      <c r="Q109" s="17"/>
      <c r="R109" s="17"/>
      <c r="S109" s="17"/>
    </row>
    <row r="110" spans="1:19" s="13" customFormat="1" ht="15" customHeight="1" x14ac:dyDescent="0.25">
      <c r="A110" s="302"/>
      <c r="B110" s="305"/>
      <c r="C110" s="308"/>
      <c r="D110" s="311"/>
      <c r="E110" s="318"/>
      <c r="F110" s="340"/>
      <c r="G110" s="55" t="s">
        <v>31</v>
      </c>
      <c r="H110" s="57">
        <v>80.900000000000006</v>
      </c>
      <c r="I110" s="58">
        <v>0</v>
      </c>
      <c r="J110" s="59">
        <v>0</v>
      </c>
      <c r="K110" s="67"/>
      <c r="L110" s="118"/>
      <c r="M110" s="119"/>
      <c r="N110" s="330"/>
      <c r="O110" s="331"/>
      <c r="P110" s="5"/>
      <c r="Q110" s="17"/>
      <c r="R110" s="17"/>
      <c r="S110" s="17"/>
    </row>
    <row r="111" spans="1:19" s="13" customFormat="1" ht="15" customHeight="1" x14ac:dyDescent="0.25">
      <c r="A111" s="302"/>
      <c r="B111" s="305"/>
      <c r="C111" s="308"/>
      <c r="D111" s="311"/>
      <c r="E111" s="318"/>
      <c r="F111" s="341"/>
      <c r="G111" s="28" t="s">
        <v>46</v>
      </c>
      <c r="H111" s="35">
        <v>0</v>
      </c>
      <c r="I111" s="207">
        <v>0</v>
      </c>
      <c r="J111" s="212">
        <v>0</v>
      </c>
      <c r="K111" s="67"/>
      <c r="L111" s="255"/>
      <c r="M111" s="256"/>
      <c r="N111" s="330"/>
      <c r="O111" s="331"/>
      <c r="P111" s="17"/>
      <c r="Q111" s="17"/>
      <c r="R111" s="17"/>
      <c r="S111" s="17"/>
    </row>
    <row r="112" spans="1:19" s="13" customFormat="1" ht="39" customHeight="1" thickBot="1" x14ac:dyDescent="0.3">
      <c r="A112" s="303"/>
      <c r="B112" s="306"/>
      <c r="C112" s="309"/>
      <c r="D112" s="312"/>
      <c r="E112" s="319"/>
      <c r="F112" s="342"/>
      <c r="G112" s="53" t="s">
        <v>8</v>
      </c>
      <c r="H112" s="282">
        <f>H109+H110+H111</f>
        <v>125</v>
      </c>
      <c r="I112" s="282">
        <f>I109+I110+I111</f>
        <v>25</v>
      </c>
      <c r="J112" s="85">
        <f>J109+J110+J111</f>
        <v>0</v>
      </c>
      <c r="K112" s="252"/>
      <c r="L112" s="263"/>
      <c r="M112" s="257"/>
      <c r="N112" s="332"/>
      <c r="O112" s="333"/>
      <c r="P112" s="17"/>
      <c r="Q112" s="17"/>
      <c r="R112" s="17"/>
      <c r="S112" s="17"/>
    </row>
    <row r="113" spans="1:19" s="13" customFormat="1" ht="15" customHeight="1" x14ac:dyDescent="0.25">
      <c r="A113" s="301"/>
      <c r="B113" s="304"/>
      <c r="C113" s="307"/>
      <c r="D113" s="310" t="s">
        <v>134</v>
      </c>
      <c r="E113" s="317" t="s">
        <v>30</v>
      </c>
      <c r="F113" s="339" t="s">
        <v>64</v>
      </c>
      <c r="G113" s="27" t="s">
        <v>44</v>
      </c>
      <c r="H113" s="32">
        <v>87.5</v>
      </c>
      <c r="I113" s="33">
        <v>7.5</v>
      </c>
      <c r="J113" s="34">
        <v>0</v>
      </c>
      <c r="K113" s="70"/>
      <c r="L113" s="116"/>
      <c r="M113" s="117"/>
      <c r="N113" s="328" t="s">
        <v>169</v>
      </c>
      <c r="O113" s="329"/>
      <c r="P113" s="17"/>
      <c r="Q113" s="17"/>
      <c r="R113" s="17"/>
      <c r="S113" s="17"/>
    </row>
    <row r="114" spans="1:19" s="13" customFormat="1" ht="15" customHeight="1" x14ac:dyDescent="0.25">
      <c r="A114" s="302"/>
      <c r="B114" s="305"/>
      <c r="C114" s="308"/>
      <c r="D114" s="311"/>
      <c r="E114" s="318"/>
      <c r="F114" s="340"/>
      <c r="G114" s="55" t="s">
        <v>31</v>
      </c>
      <c r="H114" s="57">
        <v>0</v>
      </c>
      <c r="I114" s="58">
        <v>0</v>
      </c>
      <c r="J114" s="59">
        <v>0</v>
      </c>
      <c r="K114" s="67"/>
      <c r="L114" s="118"/>
      <c r="M114" s="119"/>
      <c r="N114" s="330"/>
      <c r="O114" s="331"/>
      <c r="P114" s="5"/>
      <c r="Q114" s="17"/>
      <c r="R114" s="17"/>
      <c r="S114" s="17"/>
    </row>
    <row r="115" spans="1:19" s="13" customFormat="1" ht="15" customHeight="1" x14ac:dyDescent="0.25">
      <c r="A115" s="302"/>
      <c r="B115" s="305"/>
      <c r="C115" s="308"/>
      <c r="D115" s="311"/>
      <c r="E115" s="318"/>
      <c r="F115" s="341"/>
      <c r="G115" s="28" t="s">
        <v>46</v>
      </c>
      <c r="H115" s="35">
        <v>0</v>
      </c>
      <c r="I115" s="207">
        <v>0</v>
      </c>
      <c r="J115" s="212">
        <v>0</v>
      </c>
      <c r="K115" s="67"/>
      <c r="L115" s="255"/>
      <c r="M115" s="256"/>
      <c r="N115" s="330"/>
      <c r="O115" s="331"/>
      <c r="P115" s="17"/>
      <c r="Q115" s="17"/>
      <c r="R115" s="17"/>
      <c r="S115" s="17"/>
    </row>
    <row r="116" spans="1:19" s="13" customFormat="1" ht="51.75" customHeight="1" thickBot="1" x14ac:dyDescent="0.3">
      <c r="A116" s="303"/>
      <c r="B116" s="306"/>
      <c r="C116" s="309"/>
      <c r="D116" s="312"/>
      <c r="E116" s="319"/>
      <c r="F116" s="342"/>
      <c r="G116" s="53" t="s">
        <v>8</v>
      </c>
      <c r="H116" s="282">
        <f>H113+H114+H115</f>
        <v>87.5</v>
      </c>
      <c r="I116" s="282">
        <f>I113+I114+I115</f>
        <v>7.5</v>
      </c>
      <c r="J116" s="85">
        <f>J113+J114+J115</f>
        <v>0</v>
      </c>
      <c r="K116" s="252"/>
      <c r="L116" s="263"/>
      <c r="M116" s="257"/>
      <c r="N116" s="332"/>
      <c r="O116" s="333"/>
      <c r="P116" s="17"/>
      <c r="Q116" s="17"/>
      <c r="R116" s="17"/>
      <c r="S116" s="17"/>
    </row>
    <row r="117" spans="1:19" s="13" customFormat="1" ht="14.25" customHeight="1" x14ac:dyDescent="0.25">
      <c r="A117" s="301"/>
      <c r="B117" s="304"/>
      <c r="C117" s="307"/>
      <c r="D117" s="310" t="s">
        <v>135</v>
      </c>
      <c r="E117" s="317" t="s">
        <v>30</v>
      </c>
      <c r="F117" s="339" t="s">
        <v>64</v>
      </c>
      <c r="G117" s="27" t="s">
        <v>44</v>
      </c>
      <c r="H117" s="32">
        <v>0</v>
      </c>
      <c r="I117" s="33">
        <v>0</v>
      </c>
      <c r="J117" s="34">
        <v>0</v>
      </c>
      <c r="K117" s="70"/>
      <c r="L117" s="116"/>
      <c r="M117" s="117"/>
      <c r="N117" s="328" t="s">
        <v>199</v>
      </c>
      <c r="O117" s="329"/>
      <c r="P117" s="5"/>
      <c r="Q117" s="17"/>
      <c r="R117" s="17"/>
      <c r="S117" s="17"/>
    </row>
    <row r="118" spans="1:19" s="13" customFormat="1" ht="14.25" customHeight="1" x14ac:dyDescent="0.25">
      <c r="A118" s="302"/>
      <c r="B118" s="305"/>
      <c r="C118" s="308"/>
      <c r="D118" s="311"/>
      <c r="E118" s="318"/>
      <c r="F118" s="340"/>
      <c r="G118" s="55" t="s">
        <v>31</v>
      </c>
      <c r="H118" s="57">
        <v>0</v>
      </c>
      <c r="I118" s="58">
        <v>0</v>
      </c>
      <c r="J118" s="59">
        <v>0</v>
      </c>
      <c r="K118" s="67"/>
      <c r="L118" s="118"/>
      <c r="M118" s="119"/>
      <c r="N118" s="330"/>
      <c r="O118" s="331"/>
      <c r="Q118" s="17"/>
      <c r="R118" s="17"/>
      <c r="S118" s="17"/>
    </row>
    <row r="119" spans="1:19" s="13" customFormat="1" ht="14.25" customHeight="1" x14ac:dyDescent="0.25">
      <c r="A119" s="302"/>
      <c r="B119" s="305"/>
      <c r="C119" s="308"/>
      <c r="D119" s="311"/>
      <c r="E119" s="318"/>
      <c r="F119" s="341"/>
      <c r="G119" s="28" t="s">
        <v>46</v>
      </c>
      <c r="H119" s="35">
        <v>0</v>
      </c>
      <c r="I119" s="207">
        <v>54.3</v>
      </c>
      <c r="J119" s="212">
        <v>41.2</v>
      </c>
      <c r="K119" s="67"/>
      <c r="L119" s="255"/>
      <c r="M119" s="256"/>
      <c r="N119" s="330"/>
      <c r="O119" s="331"/>
      <c r="P119" s="17"/>
      <c r="Q119" s="17"/>
      <c r="R119" s="17"/>
      <c r="S119" s="17"/>
    </row>
    <row r="120" spans="1:19" s="13" customFormat="1" ht="65.400000000000006" customHeight="1" thickBot="1" x14ac:dyDescent="0.3">
      <c r="A120" s="303"/>
      <c r="B120" s="306"/>
      <c r="C120" s="309"/>
      <c r="D120" s="312"/>
      <c r="E120" s="319"/>
      <c r="F120" s="342"/>
      <c r="G120" s="53" t="s">
        <v>8</v>
      </c>
      <c r="H120" s="282">
        <f>H117+H118+H119</f>
        <v>0</v>
      </c>
      <c r="I120" s="282">
        <f>I117+I118+I119</f>
        <v>54.3</v>
      </c>
      <c r="J120" s="85">
        <f>J117+J118+J119</f>
        <v>41.2</v>
      </c>
      <c r="K120" s="252"/>
      <c r="L120" s="225"/>
      <c r="M120" s="257"/>
      <c r="N120" s="332"/>
      <c r="O120" s="333"/>
      <c r="P120" s="17"/>
      <c r="Q120" s="17"/>
      <c r="R120" s="17"/>
      <c r="S120" s="17"/>
    </row>
    <row r="121" spans="1:19" s="13" customFormat="1" ht="20.399999999999999" customHeight="1" thickBot="1" x14ac:dyDescent="0.3">
      <c r="A121" s="38" t="s">
        <v>7</v>
      </c>
      <c r="B121" s="37" t="s">
        <v>9</v>
      </c>
      <c r="C121" s="437" t="s">
        <v>10</v>
      </c>
      <c r="D121" s="438"/>
      <c r="E121" s="438"/>
      <c r="F121" s="438"/>
      <c r="G121" s="439"/>
      <c r="H121" s="39">
        <f>H42+H47+H51+H55+H68+H72+H76+H80+H84+H88+H120+H60+H64+H92+H96+H100+H104+H108+H112+H116</f>
        <v>1572.6000000000001</v>
      </c>
      <c r="I121" s="39">
        <f>I42+I47+I51+I55+I68+I72+I76+I80+I84+I88+I120+I60+I64+I92+I96+I100+I104+I108+I112+I116</f>
        <v>1696.9</v>
      </c>
      <c r="J121" s="39">
        <f>J42+J47+J51+J55+J68+J72+J76+J80+J84+J88+J120+J60+J64+J92+J96+J100+J104+J108+J112+J116</f>
        <v>547.29999999999995</v>
      </c>
      <c r="K121" s="138"/>
      <c r="L121" s="139"/>
      <c r="M121" s="139"/>
      <c r="N121" s="128"/>
      <c r="O121" s="129"/>
      <c r="P121" s="17"/>
      <c r="Q121" s="17"/>
      <c r="R121" s="17"/>
      <c r="S121" s="17"/>
    </row>
    <row r="122" spans="1:19" s="13" customFormat="1" ht="28.95" customHeight="1" thickBot="1" x14ac:dyDescent="0.3">
      <c r="A122" s="115" t="s">
        <v>7</v>
      </c>
      <c r="B122" s="440" t="s">
        <v>11</v>
      </c>
      <c r="C122" s="440"/>
      <c r="D122" s="440"/>
      <c r="E122" s="440"/>
      <c r="F122" s="440"/>
      <c r="G122" s="441"/>
      <c r="H122" s="126">
        <f>H121+H37</f>
        <v>4091</v>
      </c>
      <c r="I122" s="126">
        <f>I121+I37</f>
        <v>3342.7</v>
      </c>
      <c r="J122" s="126">
        <f>J121+J37</f>
        <v>1134.2</v>
      </c>
      <c r="K122" s="127"/>
      <c r="L122" s="127"/>
      <c r="M122" s="127"/>
      <c r="N122" s="385"/>
      <c r="O122" s="386"/>
      <c r="P122" s="17"/>
      <c r="Q122" s="17"/>
      <c r="R122" s="17"/>
      <c r="S122" s="17"/>
    </row>
    <row r="123" spans="1:19" s="13" customFormat="1" ht="16.95" customHeight="1" thickBot="1" x14ac:dyDescent="0.3">
      <c r="A123" s="52" t="s">
        <v>9</v>
      </c>
      <c r="B123" s="434" t="s">
        <v>65</v>
      </c>
      <c r="C123" s="435"/>
      <c r="D123" s="435"/>
      <c r="E123" s="435"/>
      <c r="F123" s="435"/>
      <c r="G123" s="435"/>
      <c r="H123" s="435"/>
      <c r="I123" s="435"/>
      <c r="J123" s="435"/>
      <c r="K123" s="435"/>
      <c r="L123" s="435"/>
      <c r="M123" s="435"/>
      <c r="N123" s="387"/>
      <c r="O123" s="386"/>
      <c r="P123" s="17"/>
      <c r="Q123" s="17"/>
      <c r="R123" s="17"/>
      <c r="S123" s="17"/>
    </row>
    <row r="124" spans="1:19" s="13" customFormat="1" ht="31.2" customHeight="1" thickBot="1" x14ac:dyDescent="0.3">
      <c r="A124" s="25" t="s">
        <v>9</v>
      </c>
      <c r="B124" s="26" t="s">
        <v>7</v>
      </c>
      <c r="C124" s="436" t="s">
        <v>66</v>
      </c>
      <c r="D124" s="436"/>
      <c r="E124" s="436"/>
      <c r="F124" s="436"/>
      <c r="G124" s="436"/>
      <c r="H124" s="436"/>
      <c r="I124" s="436"/>
      <c r="J124" s="436"/>
      <c r="K124" s="436"/>
      <c r="L124" s="436"/>
      <c r="M124" s="436"/>
      <c r="N124" s="388"/>
      <c r="O124" s="389"/>
      <c r="P124" s="17"/>
      <c r="Q124" s="17"/>
      <c r="R124" s="17"/>
      <c r="S124" s="17"/>
    </row>
    <row r="125" spans="1:19" s="13" customFormat="1" ht="15" customHeight="1" x14ac:dyDescent="0.25">
      <c r="A125" s="349"/>
      <c r="B125" s="356"/>
      <c r="C125" s="431"/>
      <c r="D125" s="310" t="s">
        <v>67</v>
      </c>
      <c r="E125" s="317" t="s">
        <v>30</v>
      </c>
      <c r="F125" s="324" t="s">
        <v>47</v>
      </c>
      <c r="G125" s="27" t="s">
        <v>44</v>
      </c>
      <c r="H125" s="102">
        <v>81.599999999999994</v>
      </c>
      <c r="I125" s="110">
        <v>37.700000000000003</v>
      </c>
      <c r="J125" s="34">
        <v>36.5</v>
      </c>
      <c r="K125" s="70"/>
      <c r="L125" s="62"/>
      <c r="M125" s="63"/>
      <c r="N125" s="328" t="s">
        <v>213</v>
      </c>
      <c r="O125" s="329"/>
      <c r="Q125" s="17"/>
      <c r="R125" s="17"/>
      <c r="S125" s="17"/>
    </row>
    <row r="126" spans="1:19" s="13" customFormat="1" ht="15" customHeight="1" x14ac:dyDescent="0.25">
      <c r="A126" s="350"/>
      <c r="B126" s="357"/>
      <c r="C126" s="432"/>
      <c r="D126" s="311"/>
      <c r="E126" s="318"/>
      <c r="F126" s="325"/>
      <c r="G126" s="206" t="s">
        <v>45</v>
      </c>
      <c r="H126" s="107">
        <v>0</v>
      </c>
      <c r="I126" s="114">
        <v>0</v>
      </c>
      <c r="J126" s="59">
        <v>0</v>
      </c>
      <c r="K126" s="251" t="s">
        <v>78</v>
      </c>
      <c r="L126" s="64" t="s">
        <v>32</v>
      </c>
      <c r="M126" s="65" t="s">
        <v>32</v>
      </c>
      <c r="N126" s="330"/>
      <c r="O126" s="331"/>
      <c r="Q126" s="17"/>
      <c r="R126" s="17"/>
      <c r="S126" s="17"/>
    </row>
    <row r="127" spans="1:19" s="13" customFormat="1" ht="15" customHeight="1" x14ac:dyDescent="0.25">
      <c r="A127" s="350"/>
      <c r="B127" s="357"/>
      <c r="C127" s="432"/>
      <c r="D127" s="311"/>
      <c r="E127" s="318"/>
      <c r="F127" s="325"/>
      <c r="G127" s="55" t="s">
        <v>31</v>
      </c>
      <c r="H127" s="107">
        <v>0.6</v>
      </c>
      <c r="I127" s="114">
        <v>0.6</v>
      </c>
      <c r="J127" s="59">
        <v>0.1</v>
      </c>
      <c r="K127" s="251"/>
      <c r="L127" s="64"/>
      <c r="M127" s="65"/>
      <c r="N127" s="330"/>
      <c r="O127" s="331"/>
      <c r="P127" s="17"/>
      <c r="Q127" s="17"/>
      <c r="R127" s="17"/>
      <c r="S127" s="17"/>
    </row>
    <row r="128" spans="1:19" s="13" customFormat="1" ht="15" customHeight="1" x14ac:dyDescent="0.25">
      <c r="A128" s="350"/>
      <c r="B128" s="357"/>
      <c r="C128" s="432"/>
      <c r="D128" s="311"/>
      <c r="E128" s="318"/>
      <c r="F128" s="326"/>
      <c r="G128" s="28" t="s">
        <v>46</v>
      </c>
      <c r="H128" s="103">
        <v>1006.2</v>
      </c>
      <c r="I128" s="186">
        <v>526.5</v>
      </c>
      <c r="J128" s="212">
        <v>16.8</v>
      </c>
      <c r="K128" s="71"/>
      <c r="L128" s="66"/>
      <c r="M128" s="227"/>
      <c r="N128" s="330"/>
      <c r="O128" s="331"/>
      <c r="P128" s="17"/>
      <c r="Q128" s="17"/>
      <c r="R128" s="17"/>
      <c r="S128" s="17"/>
    </row>
    <row r="129" spans="1:19" s="13" customFormat="1" ht="51" customHeight="1" thickBot="1" x14ac:dyDescent="0.3">
      <c r="A129" s="351"/>
      <c r="B129" s="358"/>
      <c r="C129" s="433"/>
      <c r="D129" s="312"/>
      <c r="E129" s="319"/>
      <c r="F129" s="327"/>
      <c r="G129" s="53" t="s">
        <v>8</v>
      </c>
      <c r="H129" s="108">
        <f>H125+H126+H128+H127</f>
        <v>1088.3999999999999</v>
      </c>
      <c r="I129" s="108">
        <f t="shared" ref="I129:J129" si="21">I125+I126+I128+I127</f>
        <v>564.80000000000007</v>
      </c>
      <c r="J129" s="85">
        <f t="shared" si="21"/>
        <v>53.4</v>
      </c>
      <c r="K129" s="252"/>
      <c r="L129" s="229"/>
      <c r="M129" s="230"/>
      <c r="N129" s="332"/>
      <c r="O129" s="333"/>
      <c r="P129" s="17"/>
      <c r="Q129" s="17"/>
      <c r="R129" s="17"/>
      <c r="S129" s="17"/>
    </row>
    <row r="130" spans="1:19" s="13" customFormat="1" ht="15" customHeight="1" x14ac:dyDescent="0.25">
      <c r="A130" s="301"/>
      <c r="B130" s="304"/>
      <c r="C130" s="307"/>
      <c r="D130" s="310" t="s">
        <v>68</v>
      </c>
      <c r="E130" s="317" t="s">
        <v>30</v>
      </c>
      <c r="F130" s="324" t="s">
        <v>47</v>
      </c>
      <c r="G130" s="27" t="s">
        <v>44</v>
      </c>
      <c r="H130" s="102">
        <v>15.6</v>
      </c>
      <c r="I130" s="110">
        <v>15.6</v>
      </c>
      <c r="J130" s="34">
        <v>15</v>
      </c>
      <c r="K130" s="70" t="s">
        <v>79</v>
      </c>
      <c r="L130" s="62" t="s">
        <v>32</v>
      </c>
      <c r="M130" s="63" t="s">
        <v>32</v>
      </c>
      <c r="N130" s="328" t="s">
        <v>214</v>
      </c>
      <c r="O130" s="329"/>
      <c r="Q130" s="17"/>
      <c r="R130" s="17"/>
      <c r="S130" s="17"/>
    </row>
    <row r="131" spans="1:19" s="13" customFormat="1" ht="12.6" customHeight="1" x14ac:dyDescent="0.25">
      <c r="A131" s="302"/>
      <c r="B131" s="305"/>
      <c r="C131" s="308"/>
      <c r="D131" s="311"/>
      <c r="E131" s="318"/>
      <c r="F131" s="325"/>
      <c r="G131" s="206" t="s">
        <v>45</v>
      </c>
      <c r="H131" s="107">
        <v>0</v>
      </c>
      <c r="I131" s="114">
        <v>0</v>
      </c>
      <c r="J131" s="59">
        <v>0</v>
      </c>
      <c r="K131" s="71"/>
      <c r="L131" s="64"/>
      <c r="M131" s="65"/>
      <c r="N131" s="330"/>
      <c r="O131" s="331"/>
      <c r="P131" s="17"/>
      <c r="Q131" s="17"/>
      <c r="R131" s="17"/>
      <c r="S131" s="17"/>
    </row>
    <row r="132" spans="1:19" s="13" customFormat="1" ht="12" customHeight="1" x14ac:dyDescent="0.25">
      <c r="A132" s="302"/>
      <c r="B132" s="305"/>
      <c r="C132" s="308"/>
      <c r="D132" s="311"/>
      <c r="E132" s="318"/>
      <c r="F132" s="325"/>
      <c r="G132" s="55" t="s">
        <v>31</v>
      </c>
      <c r="H132" s="107">
        <v>0.3</v>
      </c>
      <c r="I132" s="114">
        <v>0.3</v>
      </c>
      <c r="J132" s="59">
        <v>0.1</v>
      </c>
      <c r="K132" s="71"/>
      <c r="L132" s="64"/>
      <c r="M132" s="65"/>
      <c r="N132" s="330"/>
      <c r="O132" s="331"/>
      <c r="P132" s="17"/>
      <c r="Q132" s="17"/>
      <c r="R132" s="17"/>
      <c r="S132" s="17"/>
    </row>
    <row r="133" spans="1:19" s="13" customFormat="1" ht="11.4" customHeight="1" x14ac:dyDescent="0.25">
      <c r="A133" s="302"/>
      <c r="B133" s="305"/>
      <c r="C133" s="308"/>
      <c r="D133" s="311"/>
      <c r="E133" s="318"/>
      <c r="F133" s="326"/>
      <c r="G133" s="28" t="s">
        <v>46</v>
      </c>
      <c r="H133" s="103">
        <v>192.3</v>
      </c>
      <c r="I133" s="186">
        <v>4.2</v>
      </c>
      <c r="J133" s="212">
        <v>0</v>
      </c>
      <c r="K133" s="71"/>
      <c r="L133" s="66"/>
      <c r="M133" s="227"/>
      <c r="N133" s="330"/>
      <c r="O133" s="331"/>
      <c r="P133" s="17"/>
      <c r="Q133" s="17"/>
      <c r="R133" s="17"/>
      <c r="S133" s="17"/>
    </row>
    <row r="134" spans="1:19" s="13" customFormat="1" ht="57.6" customHeight="1" thickBot="1" x14ac:dyDescent="0.3">
      <c r="A134" s="303"/>
      <c r="B134" s="306"/>
      <c r="C134" s="309"/>
      <c r="D134" s="312"/>
      <c r="E134" s="319"/>
      <c r="F134" s="327"/>
      <c r="G134" s="53" t="s">
        <v>8</v>
      </c>
      <c r="H134" s="108">
        <f>H130+H131+H133+H132</f>
        <v>208.20000000000002</v>
      </c>
      <c r="I134" s="108">
        <f t="shared" ref="I134:J134" si="22">I130+I131+I133+I132</f>
        <v>20.100000000000001</v>
      </c>
      <c r="J134" s="85">
        <f t="shared" si="22"/>
        <v>15.1</v>
      </c>
      <c r="K134" s="252"/>
      <c r="L134" s="229"/>
      <c r="M134" s="230"/>
      <c r="N134" s="332"/>
      <c r="O134" s="333"/>
      <c r="P134" s="17"/>
      <c r="Q134" s="17"/>
      <c r="R134" s="17"/>
      <c r="S134" s="17"/>
    </row>
    <row r="135" spans="1:19" s="13" customFormat="1" ht="15" customHeight="1" x14ac:dyDescent="0.25">
      <c r="A135" s="301"/>
      <c r="B135" s="304"/>
      <c r="C135" s="307"/>
      <c r="D135" s="310" t="s">
        <v>69</v>
      </c>
      <c r="E135" s="317" t="s">
        <v>30</v>
      </c>
      <c r="F135" s="324" t="s">
        <v>47</v>
      </c>
      <c r="G135" s="27" t="s">
        <v>44</v>
      </c>
      <c r="H135" s="102">
        <v>68.8</v>
      </c>
      <c r="I135" s="110">
        <v>69.3</v>
      </c>
      <c r="J135" s="34">
        <v>68.3</v>
      </c>
      <c r="K135" s="266" t="s">
        <v>78</v>
      </c>
      <c r="L135" s="267" t="s">
        <v>32</v>
      </c>
      <c r="M135" s="268" t="s">
        <v>32</v>
      </c>
      <c r="N135" s="373" t="s">
        <v>200</v>
      </c>
      <c r="O135" s="329"/>
      <c r="Q135" s="17"/>
      <c r="R135" s="17"/>
      <c r="S135" s="17"/>
    </row>
    <row r="136" spans="1:19" s="13" customFormat="1" ht="15" customHeight="1" x14ac:dyDescent="0.25">
      <c r="A136" s="302"/>
      <c r="B136" s="305"/>
      <c r="C136" s="308"/>
      <c r="D136" s="311"/>
      <c r="E136" s="318"/>
      <c r="F136" s="325"/>
      <c r="G136" s="206" t="s">
        <v>45</v>
      </c>
      <c r="H136" s="107">
        <v>0</v>
      </c>
      <c r="I136" s="114">
        <v>0</v>
      </c>
      <c r="J136" s="59">
        <v>0</v>
      </c>
      <c r="K136" s="264"/>
      <c r="L136" s="166"/>
      <c r="M136" s="265"/>
      <c r="N136" s="374"/>
      <c r="O136" s="331"/>
      <c r="P136" s="17"/>
      <c r="Q136" s="17"/>
      <c r="R136" s="17"/>
      <c r="S136" s="17"/>
    </row>
    <row r="137" spans="1:19" s="13" customFormat="1" ht="15" customHeight="1" x14ac:dyDescent="0.25">
      <c r="A137" s="302"/>
      <c r="B137" s="305"/>
      <c r="C137" s="308"/>
      <c r="D137" s="311"/>
      <c r="E137" s="318"/>
      <c r="F137" s="325"/>
      <c r="G137" s="55" t="s">
        <v>31</v>
      </c>
      <c r="H137" s="107">
        <v>0.3</v>
      </c>
      <c r="I137" s="114">
        <v>0.3</v>
      </c>
      <c r="J137" s="59">
        <v>0.3</v>
      </c>
      <c r="K137" s="71"/>
      <c r="L137" s="64"/>
      <c r="M137" s="65"/>
      <c r="N137" s="374"/>
      <c r="O137" s="331"/>
      <c r="P137" s="17"/>
      <c r="Q137" s="17"/>
      <c r="R137" s="17"/>
      <c r="S137" s="17"/>
    </row>
    <row r="138" spans="1:19" s="13" customFormat="1" ht="15" customHeight="1" x14ac:dyDescent="0.25">
      <c r="A138" s="302"/>
      <c r="B138" s="305"/>
      <c r="C138" s="308"/>
      <c r="D138" s="311"/>
      <c r="E138" s="318"/>
      <c r="F138" s="326"/>
      <c r="G138" s="28" t="s">
        <v>46</v>
      </c>
      <c r="H138" s="103">
        <v>613.79999999999995</v>
      </c>
      <c r="I138" s="186">
        <v>476.3</v>
      </c>
      <c r="J138" s="212">
        <v>11.8</v>
      </c>
      <c r="K138" s="71"/>
      <c r="L138" s="66"/>
      <c r="M138" s="227"/>
      <c r="N138" s="330"/>
      <c r="O138" s="331"/>
      <c r="P138" s="17"/>
      <c r="Q138" s="17"/>
      <c r="R138" s="17"/>
      <c r="S138" s="17"/>
    </row>
    <row r="139" spans="1:19" s="13" customFormat="1" ht="111" customHeight="1" thickBot="1" x14ac:dyDescent="0.3">
      <c r="A139" s="303"/>
      <c r="B139" s="306"/>
      <c r="C139" s="309"/>
      <c r="D139" s="312"/>
      <c r="E139" s="319"/>
      <c r="F139" s="327"/>
      <c r="G139" s="53" t="s">
        <v>8</v>
      </c>
      <c r="H139" s="108">
        <f>H135+H136+H138+H137</f>
        <v>682.89999999999986</v>
      </c>
      <c r="I139" s="108">
        <f t="shared" ref="I139:J139" si="23">I135+I136+I138+I137</f>
        <v>545.9</v>
      </c>
      <c r="J139" s="85">
        <f t="shared" si="23"/>
        <v>80.399999999999991</v>
      </c>
      <c r="K139" s="228"/>
      <c r="L139" s="229"/>
      <c r="M139" s="230"/>
      <c r="N139" s="332"/>
      <c r="O139" s="333"/>
      <c r="P139" s="17"/>
      <c r="Q139" s="17"/>
      <c r="R139" s="17"/>
      <c r="S139" s="17"/>
    </row>
    <row r="140" spans="1:19" s="13" customFormat="1" ht="15" customHeight="1" x14ac:dyDescent="0.25">
      <c r="A140" s="301"/>
      <c r="B140" s="304"/>
      <c r="C140" s="307"/>
      <c r="D140" s="310" t="s">
        <v>70</v>
      </c>
      <c r="E140" s="317" t="s">
        <v>30</v>
      </c>
      <c r="F140" s="324" t="s">
        <v>47</v>
      </c>
      <c r="G140" s="27" t="s">
        <v>44</v>
      </c>
      <c r="H140" s="102">
        <v>0</v>
      </c>
      <c r="I140" s="110">
        <v>62.6</v>
      </c>
      <c r="J140" s="34">
        <v>19.8</v>
      </c>
      <c r="K140" s="70"/>
      <c r="L140" s="62"/>
      <c r="M140" s="63"/>
      <c r="N140" s="375" t="s">
        <v>215</v>
      </c>
      <c r="O140" s="376"/>
      <c r="Q140" s="17"/>
      <c r="R140" s="17"/>
      <c r="S140" s="17"/>
    </row>
    <row r="141" spans="1:19" s="13" customFormat="1" ht="15" customHeight="1" x14ac:dyDescent="0.25">
      <c r="A141" s="302"/>
      <c r="B141" s="305"/>
      <c r="C141" s="308"/>
      <c r="D141" s="311"/>
      <c r="E141" s="318"/>
      <c r="F141" s="325"/>
      <c r="G141" s="206" t="s">
        <v>45</v>
      </c>
      <c r="H141" s="107">
        <v>0</v>
      </c>
      <c r="I141" s="114">
        <v>0</v>
      </c>
      <c r="J141" s="59">
        <v>0</v>
      </c>
      <c r="K141" s="71"/>
      <c r="L141" s="64"/>
      <c r="M141" s="65"/>
      <c r="N141" s="377"/>
      <c r="O141" s="378"/>
      <c r="P141" s="17"/>
      <c r="Q141" s="17"/>
      <c r="R141" s="17"/>
      <c r="S141" s="17"/>
    </row>
    <row r="142" spans="1:19" s="13" customFormat="1" ht="15" customHeight="1" x14ac:dyDescent="0.25">
      <c r="A142" s="302"/>
      <c r="B142" s="305"/>
      <c r="C142" s="308"/>
      <c r="D142" s="311"/>
      <c r="E142" s="318"/>
      <c r="F142" s="325"/>
      <c r="G142" s="206" t="s">
        <v>31</v>
      </c>
      <c r="H142" s="107">
        <v>0.4</v>
      </c>
      <c r="I142" s="114">
        <v>0.4</v>
      </c>
      <c r="J142" s="59">
        <v>0.4</v>
      </c>
      <c r="K142" s="71"/>
      <c r="L142" s="64"/>
      <c r="M142" s="65"/>
      <c r="N142" s="377"/>
      <c r="O142" s="378"/>
      <c r="P142" s="17"/>
      <c r="Q142" s="17"/>
      <c r="R142" s="17"/>
      <c r="S142" s="17"/>
    </row>
    <row r="143" spans="1:19" s="13" customFormat="1" ht="15" customHeight="1" x14ac:dyDescent="0.25">
      <c r="A143" s="302"/>
      <c r="B143" s="305"/>
      <c r="C143" s="308"/>
      <c r="D143" s="311"/>
      <c r="E143" s="318"/>
      <c r="F143" s="326"/>
      <c r="G143" s="202" t="s">
        <v>46</v>
      </c>
      <c r="H143" s="103">
        <v>512.6</v>
      </c>
      <c r="I143" s="186">
        <v>354.6</v>
      </c>
      <c r="J143" s="212">
        <v>20</v>
      </c>
      <c r="K143" s="71"/>
      <c r="L143" s="66"/>
      <c r="M143" s="227"/>
      <c r="N143" s="377"/>
      <c r="O143" s="378"/>
      <c r="P143" s="17"/>
      <c r="Q143" s="17"/>
      <c r="R143" s="17"/>
      <c r="S143" s="17"/>
    </row>
    <row r="144" spans="1:19" s="13" customFormat="1" ht="254.4" customHeight="1" thickBot="1" x14ac:dyDescent="0.3">
      <c r="A144" s="303"/>
      <c r="B144" s="306"/>
      <c r="C144" s="309"/>
      <c r="D144" s="312"/>
      <c r="E144" s="319"/>
      <c r="F144" s="327"/>
      <c r="G144" s="53" t="s">
        <v>8</v>
      </c>
      <c r="H144" s="108">
        <f>H140+H141+H143+H142</f>
        <v>513</v>
      </c>
      <c r="I144" s="108">
        <f t="shared" ref="I144:J144" si="24">I140+I141+I143+I142</f>
        <v>417.6</v>
      </c>
      <c r="J144" s="85">
        <f t="shared" si="24"/>
        <v>40.199999999999996</v>
      </c>
      <c r="K144" s="252"/>
      <c r="L144" s="229"/>
      <c r="M144" s="230"/>
      <c r="N144" s="379"/>
      <c r="O144" s="380"/>
      <c r="P144" s="17"/>
      <c r="Q144" s="17"/>
      <c r="R144" s="17"/>
      <c r="S144" s="17"/>
    </row>
    <row r="145" spans="1:19" s="13" customFormat="1" ht="13.95" customHeight="1" x14ac:dyDescent="0.25">
      <c r="A145" s="301"/>
      <c r="B145" s="304"/>
      <c r="C145" s="307"/>
      <c r="D145" s="310" t="s">
        <v>136</v>
      </c>
      <c r="E145" s="317" t="s">
        <v>30</v>
      </c>
      <c r="F145" s="324" t="s">
        <v>47</v>
      </c>
      <c r="G145" s="27" t="s">
        <v>44</v>
      </c>
      <c r="H145" s="102">
        <v>0</v>
      </c>
      <c r="I145" s="110">
        <v>0</v>
      </c>
      <c r="J145" s="34">
        <v>0</v>
      </c>
      <c r="K145" s="258"/>
      <c r="L145" s="62"/>
      <c r="M145" s="63"/>
      <c r="N145" s="328" t="s">
        <v>170</v>
      </c>
      <c r="O145" s="329"/>
      <c r="Q145" s="17"/>
      <c r="R145" s="17"/>
      <c r="S145" s="17"/>
    </row>
    <row r="146" spans="1:19" s="13" customFormat="1" ht="13.95" customHeight="1" x14ac:dyDescent="0.25">
      <c r="A146" s="302"/>
      <c r="B146" s="305"/>
      <c r="C146" s="308"/>
      <c r="D146" s="311"/>
      <c r="E146" s="318"/>
      <c r="F146" s="325"/>
      <c r="G146" s="206" t="s">
        <v>31</v>
      </c>
      <c r="H146" s="107">
        <v>50</v>
      </c>
      <c r="I146" s="114">
        <v>24.9</v>
      </c>
      <c r="J146" s="59">
        <v>9.4</v>
      </c>
      <c r="K146" s="71"/>
      <c r="L146" s="64"/>
      <c r="M146" s="65"/>
      <c r="N146" s="330"/>
      <c r="O146" s="331"/>
      <c r="P146" s="17"/>
      <c r="Q146" s="17"/>
      <c r="R146" s="17"/>
      <c r="S146" s="17"/>
    </row>
    <row r="147" spans="1:19" s="13" customFormat="1" ht="13.95" customHeight="1" x14ac:dyDescent="0.25">
      <c r="A147" s="302"/>
      <c r="B147" s="305"/>
      <c r="C147" s="308"/>
      <c r="D147" s="311"/>
      <c r="E147" s="318"/>
      <c r="F147" s="326"/>
      <c r="G147" s="202" t="s">
        <v>46</v>
      </c>
      <c r="H147" s="103">
        <v>0</v>
      </c>
      <c r="I147" s="186">
        <v>0</v>
      </c>
      <c r="J147" s="212">
        <v>0</v>
      </c>
      <c r="K147" s="71"/>
      <c r="L147" s="66"/>
      <c r="M147" s="227"/>
      <c r="N147" s="330"/>
      <c r="O147" s="331"/>
      <c r="P147" s="17"/>
      <c r="Q147" s="17"/>
      <c r="R147" s="17"/>
      <c r="S147" s="17"/>
    </row>
    <row r="148" spans="1:19" s="13" customFormat="1" ht="22.8" customHeight="1" thickBot="1" x14ac:dyDescent="0.3">
      <c r="A148" s="303"/>
      <c r="B148" s="306"/>
      <c r="C148" s="309"/>
      <c r="D148" s="312"/>
      <c r="E148" s="319"/>
      <c r="F148" s="327"/>
      <c r="G148" s="53" t="s">
        <v>8</v>
      </c>
      <c r="H148" s="108">
        <f>H145+H147+H146</f>
        <v>50</v>
      </c>
      <c r="I148" s="108">
        <f t="shared" ref="I148" si="25">I145+I147+I146</f>
        <v>24.9</v>
      </c>
      <c r="J148" s="108">
        <f t="shared" ref="J148" si="26">J145+J147+J146</f>
        <v>9.4</v>
      </c>
      <c r="K148" s="252"/>
      <c r="L148" s="229"/>
      <c r="M148" s="230"/>
      <c r="N148" s="332"/>
      <c r="O148" s="333"/>
      <c r="P148" s="17"/>
      <c r="Q148" s="17"/>
      <c r="R148" s="17"/>
      <c r="S148" s="17"/>
    </row>
    <row r="149" spans="1:19" s="13" customFormat="1" ht="15" customHeight="1" x14ac:dyDescent="0.25">
      <c r="A149" s="301"/>
      <c r="B149" s="304"/>
      <c r="C149" s="307"/>
      <c r="D149" s="310" t="s">
        <v>137</v>
      </c>
      <c r="E149" s="317" t="s">
        <v>30</v>
      </c>
      <c r="F149" s="324" t="s">
        <v>47</v>
      </c>
      <c r="G149" s="27" t="s">
        <v>44</v>
      </c>
      <c r="H149" s="102">
        <v>11.3</v>
      </c>
      <c r="I149" s="110">
        <v>11.3</v>
      </c>
      <c r="J149" s="34">
        <v>11.3</v>
      </c>
      <c r="K149" s="258" t="s">
        <v>163</v>
      </c>
      <c r="L149" s="62" t="s">
        <v>32</v>
      </c>
      <c r="M149" s="63" t="s">
        <v>32</v>
      </c>
      <c r="N149" s="328" t="s">
        <v>162</v>
      </c>
      <c r="O149" s="329"/>
      <c r="Q149" s="17"/>
      <c r="R149" s="17"/>
      <c r="S149" s="17"/>
    </row>
    <row r="150" spans="1:19" s="13" customFormat="1" ht="15" customHeight="1" x14ac:dyDescent="0.25">
      <c r="A150" s="302"/>
      <c r="B150" s="305"/>
      <c r="C150" s="308"/>
      <c r="D150" s="311"/>
      <c r="E150" s="318"/>
      <c r="F150" s="325"/>
      <c r="G150" s="206" t="s">
        <v>31</v>
      </c>
      <c r="H150" s="107">
        <v>0.2</v>
      </c>
      <c r="I150" s="114">
        <v>0</v>
      </c>
      <c r="J150" s="59">
        <v>0</v>
      </c>
      <c r="K150" s="71"/>
      <c r="L150" s="64"/>
      <c r="M150" s="65"/>
      <c r="N150" s="330"/>
      <c r="O150" s="331"/>
      <c r="Q150" s="17"/>
      <c r="R150" s="17"/>
      <c r="S150" s="17"/>
    </row>
    <row r="151" spans="1:19" s="13" customFormat="1" ht="15" customHeight="1" x14ac:dyDescent="0.25">
      <c r="A151" s="302"/>
      <c r="B151" s="305"/>
      <c r="C151" s="308"/>
      <c r="D151" s="311"/>
      <c r="E151" s="318"/>
      <c r="F151" s="326"/>
      <c r="G151" s="202" t="s">
        <v>46</v>
      </c>
      <c r="H151" s="103">
        <v>63.7</v>
      </c>
      <c r="I151" s="186">
        <v>63.8</v>
      </c>
      <c r="J151" s="212">
        <v>63.8</v>
      </c>
      <c r="K151" s="71"/>
      <c r="L151" s="66"/>
      <c r="M151" s="227"/>
      <c r="N151" s="330"/>
      <c r="O151" s="331"/>
      <c r="P151" s="17"/>
      <c r="Q151" s="17"/>
      <c r="R151" s="17"/>
      <c r="S151" s="17"/>
    </row>
    <row r="152" spans="1:19" s="13" customFormat="1" ht="14.25" customHeight="1" thickBot="1" x14ac:dyDescent="0.3">
      <c r="A152" s="303"/>
      <c r="B152" s="306"/>
      <c r="C152" s="309"/>
      <c r="D152" s="312"/>
      <c r="E152" s="319"/>
      <c r="F152" s="327"/>
      <c r="G152" s="53" t="s">
        <v>8</v>
      </c>
      <c r="H152" s="104">
        <f>H149+H151+H150</f>
        <v>75.2</v>
      </c>
      <c r="I152" s="104">
        <f t="shared" ref="I152:J152" si="27">I149+I151+I150</f>
        <v>75.099999999999994</v>
      </c>
      <c r="J152" s="104">
        <f t="shared" si="27"/>
        <v>75.099999999999994</v>
      </c>
      <c r="K152" s="252"/>
      <c r="L152" s="229"/>
      <c r="M152" s="230"/>
      <c r="N152" s="332"/>
      <c r="O152" s="333"/>
      <c r="P152" s="17"/>
      <c r="Q152" s="17"/>
      <c r="R152" s="17"/>
      <c r="S152" s="17"/>
    </row>
    <row r="153" spans="1:19" s="13" customFormat="1" ht="15" customHeight="1" x14ac:dyDescent="0.25">
      <c r="A153" s="301"/>
      <c r="B153" s="304"/>
      <c r="C153" s="307"/>
      <c r="D153" s="310" t="s">
        <v>71</v>
      </c>
      <c r="E153" s="317" t="s">
        <v>30</v>
      </c>
      <c r="F153" s="324" t="s">
        <v>47</v>
      </c>
      <c r="G153" s="27" t="s">
        <v>44</v>
      </c>
      <c r="H153" s="102">
        <v>47.4</v>
      </c>
      <c r="I153" s="110">
        <v>47.4</v>
      </c>
      <c r="J153" s="34">
        <v>0.3</v>
      </c>
      <c r="K153" s="70" t="s">
        <v>78</v>
      </c>
      <c r="L153" s="62" t="s">
        <v>32</v>
      </c>
      <c r="M153" s="63" t="s">
        <v>32</v>
      </c>
      <c r="N153" s="328" t="s">
        <v>171</v>
      </c>
      <c r="O153" s="329"/>
      <c r="Q153" s="17"/>
      <c r="R153" s="17"/>
      <c r="S153" s="17"/>
    </row>
    <row r="154" spans="1:19" s="13" customFormat="1" ht="15" customHeight="1" x14ac:dyDescent="0.25">
      <c r="A154" s="302"/>
      <c r="B154" s="305"/>
      <c r="C154" s="308"/>
      <c r="D154" s="311"/>
      <c r="E154" s="318"/>
      <c r="F154" s="325"/>
      <c r="G154" s="55" t="s">
        <v>31</v>
      </c>
      <c r="H154" s="107">
        <v>0</v>
      </c>
      <c r="I154" s="114">
        <v>0</v>
      </c>
      <c r="J154" s="59">
        <v>0</v>
      </c>
      <c r="K154" s="71"/>
      <c r="L154" s="64"/>
      <c r="M154" s="65"/>
      <c r="N154" s="330"/>
      <c r="O154" s="331"/>
      <c r="P154" s="17"/>
      <c r="Q154" s="17"/>
      <c r="R154" s="17"/>
      <c r="S154" s="17"/>
    </row>
    <row r="155" spans="1:19" s="13" customFormat="1" ht="15" customHeight="1" x14ac:dyDescent="0.25">
      <c r="A155" s="302"/>
      <c r="B155" s="305"/>
      <c r="C155" s="308"/>
      <c r="D155" s="311"/>
      <c r="E155" s="318"/>
      <c r="F155" s="326"/>
      <c r="G155" s="28" t="s">
        <v>46</v>
      </c>
      <c r="H155" s="103">
        <v>268</v>
      </c>
      <c r="I155" s="186">
        <v>268</v>
      </c>
      <c r="J155" s="212">
        <v>0</v>
      </c>
      <c r="K155" s="71"/>
      <c r="L155" s="66"/>
      <c r="M155" s="227"/>
      <c r="N155" s="330"/>
      <c r="O155" s="331"/>
      <c r="P155" s="17"/>
      <c r="Q155" s="17"/>
      <c r="R155" s="17"/>
      <c r="S155" s="17"/>
    </row>
    <row r="156" spans="1:19" s="13" customFormat="1" ht="43.2" customHeight="1" thickBot="1" x14ac:dyDescent="0.3">
      <c r="A156" s="303"/>
      <c r="B156" s="306"/>
      <c r="C156" s="309"/>
      <c r="D156" s="312"/>
      <c r="E156" s="319"/>
      <c r="F156" s="327"/>
      <c r="G156" s="53" t="s">
        <v>8</v>
      </c>
      <c r="H156" s="108">
        <f>H153+H154+H155</f>
        <v>315.39999999999998</v>
      </c>
      <c r="I156" s="85">
        <f t="shared" ref="I156" si="28">I153+I154+I155</f>
        <v>315.39999999999998</v>
      </c>
      <c r="J156" s="85">
        <f t="shared" ref="J156" si="29">J153+J154+J155</f>
        <v>0.3</v>
      </c>
      <c r="K156" s="252"/>
      <c r="L156" s="229"/>
      <c r="M156" s="230"/>
      <c r="N156" s="332"/>
      <c r="O156" s="333"/>
      <c r="P156" s="17"/>
      <c r="Q156" s="17"/>
      <c r="R156" s="17"/>
      <c r="S156" s="17"/>
    </row>
    <row r="157" spans="1:19" s="13" customFormat="1" ht="15" customHeight="1" x14ac:dyDescent="0.25">
      <c r="A157" s="301"/>
      <c r="B157" s="304"/>
      <c r="C157" s="307"/>
      <c r="D157" s="310" t="s">
        <v>122</v>
      </c>
      <c r="E157" s="317" t="s">
        <v>30</v>
      </c>
      <c r="F157" s="324" t="s">
        <v>62</v>
      </c>
      <c r="G157" s="27" t="s">
        <v>44</v>
      </c>
      <c r="H157" s="102">
        <v>0</v>
      </c>
      <c r="I157" s="110">
        <v>0</v>
      </c>
      <c r="J157" s="102">
        <v>0</v>
      </c>
      <c r="K157" s="279" t="s">
        <v>79</v>
      </c>
      <c r="L157" s="62" t="s">
        <v>32</v>
      </c>
      <c r="M157" s="63" t="s">
        <v>32</v>
      </c>
      <c r="N157" s="328" t="s">
        <v>172</v>
      </c>
      <c r="O157" s="329"/>
      <c r="Q157" s="17"/>
      <c r="R157" s="17"/>
      <c r="S157" s="17"/>
    </row>
    <row r="158" spans="1:19" s="13" customFormat="1" ht="15" customHeight="1" x14ac:dyDescent="0.25">
      <c r="A158" s="302"/>
      <c r="B158" s="305"/>
      <c r="C158" s="308"/>
      <c r="D158" s="311"/>
      <c r="E158" s="318"/>
      <c r="F158" s="325"/>
      <c r="G158" s="55" t="s">
        <v>45</v>
      </c>
      <c r="H158" s="107">
        <v>0</v>
      </c>
      <c r="I158" s="114">
        <v>0</v>
      </c>
      <c r="J158" s="107">
        <v>0</v>
      </c>
      <c r="K158" s="253"/>
      <c r="L158" s="64"/>
      <c r="M158" s="65"/>
      <c r="N158" s="330"/>
      <c r="O158" s="331"/>
      <c r="P158" s="17"/>
      <c r="Q158" s="17"/>
      <c r="R158" s="17"/>
      <c r="S158" s="17"/>
    </row>
    <row r="159" spans="1:19" s="13" customFormat="1" ht="14.25" customHeight="1" x14ac:dyDescent="0.25">
      <c r="A159" s="302"/>
      <c r="B159" s="305"/>
      <c r="C159" s="308"/>
      <c r="D159" s="311"/>
      <c r="E159" s="318"/>
      <c r="F159" s="326"/>
      <c r="G159" s="28" t="s">
        <v>46</v>
      </c>
      <c r="H159" s="103">
        <v>0</v>
      </c>
      <c r="I159" s="186">
        <v>0</v>
      </c>
      <c r="J159" s="103">
        <v>0</v>
      </c>
      <c r="K159" s="253"/>
      <c r="L159" s="66"/>
      <c r="M159" s="227"/>
      <c r="N159" s="330"/>
      <c r="O159" s="331"/>
      <c r="P159" s="17"/>
      <c r="Q159" s="17"/>
      <c r="R159" s="17"/>
      <c r="S159" s="17"/>
    </row>
    <row r="160" spans="1:19" s="13" customFormat="1" ht="12" customHeight="1" thickBot="1" x14ac:dyDescent="0.3">
      <c r="A160" s="303"/>
      <c r="B160" s="306"/>
      <c r="C160" s="309"/>
      <c r="D160" s="312"/>
      <c r="E160" s="319"/>
      <c r="F160" s="327"/>
      <c r="G160" s="53" t="s">
        <v>8</v>
      </c>
      <c r="H160" s="108">
        <f>H157+H158+H159</f>
        <v>0</v>
      </c>
      <c r="I160" s="85">
        <f t="shared" ref="I160" si="30">I157+I158+I159</f>
        <v>0</v>
      </c>
      <c r="J160" s="108">
        <f t="shared" ref="J160" si="31">J157+J158+J159</f>
        <v>0</v>
      </c>
      <c r="K160" s="254"/>
      <c r="L160" s="229"/>
      <c r="M160" s="280"/>
      <c r="N160" s="332"/>
      <c r="O160" s="333"/>
      <c r="P160" s="17"/>
      <c r="Q160" s="17"/>
      <c r="R160" s="17"/>
      <c r="S160" s="17"/>
    </row>
    <row r="161" spans="1:19" s="13" customFormat="1" ht="17.399999999999999" customHeight="1" x14ac:dyDescent="0.25">
      <c r="A161" s="301"/>
      <c r="B161" s="304"/>
      <c r="C161" s="307"/>
      <c r="D161" s="310" t="s">
        <v>74</v>
      </c>
      <c r="E161" s="317" t="s">
        <v>30</v>
      </c>
      <c r="F161" s="324" t="s">
        <v>47</v>
      </c>
      <c r="G161" s="27" t="s">
        <v>44</v>
      </c>
      <c r="H161" s="102">
        <v>23.9</v>
      </c>
      <c r="I161" s="110">
        <v>16.2</v>
      </c>
      <c r="J161" s="102">
        <v>0</v>
      </c>
      <c r="K161" s="279"/>
      <c r="L161" s="62"/>
      <c r="M161" s="63"/>
      <c r="N161" s="328" t="s">
        <v>216</v>
      </c>
      <c r="O161" s="329"/>
      <c r="Q161" s="17"/>
      <c r="R161" s="17"/>
      <c r="S161" s="17"/>
    </row>
    <row r="162" spans="1:19" s="13" customFormat="1" ht="17.399999999999999" customHeight="1" x14ac:dyDescent="0.25">
      <c r="A162" s="302"/>
      <c r="B162" s="305"/>
      <c r="C162" s="308"/>
      <c r="D162" s="311"/>
      <c r="E162" s="318"/>
      <c r="F162" s="325"/>
      <c r="G162" s="206" t="s">
        <v>31</v>
      </c>
      <c r="H162" s="107">
        <v>0.3</v>
      </c>
      <c r="I162" s="114">
        <v>0.3</v>
      </c>
      <c r="J162" s="107">
        <v>0.1</v>
      </c>
      <c r="K162" s="253"/>
      <c r="L162" s="64"/>
      <c r="M162" s="65"/>
      <c r="N162" s="330"/>
      <c r="O162" s="331"/>
      <c r="P162" s="17"/>
      <c r="Q162" s="17"/>
      <c r="R162" s="17"/>
      <c r="S162" s="17"/>
    </row>
    <row r="163" spans="1:19" s="13" customFormat="1" ht="17.399999999999999" customHeight="1" x14ac:dyDescent="0.25">
      <c r="A163" s="302"/>
      <c r="B163" s="305"/>
      <c r="C163" s="308"/>
      <c r="D163" s="311"/>
      <c r="E163" s="318"/>
      <c r="F163" s="326"/>
      <c r="G163" s="202" t="s">
        <v>46</v>
      </c>
      <c r="H163" s="103">
        <v>294.39999999999998</v>
      </c>
      <c r="I163" s="186">
        <v>199.6</v>
      </c>
      <c r="J163" s="103">
        <v>21.8</v>
      </c>
      <c r="K163" s="253"/>
      <c r="L163" s="66"/>
      <c r="M163" s="227"/>
      <c r="N163" s="330"/>
      <c r="O163" s="331"/>
      <c r="P163" s="17"/>
      <c r="Q163" s="17"/>
      <c r="R163" s="17"/>
      <c r="S163" s="17"/>
    </row>
    <row r="164" spans="1:19" s="13" customFormat="1" ht="82.8" customHeight="1" thickBot="1" x14ac:dyDescent="0.3">
      <c r="A164" s="303"/>
      <c r="B164" s="306"/>
      <c r="C164" s="309"/>
      <c r="D164" s="312"/>
      <c r="E164" s="319"/>
      <c r="F164" s="327"/>
      <c r="G164" s="53" t="s">
        <v>8</v>
      </c>
      <c r="H164" s="108">
        <f>H161+H163+H162</f>
        <v>318.59999999999997</v>
      </c>
      <c r="I164" s="108">
        <f t="shared" ref="I164" si="32">I161+I163+I162</f>
        <v>216.1</v>
      </c>
      <c r="J164" s="108">
        <f t="shared" ref="J164" si="33">J161+J163+J162</f>
        <v>21.900000000000002</v>
      </c>
      <c r="K164" s="281"/>
      <c r="L164" s="229"/>
      <c r="M164" s="280"/>
      <c r="N164" s="332"/>
      <c r="O164" s="333"/>
      <c r="P164" s="17"/>
      <c r="Q164" s="17"/>
      <c r="R164" s="17"/>
      <c r="S164" s="17"/>
    </row>
    <row r="165" spans="1:19" s="13" customFormat="1" ht="12.75" customHeight="1" x14ac:dyDescent="0.25">
      <c r="A165" s="301"/>
      <c r="B165" s="304"/>
      <c r="C165" s="307"/>
      <c r="D165" s="310" t="s">
        <v>138</v>
      </c>
      <c r="E165" s="317" t="s">
        <v>30</v>
      </c>
      <c r="F165" s="324" t="s">
        <v>47</v>
      </c>
      <c r="G165" s="27" t="s">
        <v>44</v>
      </c>
      <c r="H165" s="102">
        <v>0</v>
      </c>
      <c r="I165" s="110">
        <v>0</v>
      </c>
      <c r="J165" s="102">
        <v>0</v>
      </c>
      <c r="K165" s="279"/>
      <c r="L165" s="62"/>
      <c r="M165" s="63"/>
      <c r="N165" s="328" t="s">
        <v>217</v>
      </c>
      <c r="O165" s="329"/>
      <c r="P165" s="5"/>
      <c r="Q165" s="17"/>
      <c r="R165" s="17"/>
      <c r="S165" s="17"/>
    </row>
    <row r="166" spans="1:19" s="13" customFormat="1" ht="14.25" customHeight="1" x14ac:dyDescent="0.25">
      <c r="A166" s="302"/>
      <c r="B166" s="305"/>
      <c r="C166" s="308"/>
      <c r="D166" s="311"/>
      <c r="E166" s="318"/>
      <c r="F166" s="325"/>
      <c r="G166" s="206" t="s">
        <v>31</v>
      </c>
      <c r="H166" s="107">
        <v>93.6</v>
      </c>
      <c r="I166" s="114">
        <v>95.1</v>
      </c>
      <c r="J166" s="107">
        <v>3.7</v>
      </c>
      <c r="K166" s="253"/>
      <c r="L166" s="64"/>
      <c r="M166" s="65"/>
      <c r="N166" s="330"/>
      <c r="O166" s="331"/>
      <c r="P166" s="17"/>
      <c r="Q166" s="17"/>
      <c r="R166" s="17"/>
      <c r="S166" s="17"/>
    </row>
    <row r="167" spans="1:19" s="13" customFormat="1" ht="14.25" customHeight="1" x14ac:dyDescent="0.25">
      <c r="A167" s="302"/>
      <c r="B167" s="305"/>
      <c r="C167" s="308"/>
      <c r="D167" s="311"/>
      <c r="E167" s="318"/>
      <c r="F167" s="326"/>
      <c r="G167" s="202" t="s">
        <v>46</v>
      </c>
      <c r="H167" s="103">
        <v>0</v>
      </c>
      <c r="I167" s="186">
        <v>0</v>
      </c>
      <c r="J167" s="103">
        <v>0</v>
      </c>
      <c r="K167" s="253"/>
      <c r="L167" s="66"/>
      <c r="M167" s="227"/>
      <c r="N167" s="330"/>
      <c r="O167" s="331"/>
      <c r="P167" s="17"/>
      <c r="Q167" s="17"/>
      <c r="R167" s="17"/>
      <c r="S167" s="17"/>
    </row>
    <row r="168" spans="1:19" s="13" customFormat="1" ht="96" customHeight="1" thickBot="1" x14ac:dyDescent="0.3">
      <c r="A168" s="303"/>
      <c r="B168" s="306"/>
      <c r="C168" s="309"/>
      <c r="D168" s="312"/>
      <c r="E168" s="319"/>
      <c r="F168" s="327"/>
      <c r="G168" s="53" t="s">
        <v>8</v>
      </c>
      <c r="H168" s="108">
        <f>H165+H167+H166</f>
        <v>93.6</v>
      </c>
      <c r="I168" s="108">
        <f t="shared" ref="I168:J168" si="34">I165+I167+I166</f>
        <v>95.1</v>
      </c>
      <c r="J168" s="108">
        <f t="shared" si="34"/>
        <v>3.7</v>
      </c>
      <c r="K168" s="281"/>
      <c r="L168" s="229"/>
      <c r="M168" s="280"/>
      <c r="N168" s="332"/>
      <c r="O168" s="333"/>
      <c r="P168" s="17"/>
      <c r="Q168" s="17"/>
      <c r="R168" s="17"/>
      <c r="S168" s="17"/>
    </row>
    <row r="169" spans="1:19" s="13" customFormat="1" ht="51" customHeight="1" x14ac:dyDescent="0.25">
      <c r="A169" s="301"/>
      <c r="B169" s="304"/>
      <c r="C169" s="307"/>
      <c r="D169" s="310" t="s">
        <v>72</v>
      </c>
      <c r="E169" s="317" t="s">
        <v>30</v>
      </c>
      <c r="F169" s="324" t="s">
        <v>47</v>
      </c>
      <c r="G169" s="161" t="s">
        <v>31</v>
      </c>
      <c r="H169" s="286">
        <v>800</v>
      </c>
      <c r="I169" s="287">
        <v>5.7</v>
      </c>
      <c r="J169" s="288">
        <v>5.3</v>
      </c>
      <c r="K169" s="163" t="s">
        <v>104</v>
      </c>
      <c r="L169" s="62"/>
      <c r="M169" s="63"/>
      <c r="N169" s="362" t="s">
        <v>173</v>
      </c>
      <c r="O169" s="363"/>
      <c r="Q169" s="17"/>
      <c r="R169" s="17"/>
      <c r="S169" s="17"/>
    </row>
    <row r="170" spans="1:19" s="13" customFormat="1" ht="38.25" customHeight="1" x14ac:dyDescent="0.25">
      <c r="A170" s="302"/>
      <c r="B170" s="305"/>
      <c r="C170" s="308"/>
      <c r="D170" s="311"/>
      <c r="E170" s="318"/>
      <c r="F170" s="325"/>
      <c r="G170" s="162" t="s">
        <v>102</v>
      </c>
      <c r="H170" s="283">
        <v>1300</v>
      </c>
      <c r="I170" s="284">
        <v>2409.1999999999998</v>
      </c>
      <c r="J170" s="285">
        <v>2402.3000000000002</v>
      </c>
      <c r="K170" s="164" t="s">
        <v>139</v>
      </c>
      <c r="L170" s="64"/>
      <c r="M170" s="65"/>
      <c r="N170" s="320" t="s">
        <v>174</v>
      </c>
      <c r="O170" s="321"/>
      <c r="P170" s="17"/>
      <c r="Q170" s="17"/>
      <c r="R170" s="17"/>
      <c r="S170" s="17"/>
    </row>
    <row r="171" spans="1:19" s="13" customFormat="1" ht="52.5" customHeight="1" x14ac:dyDescent="0.25">
      <c r="A171" s="302"/>
      <c r="B171" s="305"/>
      <c r="C171" s="308"/>
      <c r="D171" s="311"/>
      <c r="E171" s="318"/>
      <c r="F171" s="325"/>
      <c r="G171" s="55"/>
      <c r="H171" s="107"/>
      <c r="I171" s="114"/>
      <c r="J171" s="59"/>
      <c r="K171" s="165" t="s">
        <v>105</v>
      </c>
      <c r="L171" s="166"/>
      <c r="M171" s="221"/>
      <c r="N171" s="364" t="s">
        <v>159</v>
      </c>
      <c r="O171" s="365"/>
      <c r="P171" s="17"/>
      <c r="Q171" s="17"/>
      <c r="R171" s="17"/>
      <c r="S171" s="17"/>
    </row>
    <row r="172" spans="1:19" s="13" customFormat="1" ht="51.75" customHeight="1" x14ac:dyDescent="0.25">
      <c r="A172" s="302"/>
      <c r="B172" s="305"/>
      <c r="C172" s="308"/>
      <c r="D172" s="311"/>
      <c r="E172" s="318"/>
      <c r="F172" s="326"/>
      <c r="G172" s="261"/>
      <c r="H172" s="107"/>
      <c r="I172" s="123"/>
      <c r="J172" s="262"/>
      <c r="K172" s="270" t="s">
        <v>140</v>
      </c>
      <c r="L172" s="66"/>
      <c r="M172" s="220"/>
      <c r="N172" s="322" t="s">
        <v>175</v>
      </c>
      <c r="O172" s="372"/>
      <c r="P172" s="17"/>
      <c r="Q172" s="17"/>
      <c r="R172" s="17"/>
      <c r="S172" s="17"/>
    </row>
    <row r="173" spans="1:19" s="13" customFormat="1" ht="51.75" customHeight="1" x14ac:dyDescent="0.25">
      <c r="A173" s="302"/>
      <c r="B173" s="305"/>
      <c r="C173" s="308"/>
      <c r="D173" s="311"/>
      <c r="E173" s="318"/>
      <c r="F173" s="338"/>
      <c r="G173" s="202"/>
      <c r="H173" s="107"/>
      <c r="I173" s="123"/>
      <c r="J173" s="262"/>
      <c r="K173" s="270" t="s">
        <v>106</v>
      </c>
      <c r="L173" s="167"/>
      <c r="M173" s="222"/>
      <c r="N173" s="364" t="s">
        <v>176</v>
      </c>
      <c r="O173" s="365"/>
      <c r="P173" s="17"/>
      <c r="Q173" s="17"/>
      <c r="R173" s="17"/>
      <c r="S173" s="17"/>
    </row>
    <row r="174" spans="1:19" s="13" customFormat="1" ht="77.25" customHeight="1" x14ac:dyDescent="0.25">
      <c r="A174" s="302"/>
      <c r="B174" s="305"/>
      <c r="C174" s="308"/>
      <c r="D174" s="311"/>
      <c r="E174" s="318"/>
      <c r="F174" s="338"/>
      <c r="G174" s="28"/>
      <c r="H174" s="107"/>
      <c r="I174" s="123"/>
      <c r="J174" s="262"/>
      <c r="K174" s="164" t="s">
        <v>141</v>
      </c>
      <c r="L174" s="66"/>
      <c r="M174" s="223"/>
      <c r="N174" s="322" t="s">
        <v>177</v>
      </c>
      <c r="O174" s="372"/>
      <c r="P174" s="17"/>
      <c r="Q174" s="17"/>
      <c r="R174" s="17"/>
      <c r="S174" s="17"/>
    </row>
    <row r="175" spans="1:19" s="13" customFormat="1" ht="92.4" x14ac:dyDescent="0.25">
      <c r="A175" s="302"/>
      <c r="B175" s="305"/>
      <c r="C175" s="308"/>
      <c r="D175" s="311"/>
      <c r="E175" s="318"/>
      <c r="F175" s="338"/>
      <c r="G175" s="28"/>
      <c r="H175" s="107"/>
      <c r="I175" s="123"/>
      <c r="J175" s="262"/>
      <c r="K175" s="270" t="s">
        <v>142</v>
      </c>
      <c r="L175" s="66"/>
      <c r="M175" s="223"/>
      <c r="N175" s="322" t="s">
        <v>178</v>
      </c>
      <c r="O175" s="323"/>
      <c r="P175" s="17"/>
      <c r="Q175" s="17"/>
      <c r="R175" s="17"/>
      <c r="S175" s="17"/>
    </row>
    <row r="176" spans="1:19" s="13" customFormat="1" ht="36.75" customHeight="1" x14ac:dyDescent="0.25">
      <c r="A176" s="302"/>
      <c r="B176" s="305"/>
      <c r="C176" s="308"/>
      <c r="D176" s="311"/>
      <c r="E176" s="318"/>
      <c r="F176" s="338"/>
      <c r="G176" s="28"/>
      <c r="H176" s="107"/>
      <c r="I176" s="123"/>
      <c r="J176" s="262"/>
      <c r="K176" s="296" t="s">
        <v>143</v>
      </c>
      <c r="L176" s="66"/>
      <c r="M176" s="223"/>
      <c r="N176" s="322" t="s">
        <v>160</v>
      </c>
      <c r="O176" s="323"/>
      <c r="P176" s="17"/>
      <c r="Q176" s="17"/>
      <c r="R176" s="17"/>
      <c r="S176" s="17"/>
    </row>
    <row r="177" spans="1:19" s="13" customFormat="1" ht="24" customHeight="1" x14ac:dyDescent="0.25">
      <c r="A177" s="302"/>
      <c r="B177" s="305"/>
      <c r="C177" s="308"/>
      <c r="D177" s="311"/>
      <c r="E177" s="318"/>
      <c r="F177" s="338"/>
      <c r="G177" s="28"/>
      <c r="H177" s="107"/>
      <c r="I177" s="123"/>
      <c r="J177" s="262"/>
      <c r="K177" s="269" t="s">
        <v>144</v>
      </c>
      <c r="L177" s="66"/>
      <c r="M177" s="223"/>
      <c r="N177" s="320" t="s">
        <v>161</v>
      </c>
      <c r="O177" s="321"/>
      <c r="P177" s="17"/>
      <c r="Q177" s="17"/>
      <c r="R177" s="17"/>
      <c r="S177" s="17"/>
    </row>
    <row r="178" spans="1:19" s="13" customFormat="1" ht="63.75" customHeight="1" x14ac:dyDescent="0.25">
      <c r="A178" s="302"/>
      <c r="B178" s="305"/>
      <c r="C178" s="308"/>
      <c r="D178" s="311"/>
      <c r="E178" s="318"/>
      <c r="F178" s="338"/>
      <c r="G178" s="28"/>
      <c r="H178" s="204"/>
      <c r="I178" s="289"/>
      <c r="J178" s="290"/>
      <c r="K178" s="296" t="s">
        <v>145</v>
      </c>
      <c r="L178" s="66"/>
      <c r="M178" s="223"/>
      <c r="N178" s="320" t="s">
        <v>179</v>
      </c>
      <c r="O178" s="321"/>
      <c r="P178" s="17"/>
      <c r="Q178" s="17"/>
      <c r="R178" s="17"/>
      <c r="S178" s="17"/>
    </row>
    <row r="179" spans="1:19" s="13" customFormat="1" ht="49.5" customHeight="1" x14ac:dyDescent="0.25">
      <c r="A179" s="302"/>
      <c r="B179" s="305"/>
      <c r="C179" s="308"/>
      <c r="D179" s="311"/>
      <c r="E179" s="318"/>
      <c r="F179" s="338"/>
      <c r="G179" s="28"/>
      <c r="H179" s="107"/>
      <c r="I179" s="123"/>
      <c r="J179" s="262"/>
      <c r="K179" s="297" t="s">
        <v>146</v>
      </c>
      <c r="L179" s="66"/>
      <c r="M179" s="223"/>
      <c r="N179" s="320" t="s">
        <v>179</v>
      </c>
      <c r="O179" s="321"/>
      <c r="P179" s="17"/>
      <c r="Q179" s="17"/>
      <c r="R179" s="17"/>
      <c r="S179" s="17"/>
    </row>
    <row r="180" spans="1:19" s="13" customFormat="1" ht="51" customHeight="1" x14ac:dyDescent="0.25">
      <c r="A180" s="302"/>
      <c r="B180" s="305"/>
      <c r="C180" s="308"/>
      <c r="D180" s="311"/>
      <c r="E180" s="318"/>
      <c r="F180" s="338"/>
      <c r="G180" s="28"/>
      <c r="H180" s="107"/>
      <c r="I180" s="123"/>
      <c r="J180" s="262"/>
      <c r="K180" s="269" t="s">
        <v>147</v>
      </c>
      <c r="L180" s="66"/>
      <c r="M180" s="223"/>
      <c r="N180" s="322" t="s">
        <v>180</v>
      </c>
      <c r="O180" s="323"/>
      <c r="P180" s="17"/>
      <c r="Q180" s="17"/>
      <c r="R180" s="17"/>
      <c r="S180" s="17"/>
    </row>
    <row r="181" spans="1:19" s="13" customFormat="1" ht="37.200000000000003" customHeight="1" x14ac:dyDescent="0.25">
      <c r="A181" s="302"/>
      <c r="B181" s="305"/>
      <c r="C181" s="308"/>
      <c r="D181" s="311"/>
      <c r="E181" s="318"/>
      <c r="F181" s="338"/>
      <c r="G181" s="28"/>
      <c r="H181" s="103"/>
      <c r="I181" s="111"/>
      <c r="J181" s="121"/>
      <c r="K181" s="269" t="s">
        <v>222</v>
      </c>
      <c r="L181" s="66"/>
      <c r="M181" s="223"/>
      <c r="N181" s="322" t="s">
        <v>223</v>
      </c>
      <c r="O181" s="565"/>
      <c r="P181" s="17"/>
      <c r="Q181" s="17"/>
      <c r="R181" s="17"/>
      <c r="S181" s="17"/>
    </row>
    <row r="182" spans="1:19" s="13" customFormat="1" ht="27" customHeight="1" x14ac:dyDescent="0.25">
      <c r="A182" s="302"/>
      <c r="B182" s="305"/>
      <c r="C182" s="308"/>
      <c r="D182" s="311"/>
      <c r="E182" s="318"/>
      <c r="F182" s="338"/>
      <c r="G182" s="28"/>
      <c r="H182" s="103"/>
      <c r="I182" s="111"/>
      <c r="J182" s="121"/>
      <c r="K182" s="269" t="s">
        <v>148</v>
      </c>
      <c r="L182" s="66"/>
      <c r="M182" s="220"/>
      <c r="N182" s="322" t="s">
        <v>181</v>
      </c>
      <c r="O182" s="323"/>
      <c r="P182" s="17"/>
      <c r="Q182" s="17"/>
      <c r="R182" s="17"/>
      <c r="S182" s="17"/>
    </row>
    <row r="183" spans="1:19" s="13" customFormat="1" ht="39.75" customHeight="1" thickBot="1" x14ac:dyDescent="0.3">
      <c r="A183" s="303"/>
      <c r="B183" s="306"/>
      <c r="C183" s="309"/>
      <c r="D183" s="312"/>
      <c r="E183" s="319"/>
      <c r="F183" s="327"/>
      <c r="G183" s="53" t="s">
        <v>8</v>
      </c>
      <c r="H183" s="108">
        <f>H169+H170+H172</f>
        <v>2100</v>
      </c>
      <c r="I183" s="85">
        <f>I169+I170+I172</f>
        <v>2414.8999999999996</v>
      </c>
      <c r="J183" s="122">
        <f>J169+J170+J172</f>
        <v>2407.6000000000004</v>
      </c>
      <c r="K183" s="246" t="s">
        <v>73</v>
      </c>
      <c r="L183" s="80"/>
      <c r="M183" s="81"/>
      <c r="N183" s="334"/>
      <c r="O183" s="335"/>
      <c r="P183" s="17"/>
      <c r="Q183" s="17"/>
      <c r="R183" s="17"/>
      <c r="S183" s="17"/>
    </row>
    <row r="184" spans="1:19" s="13" customFormat="1" ht="28.95" customHeight="1" thickBot="1" x14ac:dyDescent="0.3">
      <c r="A184" s="25" t="s">
        <v>9</v>
      </c>
      <c r="B184" s="26" t="s">
        <v>7</v>
      </c>
      <c r="C184" s="563" t="s">
        <v>10</v>
      </c>
      <c r="D184" s="564"/>
      <c r="E184" s="564"/>
      <c r="F184" s="564"/>
      <c r="G184" s="566"/>
      <c r="H184" s="120">
        <f>H129+H134+H139+H144+H152+H156+H160+H183+H168+H164+H148</f>
        <v>5445.3000000000011</v>
      </c>
      <c r="I184" s="120">
        <f t="shared" ref="I184:J184" si="35">I129+I134+I139+I144+I152+I156+I160+I183+I168+I164+I148</f>
        <v>4689.8999999999996</v>
      </c>
      <c r="J184" s="120">
        <f t="shared" si="35"/>
        <v>2707.1000000000004</v>
      </c>
      <c r="K184" s="140"/>
      <c r="L184" s="139"/>
      <c r="M184" s="139"/>
      <c r="N184" s="141"/>
      <c r="O184" s="142"/>
      <c r="P184" s="17"/>
      <c r="Q184" s="17"/>
      <c r="R184" s="17"/>
      <c r="S184" s="17"/>
    </row>
    <row r="185" spans="1:19" s="13" customFormat="1" ht="14.25" customHeight="1" thickBot="1" x14ac:dyDescent="0.3">
      <c r="A185" s="25" t="s">
        <v>9</v>
      </c>
      <c r="B185" s="26" t="s">
        <v>9</v>
      </c>
      <c r="C185" s="336" t="s">
        <v>75</v>
      </c>
      <c r="D185" s="337"/>
      <c r="E185" s="337"/>
      <c r="F185" s="337"/>
      <c r="G185" s="337"/>
      <c r="H185" s="337"/>
      <c r="I185" s="337"/>
      <c r="J185" s="337"/>
      <c r="K185" s="337"/>
      <c r="L185" s="337"/>
      <c r="M185" s="337"/>
      <c r="N185" s="128"/>
      <c r="O185" s="142"/>
      <c r="P185" s="17"/>
      <c r="Q185" s="17"/>
      <c r="R185" s="17"/>
      <c r="S185" s="17"/>
    </row>
    <row r="186" spans="1:19" s="13" customFormat="1" ht="16.2" customHeight="1" x14ac:dyDescent="0.25">
      <c r="A186" s="301"/>
      <c r="B186" s="304"/>
      <c r="C186" s="307"/>
      <c r="D186" s="310" t="s">
        <v>76</v>
      </c>
      <c r="E186" s="317" t="s">
        <v>30</v>
      </c>
      <c r="F186" s="324" t="s">
        <v>62</v>
      </c>
      <c r="G186" s="27" t="s">
        <v>44</v>
      </c>
      <c r="H186" s="102">
        <v>0</v>
      </c>
      <c r="I186" s="110">
        <v>3.8</v>
      </c>
      <c r="J186" s="34">
        <v>2.2000000000000002</v>
      </c>
      <c r="K186" s="70"/>
      <c r="L186" s="62"/>
      <c r="M186" s="63"/>
      <c r="N186" s="328" t="s">
        <v>182</v>
      </c>
      <c r="O186" s="329"/>
      <c r="Q186" s="17"/>
      <c r="R186" s="17"/>
      <c r="S186" s="17"/>
    </row>
    <row r="187" spans="1:19" s="13" customFormat="1" ht="12.6" customHeight="1" x14ac:dyDescent="0.25">
      <c r="A187" s="302"/>
      <c r="B187" s="305"/>
      <c r="C187" s="308"/>
      <c r="D187" s="311"/>
      <c r="E187" s="318"/>
      <c r="F187" s="325"/>
      <c r="G187" s="206" t="s">
        <v>31</v>
      </c>
      <c r="H187" s="107">
        <v>0.4</v>
      </c>
      <c r="I187" s="114">
        <v>0.5</v>
      </c>
      <c r="J187" s="59">
        <v>0.3</v>
      </c>
      <c r="K187" s="71"/>
      <c r="L187" s="64"/>
      <c r="M187" s="65"/>
      <c r="N187" s="330"/>
      <c r="O187" s="331"/>
      <c r="P187" s="17"/>
      <c r="Q187" s="17"/>
      <c r="R187" s="17"/>
      <c r="S187" s="17"/>
    </row>
    <row r="188" spans="1:19" s="13" customFormat="1" ht="14.25" customHeight="1" x14ac:dyDescent="0.25">
      <c r="A188" s="302"/>
      <c r="B188" s="305"/>
      <c r="C188" s="308"/>
      <c r="D188" s="311"/>
      <c r="E188" s="318"/>
      <c r="F188" s="326"/>
      <c r="G188" s="202" t="s">
        <v>46</v>
      </c>
      <c r="H188" s="103">
        <v>1467</v>
      </c>
      <c r="I188" s="186">
        <v>263.8</v>
      </c>
      <c r="J188" s="212">
        <v>134.69999999999999</v>
      </c>
      <c r="K188" s="71"/>
      <c r="L188" s="66"/>
      <c r="M188" s="227"/>
      <c r="N188" s="330"/>
      <c r="O188" s="331"/>
      <c r="P188" s="17"/>
      <c r="Q188" s="17"/>
      <c r="R188" s="17"/>
      <c r="S188" s="17"/>
    </row>
    <row r="189" spans="1:19" s="13" customFormat="1" ht="66.599999999999994" customHeight="1" thickBot="1" x14ac:dyDescent="0.3">
      <c r="A189" s="303"/>
      <c r="B189" s="306"/>
      <c r="C189" s="309"/>
      <c r="D189" s="312"/>
      <c r="E189" s="319"/>
      <c r="F189" s="327"/>
      <c r="G189" s="53" t="s">
        <v>8</v>
      </c>
      <c r="H189" s="108">
        <f>H186+H188+H187</f>
        <v>1467.4</v>
      </c>
      <c r="I189" s="108">
        <f t="shared" ref="I189:J189" si="36">I186+I188+I187</f>
        <v>268.10000000000002</v>
      </c>
      <c r="J189" s="108">
        <f t="shared" si="36"/>
        <v>137.19999999999999</v>
      </c>
      <c r="K189" s="228"/>
      <c r="L189" s="229"/>
      <c r="M189" s="230"/>
      <c r="N189" s="332"/>
      <c r="O189" s="333"/>
      <c r="P189" s="17"/>
      <c r="Q189" s="17"/>
      <c r="R189" s="17"/>
      <c r="S189" s="17"/>
    </row>
    <row r="190" spans="1:19" s="13" customFormat="1" ht="14.25" customHeight="1" x14ac:dyDescent="0.25">
      <c r="A190" s="301"/>
      <c r="B190" s="304"/>
      <c r="C190" s="307"/>
      <c r="D190" s="310" t="s">
        <v>77</v>
      </c>
      <c r="E190" s="317" t="s">
        <v>30</v>
      </c>
      <c r="F190" s="324" t="s">
        <v>62</v>
      </c>
      <c r="G190" s="27" t="s">
        <v>44</v>
      </c>
      <c r="H190" s="102">
        <v>0</v>
      </c>
      <c r="I190" s="110">
        <v>0</v>
      </c>
      <c r="J190" s="34">
        <v>0</v>
      </c>
      <c r="K190" s="72"/>
      <c r="L190" s="62"/>
      <c r="M190" s="63"/>
      <c r="N190" s="328" t="s">
        <v>183</v>
      </c>
      <c r="O190" s="329"/>
      <c r="Q190" s="17"/>
      <c r="R190" s="17"/>
      <c r="S190" s="17"/>
    </row>
    <row r="191" spans="1:19" s="13" customFormat="1" ht="14.25" customHeight="1" x14ac:dyDescent="0.25">
      <c r="A191" s="302"/>
      <c r="B191" s="305"/>
      <c r="C191" s="308"/>
      <c r="D191" s="311"/>
      <c r="E191" s="318"/>
      <c r="F191" s="325"/>
      <c r="G191" s="206" t="s">
        <v>31</v>
      </c>
      <c r="H191" s="107">
        <v>314.60000000000002</v>
      </c>
      <c r="I191" s="114">
        <v>314.60000000000002</v>
      </c>
      <c r="J191" s="59">
        <v>285.5</v>
      </c>
      <c r="K191" s="71"/>
      <c r="L191" s="64"/>
      <c r="M191" s="65"/>
      <c r="N191" s="330"/>
      <c r="O191" s="331"/>
      <c r="P191" s="17"/>
      <c r="Q191" s="17"/>
      <c r="R191" s="17"/>
      <c r="S191" s="17"/>
    </row>
    <row r="192" spans="1:19" s="13" customFormat="1" ht="21.6" customHeight="1" x14ac:dyDescent="0.25">
      <c r="A192" s="302"/>
      <c r="B192" s="305"/>
      <c r="C192" s="308"/>
      <c r="D192" s="311"/>
      <c r="E192" s="318"/>
      <c r="F192" s="326"/>
      <c r="G192" s="202" t="s">
        <v>46</v>
      </c>
      <c r="H192" s="103">
        <v>0</v>
      </c>
      <c r="I192" s="186">
        <v>0</v>
      </c>
      <c r="J192" s="212">
        <v>0</v>
      </c>
      <c r="K192" s="71"/>
      <c r="L192" s="66"/>
      <c r="M192" s="227"/>
      <c r="N192" s="330"/>
      <c r="O192" s="331"/>
      <c r="P192" s="17"/>
      <c r="Q192" s="17"/>
      <c r="R192" s="17"/>
      <c r="S192" s="17"/>
    </row>
    <row r="193" spans="1:19" s="13" customFormat="1" ht="51.6" customHeight="1" thickBot="1" x14ac:dyDescent="0.3">
      <c r="A193" s="303"/>
      <c r="B193" s="306"/>
      <c r="C193" s="309"/>
      <c r="D193" s="312"/>
      <c r="E193" s="319"/>
      <c r="F193" s="327"/>
      <c r="G193" s="53" t="s">
        <v>8</v>
      </c>
      <c r="H193" s="108">
        <f>H190+H192+H191</f>
        <v>314.60000000000002</v>
      </c>
      <c r="I193" s="108">
        <f t="shared" ref="I193:J193" si="37">I190+I192+I191</f>
        <v>314.60000000000002</v>
      </c>
      <c r="J193" s="108">
        <f t="shared" si="37"/>
        <v>285.5</v>
      </c>
      <c r="K193" s="228"/>
      <c r="L193" s="229"/>
      <c r="M193" s="230"/>
      <c r="N193" s="332"/>
      <c r="O193" s="333"/>
      <c r="P193" s="17"/>
      <c r="Q193" s="17"/>
      <c r="R193" s="17"/>
      <c r="S193" s="17"/>
    </row>
    <row r="194" spans="1:19" s="13" customFormat="1" ht="16.2" customHeight="1" x14ac:dyDescent="0.25">
      <c r="A194" s="301"/>
      <c r="B194" s="304"/>
      <c r="C194" s="307"/>
      <c r="D194" s="310" t="s">
        <v>149</v>
      </c>
      <c r="E194" s="317" t="s">
        <v>30</v>
      </c>
      <c r="F194" s="324" t="s">
        <v>47</v>
      </c>
      <c r="G194" s="27" t="s">
        <v>44</v>
      </c>
      <c r="H194" s="102">
        <v>15.7</v>
      </c>
      <c r="I194" s="110">
        <v>15.7</v>
      </c>
      <c r="J194" s="34">
        <v>10</v>
      </c>
      <c r="K194" s="70" t="s">
        <v>79</v>
      </c>
      <c r="L194" s="62" t="s">
        <v>32</v>
      </c>
      <c r="M194" s="63"/>
      <c r="N194" s="328" t="s">
        <v>218</v>
      </c>
      <c r="O194" s="329"/>
      <c r="Q194" s="17"/>
      <c r="R194" s="17"/>
      <c r="S194" s="17"/>
    </row>
    <row r="195" spans="1:19" s="13" customFormat="1" ht="12.6" customHeight="1" x14ac:dyDescent="0.25">
      <c r="A195" s="302"/>
      <c r="B195" s="305"/>
      <c r="C195" s="308"/>
      <c r="D195" s="311"/>
      <c r="E195" s="318"/>
      <c r="F195" s="325"/>
      <c r="G195" s="55" t="s">
        <v>31</v>
      </c>
      <c r="H195" s="107">
        <v>0.8</v>
      </c>
      <c r="I195" s="114">
        <v>0</v>
      </c>
      <c r="J195" s="59">
        <v>0</v>
      </c>
      <c r="K195" s="71"/>
      <c r="L195" s="64"/>
      <c r="M195" s="65"/>
      <c r="N195" s="330"/>
      <c r="O195" s="331"/>
      <c r="P195" s="17"/>
      <c r="Q195" s="17"/>
      <c r="R195" s="17"/>
      <c r="S195" s="17"/>
    </row>
    <row r="196" spans="1:19" s="13" customFormat="1" ht="15" customHeight="1" x14ac:dyDescent="0.25">
      <c r="A196" s="302"/>
      <c r="B196" s="305"/>
      <c r="C196" s="308"/>
      <c r="D196" s="311"/>
      <c r="E196" s="318"/>
      <c r="F196" s="326"/>
      <c r="G196" s="28" t="s">
        <v>46</v>
      </c>
      <c r="H196" s="103">
        <v>46.9</v>
      </c>
      <c r="I196" s="186">
        <v>46.9</v>
      </c>
      <c r="J196" s="212">
        <v>17.100000000000001</v>
      </c>
      <c r="K196" s="71"/>
      <c r="L196" s="66"/>
      <c r="M196" s="227"/>
      <c r="N196" s="330"/>
      <c r="O196" s="331"/>
      <c r="P196" s="17"/>
      <c r="Q196" s="17"/>
      <c r="R196" s="17"/>
      <c r="S196" s="17"/>
    </row>
    <row r="197" spans="1:19" s="13" customFormat="1" ht="23.25" customHeight="1" thickBot="1" x14ac:dyDescent="0.3">
      <c r="A197" s="303"/>
      <c r="B197" s="306"/>
      <c r="C197" s="309"/>
      <c r="D197" s="312"/>
      <c r="E197" s="319"/>
      <c r="F197" s="327"/>
      <c r="G197" s="53" t="s">
        <v>8</v>
      </c>
      <c r="H197" s="104">
        <f>H194+H195+H196</f>
        <v>63.4</v>
      </c>
      <c r="I197" s="31">
        <f t="shared" ref="I197:J197" si="38">I194+I195+I196</f>
        <v>62.599999999999994</v>
      </c>
      <c r="J197" s="31">
        <f t="shared" si="38"/>
        <v>27.1</v>
      </c>
      <c r="K197" s="228"/>
      <c r="L197" s="229"/>
      <c r="M197" s="230"/>
      <c r="N197" s="332"/>
      <c r="O197" s="333"/>
      <c r="P197" s="17"/>
      <c r="Q197" s="17"/>
      <c r="R197" s="17"/>
      <c r="S197" s="17"/>
    </row>
    <row r="198" spans="1:19" s="13" customFormat="1" ht="15.6" customHeight="1" x14ac:dyDescent="0.25">
      <c r="A198" s="301"/>
      <c r="B198" s="304"/>
      <c r="C198" s="307"/>
      <c r="D198" s="310" t="s">
        <v>150</v>
      </c>
      <c r="E198" s="317" t="s">
        <v>30</v>
      </c>
      <c r="F198" s="324" t="s">
        <v>47</v>
      </c>
      <c r="G198" s="27" t="s">
        <v>44</v>
      </c>
      <c r="H198" s="102">
        <v>0</v>
      </c>
      <c r="I198" s="110">
        <v>0</v>
      </c>
      <c r="J198" s="34">
        <v>0</v>
      </c>
      <c r="K198" s="70" t="s">
        <v>79</v>
      </c>
      <c r="L198" s="62" t="s">
        <v>32</v>
      </c>
      <c r="M198" s="63" t="s">
        <v>124</v>
      </c>
      <c r="N198" s="328" t="s">
        <v>184</v>
      </c>
      <c r="O198" s="329"/>
      <c r="Q198" s="17"/>
      <c r="R198" s="17"/>
      <c r="S198" s="17"/>
    </row>
    <row r="199" spans="1:19" s="13" customFormat="1" ht="15.6" customHeight="1" x14ac:dyDescent="0.25">
      <c r="A199" s="302"/>
      <c r="B199" s="305"/>
      <c r="C199" s="308"/>
      <c r="D199" s="311"/>
      <c r="E199" s="318"/>
      <c r="F199" s="325"/>
      <c r="G199" s="55" t="s">
        <v>31</v>
      </c>
      <c r="H199" s="107">
        <v>0.4</v>
      </c>
      <c r="I199" s="114">
        <v>0.5</v>
      </c>
      <c r="J199" s="59">
        <v>0.1</v>
      </c>
      <c r="K199" s="71"/>
      <c r="L199" s="64"/>
      <c r="M199" s="65"/>
      <c r="N199" s="330"/>
      <c r="O199" s="331"/>
      <c r="P199" s="17"/>
      <c r="Q199" s="17"/>
      <c r="R199" s="17"/>
      <c r="S199" s="17"/>
    </row>
    <row r="200" spans="1:19" s="13" customFormat="1" ht="16.2" customHeight="1" x14ac:dyDescent="0.25">
      <c r="A200" s="302"/>
      <c r="B200" s="305"/>
      <c r="C200" s="308"/>
      <c r="D200" s="311"/>
      <c r="E200" s="318"/>
      <c r="F200" s="326"/>
      <c r="G200" s="28" t="s">
        <v>46</v>
      </c>
      <c r="H200" s="103">
        <v>19.399999999999999</v>
      </c>
      <c r="I200" s="186">
        <v>19.399999999999999</v>
      </c>
      <c r="J200" s="212">
        <v>0</v>
      </c>
      <c r="K200" s="71"/>
      <c r="L200" s="66"/>
      <c r="M200" s="227"/>
      <c r="N200" s="330"/>
      <c r="O200" s="331"/>
      <c r="P200" s="17"/>
      <c r="Q200" s="17"/>
      <c r="R200" s="17"/>
      <c r="S200" s="17"/>
    </row>
    <row r="201" spans="1:19" s="13" customFormat="1" ht="25.5" customHeight="1" thickBot="1" x14ac:dyDescent="0.3">
      <c r="A201" s="303"/>
      <c r="B201" s="306"/>
      <c r="C201" s="309"/>
      <c r="D201" s="312"/>
      <c r="E201" s="319"/>
      <c r="F201" s="327"/>
      <c r="G201" s="53" t="s">
        <v>8</v>
      </c>
      <c r="H201" s="104">
        <f>H198+H199+H200</f>
        <v>19.799999999999997</v>
      </c>
      <c r="I201" s="31">
        <f t="shared" ref="I201:J201" si="39">I198+I199+I200</f>
        <v>19.899999999999999</v>
      </c>
      <c r="J201" s="31">
        <f t="shared" si="39"/>
        <v>0.1</v>
      </c>
      <c r="K201" s="228"/>
      <c r="L201" s="229"/>
      <c r="M201" s="230"/>
      <c r="N201" s="332"/>
      <c r="O201" s="333"/>
      <c r="P201" s="17"/>
      <c r="Q201" s="17"/>
      <c r="R201" s="17"/>
      <c r="S201" s="17"/>
    </row>
    <row r="202" spans="1:19" s="13" customFormat="1" ht="14.25" customHeight="1" x14ac:dyDescent="0.25">
      <c r="A202" s="301"/>
      <c r="B202" s="304"/>
      <c r="C202" s="307"/>
      <c r="D202" s="310" t="s">
        <v>107</v>
      </c>
      <c r="E202" s="317" t="s">
        <v>30</v>
      </c>
      <c r="F202" s="324" t="s">
        <v>47</v>
      </c>
      <c r="G202" s="27" t="s">
        <v>44</v>
      </c>
      <c r="H202" s="102">
        <v>10</v>
      </c>
      <c r="I202" s="110">
        <v>9</v>
      </c>
      <c r="J202" s="34">
        <v>0</v>
      </c>
      <c r="K202" s="70" t="s">
        <v>79</v>
      </c>
      <c r="L202" s="62" t="s">
        <v>32</v>
      </c>
      <c r="M202" s="63" t="s">
        <v>32</v>
      </c>
      <c r="N202" s="328" t="s">
        <v>219</v>
      </c>
      <c r="O202" s="329"/>
      <c r="Q202" s="17"/>
      <c r="R202" s="17"/>
      <c r="S202" s="17"/>
    </row>
    <row r="203" spans="1:19" s="13" customFormat="1" ht="24.6" customHeight="1" x14ac:dyDescent="0.25">
      <c r="A203" s="302"/>
      <c r="B203" s="305"/>
      <c r="C203" s="308"/>
      <c r="D203" s="311"/>
      <c r="E203" s="318"/>
      <c r="F203" s="325"/>
      <c r="G203" s="55" t="s">
        <v>31</v>
      </c>
      <c r="H203" s="107">
        <v>0.3</v>
      </c>
      <c r="I203" s="114">
        <v>0</v>
      </c>
      <c r="J203" s="59">
        <v>0</v>
      </c>
      <c r="K203" s="71"/>
      <c r="L203" s="64"/>
      <c r="M203" s="65"/>
      <c r="N203" s="330"/>
      <c r="O203" s="331"/>
      <c r="P203" s="17"/>
      <c r="Q203" s="17"/>
      <c r="R203" s="17"/>
      <c r="S203" s="17"/>
    </row>
    <row r="204" spans="1:19" s="13" customFormat="1" ht="16.2" customHeight="1" x14ac:dyDescent="0.25">
      <c r="A204" s="302"/>
      <c r="B204" s="305"/>
      <c r="C204" s="308"/>
      <c r="D204" s="311"/>
      <c r="E204" s="318"/>
      <c r="F204" s="326"/>
      <c r="G204" s="28" t="s">
        <v>46</v>
      </c>
      <c r="H204" s="103">
        <v>58</v>
      </c>
      <c r="I204" s="186">
        <v>58</v>
      </c>
      <c r="J204" s="212">
        <v>0</v>
      </c>
      <c r="K204" s="71"/>
      <c r="L204" s="66"/>
      <c r="M204" s="227"/>
      <c r="N204" s="330"/>
      <c r="O204" s="331"/>
      <c r="P204" s="17"/>
      <c r="R204" s="17"/>
      <c r="S204" s="17"/>
    </row>
    <row r="205" spans="1:19" s="13" customFormat="1" ht="45.6" customHeight="1" thickBot="1" x14ac:dyDescent="0.3">
      <c r="A205" s="303"/>
      <c r="B205" s="306"/>
      <c r="C205" s="309"/>
      <c r="D205" s="312"/>
      <c r="E205" s="319"/>
      <c r="F205" s="327"/>
      <c r="G205" s="53" t="s">
        <v>8</v>
      </c>
      <c r="H205" s="108">
        <f>H202+H203+H204</f>
        <v>68.3</v>
      </c>
      <c r="I205" s="85">
        <f t="shared" ref="I205" si="40">I202+I203+I204</f>
        <v>67</v>
      </c>
      <c r="J205" s="85">
        <f t="shared" ref="J205" si="41">J202+J203+J204</f>
        <v>0</v>
      </c>
      <c r="K205" s="228"/>
      <c r="L205" s="229"/>
      <c r="M205" s="230"/>
      <c r="N205" s="332"/>
      <c r="O205" s="333"/>
      <c r="P205" s="17"/>
      <c r="Q205" s="17"/>
      <c r="R205" s="17"/>
      <c r="S205" s="17"/>
    </row>
    <row r="206" spans="1:19" s="13" customFormat="1" ht="13.95" customHeight="1" x14ac:dyDescent="0.25">
      <c r="A206" s="137"/>
      <c r="B206" s="160"/>
      <c r="C206" s="402"/>
      <c r="D206" s="310" t="s">
        <v>123</v>
      </c>
      <c r="E206" s="570" t="s">
        <v>30</v>
      </c>
      <c r="F206" s="573" t="s">
        <v>47</v>
      </c>
      <c r="G206" s="168" t="s">
        <v>44</v>
      </c>
      <c r="H206" s="169">
        <v>0</v>
      </c>
      <c r="I206" s="170">
        <v>0</v>
      </c>
      <c r="J206" s="171">
        <v>0</v>
      </c>
      <c r="K206" s="70" t="s">
        <v>79</v>
      </c>
      <c r="L206" s="62" t="s">
        <v>32</v>
      </c>
      <c r="M206" s="63" t="s">
        <v>32</v>
      </c>
      <c r="N206" s="366" t="s">
        <v>185</v>
      </c>
      <c r="O206" s="367"/>
      <c r="Q206" s="17"/>
      <c r="R206" s="17"/>
      <c r="S206" s="17"/>
    </row>
    <row r="207" spans="1:19" s="13" customFormat="1" ht="16.95" customHeight="1" x14ac:dyDescent="0.25">
      <c r="A207" s="137"/>
      <c r="B207" s="160"/>
      <c r="C207" s="308"/>
      <c r="D207" s="311"/>
      <c r="E207" s="571"/>
      <c r="F207" s="574"/>
      <c r="G207" s="172" t="s">
        <v>31</v>
      </c>
      <c r="H207" s="173">
        <v>0</v>
      </c>
      <c r="I207" s="174">
        <v>93</v>
      </c>
      <c r="J207" s="175">
        <v>0</v>
      </c>
      <c r="K207" s="71"/>
      <c r="L207" s="64"/>
      <c r="M207" s="65"/>
      <c r="N207" s="368"/>
      <c r="O207" s="369"/>
      <c r="P207" s="17"/>
      <c r="Q207" s="17"/>
      <c r="R207" s="17"/>
      <c r="S207" s="17"/>
    </row>
    <row r="208" spans="1:19" s="13" customFormat="1" ht="12.6" customHeight="1" x14ac:dyDescent="0.25">
      <c r="A208" s="137"/>
      <c r="B208" s="160"/>
      <c r="C208" s="308"/>
      <c r="D208" s="311"/>
      <c r="E208" s="571"/>
      <c r="F208" s="575"/>
      <c r="G208" s="176" t="s">
        <v>46</v>
      </c>
      <c r="H208" s="177">
        <v>0</v>
      </c>
      <c r="I208" s="185">
        <v>0</v>
      </c>
      <c r="J208" s="213">
        <v>0</v>
      </c>
      <c r="K208" s="71"/>
      <c r="L208" s="66"/>
      <c r="M208" s="227"/>
      <c r="N208" s="368"/>
      <c r="O208" s="369"/>
      <c r="P208" s="17"/>
      <c r="Q208" s="17"/>
      <c r="R208" s="17"/>
      <c r="S208" s="17"/>
    </row>
    <row r="209" spans="1:19" s="13" customFormat="1" ht="30" customHeight="1" thickBot="1" x14ac:dyDescent="0.3">
      <c r="A209" s="137"/>
      <c r="B209" s="160"/>
      <c r="C209" s="403"/>
      <c r="D209" s="312"/>
      <c r="E209" s="572"/>
      <c r="F209" s="576"/>
      <c r="G209" s="180" t="s">
        <v>8</v>
      </c>
      <c r="H209" s="298">
        <f>H206+H207+H208</f>
        <v>0</v>
      </c>
      <c r="I209" s="299">
        <f t="shared" ref="I209:J209" si="42">I206+I207+I208</f>
        <v>93</v>
      </c>
      <c r="J209" s="299">
        <f t="shared" si="42"/>
        <v>0</v>
      </c>
      <c r="K209" s="228"/>
      <c r="L209" s="229"/>
      <c r="M209" s="230"/>
      <c r="N209" s="370"/>
      <c r="O209" s="371"/>
      <c r="P209" s="17"/>
      <c r="Q209" s="17"/>
      <c r="R209" s="17"/>
      <c r="S209" s="17"/>
    </row>
    <row r="210" spans="1:19" s="13" customFormat="1" ht="14.25" customHeight="1" x14ac:dyDescent="0.25">
      <c r="A210" s="301"/>
      <c r="B210" s="304"/>
      <c r="C210" s="307"/>
      <c r="D210" s="310" t="s">
        <v>108</v>
      </c>
      <c r="E210" s="313" t="s">
        <v>30</v>
      </c>
      <c r="F210" s="567" t="s">
        <v>109</v>
      </c>
      <c r="G210" s="181" t="s">
        <v>44</v>
      </c>
      <c r="H210" s="169">
        <v>0</v>
      </c>
      <c r="I210" s="170">
        <v>0</v>
      </c>
      <c r="J210" s="171">
        <v>0</v>
      </c>
      <c r="K210" s="70" t="s">
        <v>78</v>
      </c>
      <c r="L210" s="62" t="s">
        <v>32</v>
      </c>
      <c r="M210" s="63" t="s">
        <v>32</v>
      </c>
      <c r="N210" s="328" t="s">
        <v>220</v>
      </c>
      <c r="O210" s="329"/>
      <c r="Q210" s="17"/>
      <c r="R210" s="17"/>
      <c r="S210" s="17"/>
    </row>
    <row r="211" spans="1:19" s="13" customFormat="1" ht="13.2" customHeight="1" x14ac:dyDescent="0.25">
      <c r="A211" s="302"/>
      <c r="B211" s="305"/>
      <c r="C211" s="308"/>
      <c r="D211" s="311"/>
      <c r="E211" s="314"/>
      <c r="F211" s="568"/>
      <c r="G211" s="182" t="s">
        <v>102</v>
      </c>
      <c r="H211" s="173">
        <v>450</v>
      </c>
      <c r="I211" s="174">
        <v>620</v>
      </c>
      <c r="J211" s="175">
        <v>620</v>
      </c>
      <c r="K211" s="71" t="s">
        <v>125</v>
      </c>
      <c r="L211" s="66" t="s">
        <v>32</v>
      </c>
      <c r="M211" s="65"/>
      <c r="N211" s="330"/>
      <c r="O211" s="331"/>
      <c r="P211" s="17"/>
      <c r="Q211" s="17"/>
      <c r="R211" s="17"/>
      <c r="S211" s="17"/>
    </row>
    <row r="212" spans="1:19" s="13" customFormat="1" ht="14.25" customHeight="1" x14ac:dyDescent="0.25">
      <c r="A212" s="302"/>
      <c r="B212" s="305"/>
      <c r="C212" s="308"/>
      <c r="D212" s="311"/>
      <c r="E212" s="315"/>
      <c r="F212" s="569"/>
      <c r="G212" s="182" t="s">
        <v>31</v>
      </c>
      <c r="H212" s="173">
        <v>0</v>
      </c>
      <c r="I212" s="174">
        <v>0</v>
      </c>
      <c r="J212" s="175">
        <v>0</v>
      </c>
      <c r="K212" s="71"/>
      <c r="L212" s="64"/>
      <c r="M212" s="65"/>
      <c r="N212" s="330"/>
      <c r="O212" s="331"/>
      <c r="P212" s="17"/>
      <c r="Q212" s="17"/>
      <c r="R212" s="17"/>
      <c r="S212" s="17"/>
    </row>
    <row r="213" spans="1:19" s="13" customFormat="1" ht="12" customHeight="1" x14ac:dyDescent="0.25">
      <c r="A213" s="302"/>
      <c r="B213" s="305"/>
      <c r="C213" s="308"/>
      <c r="D213" s="311"/>
      <c r="E213" s="315"/>
      <c r="F213" s="315"/>
      <c r="G213" s="183"/>
      <c r="H213" s="177"/>
      <c r="I213" s="178"/>
      <c r="J213" s="179"/>
      <c r="K213" s="71"/>
      <c r="L213" s="66"/>
      <c r="M213" s="227"/>
      <c r="N213" s="330"/>
      <c r="O213" s="331"/>
      <c r="P213" s="17"/>
      <c r="Q213" s="17"/>
      <c r="R213" s="17"/>
      <c r="S213" s="17"/>
    </row>
    <row r="214" spans="1:19" s="13" customFormat="1" ht="33" customHeight="1" thickBot="1" x14ac:dyDescent="0.3">
      <c r="A214" s="303"/>
      <c r="B214" s="306"/>
      <c r="C214" s="309"/>
      <c r="D214" s="312"/>
      <c r="E214" s="316"/>
      <c r="F214" s="316"/>
      <c r="G214" s="184" t="s">
        <v>8</v>
      </c>
      <c r="H214" s="298">
        <f>H210+H211+H212</f>
        <v>450</v>
      </c>
      <c r="I214" s="298">
        <f t="shared" ref="I214:J214" si="43">I210+I211+I212</f>
        <v>620</v>
      </c>
      <c r="J214" s="298">
        <f t="shared" si="43"/>
        <v>620</v>
      </c>
      <c r="K214" s="228"/>
      <c r="L214" s="229"/>
      <c r="M214" s="230"/>
      <c r="N214" s="332"/>
      <c r="O214" s="333"/>
      <c r="P214" s="17"/>
      <c r="Q214" s="17"/>
      <c r="R214" s="17"/>
      <c r="S214" s="17"/>
    </row>
    <row r="215" spans="1:19" s="13" customFormat="1" ht="14.25" customHeight="1" x14ac:dyDescent="0.25">
      <c r="A215" s="301"/>
      <c r="B215" s="304"/>
      <c r="C215" s="307"/>
      <c r="D215" s="310" t="s">
        <v>110</v>
      </c>
      <c r="E215" s="317" t="s">
        <v>30</v>
      </c>
      <c r="F215" s="324" t="s">
        <v>47</v>
      </c>
      <c r="G215" s="27" t="s">
        <v>44</v>
      </c>
      <c r="H215" s="102">
        <v>4.7</v>
      </c>
      <c r="I215" s="110">
        <v>4.7</v>
      </c>
      <c r="J215" s="34">
        <v>4.7</v>
      </c>
      <c r="K215" s="70" t="s">
        <v>103</v>
      </c>
      <c r="L215" s="62" t="s">
        <v>32</v>
      </c>
      <c r="M215" s="63" t="s">
        <v>32</v>
      </c>
      <c r="N215" s="328" t="s">
        <v>186</v>
      </c>
      <c r="O215" s="329"/>
      <c r="Q215" s="17"/>
      <c r="R215" s="17"/>
      <c r="S215" s="17"/>
    </row>
    <row r="216" spans="1:19" s="13" customFormat="1" ht="14.25" customHeight="1" x14ac:dyDescent="0.25">
      <c r="A216" s="302"/>
      <c r="B216" s="305"/>
      <c r="C216" s="308"/>
      <c r="D216" s="311"/>
      <c r="E216" s="318"/>
      <c r="F216" s="325"/>
      <c r="G216" s="55" t="s">
        <v>45</v>
      </c>
      <c r="H216" s="107">
        <v>0</v>
      </c>
      <c r="I216" s="114">
        <v>0</v>
      </c>
      <c r="J216" s="59">
        <v>0</v>
      </c>
      <c r="K216" s="71"/>
      <c r="L216" s="64"/>
      <c r="M216" s="65"/>
      <c r="N216" s="330"/>
      <c r="O216" s="331"/>
      <c r="P216" s="17"/>
      <c r="Q216" s="17"/>
      <c r="R216" s="17"/>
      <c r="S216" s="17"/>
    </row>
    <row r="217" spans="1:19" s="13" customFormat="1" ht="14.25" customHeight="1" x14ac:dyDescent="0.25">
      <c r="A217" s="302"/>
      <c r="B217" s="305"/>
      <c r="C217" s="308"/>
      <c r="D217" s="311"/>
      <c r="E217" s="318"/>
      <c r="F217" s="326"/>
      <c r="G217" s="28" t="s">
        <v>46</v>
      </c>
      <c r="H217" s="103">
        <v>0</v>
      </c>
      <c r="I217" s="186">
        <v>0</v>
      </c>
      <c r="J217" s="212">
        <v>0</v>
      </c>
      <c r="K217" s="71"/>
      <c r="L217" s="66"/>
      <c r="M217" s="227"/>
      <c r="N217" s="330"/>
      <c r="O217" s="331"/>
      <c r="P217" s="17"/>
      <c r="Q217" s="17"/>
      <c r="R217" s="17"/>
      <c r="S217" s="17"/>
    </row>
    <row r="218" spans="1:19" s="13" customFormat="1" ht="13.5" customHeight="1" thickBot="1" x14ac:dyDescent="0.3">
      <c r="A218" s="303"/>
      <c r="B218" s="306"/>
      <c r="C218" s="309"/>
      <c r="D218" s="312"/>
      <c r="E218" s="319"/>
      <c r="F218" s="327"/>
      <c r="G218" s="53" t="s">
        <v>8</v>
      </c>
      <c r="H218" s="108">
        <f>H215+H216+H217</f>
        <v>4.7</v>
      </c>
      <c r="I218" s="85">
        <f t="shared" ref="I218" si="44">I215+I216+I217</f>
        <v>4.7</v>
      </c>
      <c r="J218" s="85">
        <f t="shared" ref="J218" si="45">J215+J216+J217</f>
        <v>4.7</v>
      </c>
      <c r="K218" s="228"/>
      <c r="L218" s="229"/>
      <c r="M218" s="230"/>
      <c r="N218" s="332"/>
      <c r="O218" s="333"/>
      <c r="P218" s="17"/>
      <c r="Q218" s="17"/>
      <c r="R218" s="17"/>
      <c r="S218" s="17"/>
    </row>
    <row r="219" spans="1:19" s="13" customFormat="1" ht="13.2" customHeight="1" x14ac:dyDescent="0.25">
      <c r="A219" s="271"/>
      <c r="B219" s="272"/>
      <c r="C219" s="273"/>
      <c r="D219" s="310" t="s">
        <v>155</v>
      </c>
      <c r="E219" s="317" t="s">
        <v>30</v>
      </c>
      <c r="F219" s="339" t="s">
        <v>94</v>
      </c>
      <c r="G219" s="27" t="s">
        <v>31</v>
      </c>
      <c r="H219" s="102">
        <v>0</v>
      </c>
      <c r="I219" s="110">
        <v>80.900000000000006</v>
      </c>
      <c r="J219" s="34">
        <v>25.1</v>
      </c>
      <c r="K219" s="231"/>
      <c r="L219" s="232"/>
      <c r="M219" s="233"/>
      <c r="N219" s="375" t="s">
        <v>221</v>
      </c>
      <c r="O219" s="550"/>
      <c r="Q219" s="17"/>
      <c r="R219" s="17"/>
      <c r="S219" s="17"/>
    </row>
    <row r="220" spans="1:19" s="13" customFormat="1" ht="15.6" customHeight="1" x14ac:dyDescent="0.25">
      <c r="A220" s="271"/>
      <c r="B220" s="272"/>
      <c r="C220" s="273"/>
      <c r="D220" s="311"/>
      <c r="E220" s="318"/>
      <c r="F220" s="340"/>
      <c r="G220" s="55" t="s">
        <v>102</v>
      </c>
      <c r="H220" s="107">
        <v>0</v>
      </c>
      <c r="I220" s="114">
        <v>50</v>
      </c>
      <c r="J220" s="59">
        <v>50</v>
      </c>
      <c r="K220" s="231"/>
      <c r="L220" s="232"/>
      <c r="M220" s="233"/>
      <c r="N220" s="551"/>
      <c r="O220" s="552"/>
      <c r="P220" s="17"/>
      <c r="Q220" s="17"/>
      <c r="R220" s="17"/>
      <c r="S220" s="17"/>
    </row>
    <row r="221" spans="1:19" s="13" customFormat="1" ht="12" customHeight="1" x14ac:dyDescent="0.25">
      <c r="A221" s="271"/>
      <c r="B221" s="272"/>
      <c r="C221" s="273"/>
      <c r="D221" s="311"/>
      <c r="E221" s="318"/>
      <c r="F221" s="341"/>
      <c r="G221" s="28" t="s">
        <v>44</v>
      </c>
      <c r="H221" s="103">
        <v>0</v>
      </c>
      <c r="I221" s="186">
        <v>89.1</v>
      </c>
      <c r="J221" s="212">
        <v>0.9</v>
      </c>
      <c r="K221" s="231"/>
      <c r="L221" s="232"/>
      <c r="M221" s="233"/>
      <c r="N221" s="551"/>
      <c r="O221" s="552"/>
      <c r="P221" s="17"/>
      <c r="Q221" s="17"/>
      <c r="R221" s="17"/>
      <c r="S221" s="17"/>
    </row>
    <row r="222" spans="1:19" s="13" customFormat="1" ht="31.5" customHeight="1" thickBot="1" x14ac:dyDescent="0.3">
      <c r="A222" s="271"/>
      <c r="B222" s="272"/>
      <c r="C222" s="273"/>
      <c r="D222" s="312"/>
      <c r="E222" s="319"/>
      <c r="F222" s="342"/>
      <c r="G222" s="53" t="s">
        <v>8</v>
      </c>
      <c r="H222" s="108">
        <f>H219+H220+H221</f>
        <v>0</v>
      </c>
      <c r="I222" s="85">
        <f>I219+I220+I221</f>
        <v>220</v>
      </c>
      <c r="J222" s="85">
        <f>J219+J220+J221</f>
        <v>76</v>
      </c>
      <c r="K222" s="231"/>
      <c r="L222" s="232"/>
      <c r="M222" s="233"/>
      <c r="N222" s="553"/>
      <c r="O222" s="554"/>
      <c r="P222" s="17"/>
      <c r="Q222" s="17"/>
      <c r="R222" s="17"/>
      <c r="S222" s="17"/>
    </row>
    <row r="223" spans="1:19" s="13" customFormat="1" ht="14.25" customHeight="1" x14ac:dyDescent="0.25">
      <c r="A223" s="301"/>
      <c r="B223" s="304"/>
      <c r="C223" s="307"/>
      <c r="D223" s="310" t="s">
        <v>80</v>
      </c>
      <c r="E223" s="317" t="s">
        <v>30</v>
      </c>
      <c r="F223" s="339" t="s">
        <v>94</v>
      </c>
      <c r="G223" s="27" t="s">
        <v>31</v>
      </c>
      <c r="H223" s="102">
        <v>38.6</v>
      </c>
      <c r="I223" s="110">
        <v>38.6</v>
      </c>
      <c r="J223" s="34">
        <v>34.799999999999997</v>
      </c>
      <c r="K223" s="541" t="s">
        <v>126</v>
      </c>
      <c r="L223" s="544">
        <v>7</v>
      </c>
      <c r="M223" s="547" t="s">
        <v>164</v>
      </c>
      <c r="N223" s="328" t="s">
        <v>187</v>
      </c>
      <c r="O223" s="329"/>
      <c r="Q223" s="17"/>
      <c r="R223" s="17"/>
      <c r="S223" s="17"/>
    </row>
    <row r="224" spans="1:19" s="13" customFormat="1" ht="16.2" customHeight="1" x14ac:dyDescent="0.25">
      <c r="A224" s="302"/>
      <c r="B224" s="305"/>
      <c r="C224" s="308"/>
      <c r="D224" s="311"/>
      <c r="E224" s="318"/>
      <c r="F224" s="340"/>
      <c r="G224" s="55" t="s">
        <v>45</v>
      </c>
      <c r="H224" s="107">
        <v>0</v>
      </c>
      <c r="I224" s="114">
        <v>0</v>
      </c>
      <c r="J224" s="59">
        <v>0</v>
      </c>
      <c r="K224" s="542"/>
      <c r="L224" s="545"/>
      <c r="M224" s="548"/>
      <c r="N224" s="330"/>
      <c r="O224" s="331"/>
      <c r="P224" s="17"/>
      <c r="Q224" s="17"/>
      <c r="R224" s="17"/>
      <c r="S224" s="17"/>
    </row>
    <row r="225" spans="1:35" s="13" customFormat="1" ht="12.6" customHeight="1" x14ac:dyDescent="0.25">
      <c r="A225" s="302"/>
      <c r="B225" s="305"/>
      <c r="C225" s="308"/>
      <c r="D225" s="311"/>
      <c r="E225" s="318"/>
      <c r="F225" s="341"/>
      <c r="G225" s="28" t="s">
        <v>46</v>
      </c>
      <c r="H225" s="103">
        <v>0</v>
      </c>
      <c r="I225" s="186">
        <v>0</v>
      </c>
      <c r="J225" s="212">
        <v>0</v>
      </c>
      <c r="K225" s="543"/>
      <c r="L225" s="546"/>
      <c r="M225" s="549"/>
      <c r="N225" s="330"/>
      <c r="O225" s="331"/>
      <c r="P225" s="17"/>
      <c r="Q225" s="17"/>
      <c r="R225" s="17"/>
      <c r="S225" s="17"/>
    </row>
    <row r="226" spans="1:35" s="13" customFormat="1" ht="66" customHeight="1" thickBot="1" x14ac:dyDescent="0.3">
      <c r="A226" s="303"/>
      <c r="B226" s="306"/>
      <c r="C226" s="309"/>
      <c r="D226" s="312"/>
      <c r="E226" s="319"/>
      <c r="F226" s="342"/>
      <c r="G226" s="53" t="s">
        <v>8</v>
      </c>
      <c r="H226" s="108">
        <f>H223+H224+H225</f>
        <v>38.6</v>
      </c>
      <c r="I226" s="85">
        <f>I223+I224+I225</f>
        <v>38.6</v>
      </c>
      <c r="J226" s="85">
        <f>J223+J224+J225</f>
        <v>34.799999999999997</v>
      </c>
      <c r="K226" s="228"/>
      <c r="L226" s="229"/>
      <c r="M226" s="230"/>
      <c r="N226" s="332"/>
      <c r="O226" s="333"/>
      <c r="P226" s="17"/>
      <c r="Q226" s="17"/>
      <c r="R226" s="17"/>
      <c r="S226" s="17"/>
    </row>
    <row r="227" spans="1:35" s="13" customFormat="1" ht="14.25" customHeight="1" x14ac:dyDescent="0.25">
      <c r="A227" s="301"/>
      <c r="B227" s="304"/>
      <c r="C227" s="307"/>
      <c r="D227" s="310" t="s">
        <v>81</v>
      </c>
      <c r="E227" s="317" t="s">
        <v>30</v>
      </c>
      <c r="F227" s="324" t="s">
        <v>47</v>
      </c>
      <c r="G227" s="27" t="s">
        <v>31</v>
      </c>
      <c r="H227" s="102">
        <v>100.2</v>
      </c>
      <c r="I227" s="110">
        <v>40.700000000000003</v>
      </c>
      <c r="J227" s="34">
        <v>13.7</v>
      </c>
      <c r="K227" s="70"/>
      <c r="L227" s="62"/>
      <c r="M227" s="63"/>
      <c r="N227" s="328" t="s">
        <v>165</v>
      </c>
      <c r="O227" s="329"/>
      <c r="P227" s="17"/>
      <c r="Q227" s="17"/>
      <c r="R227" s="17"/>
      <c r="S227" s="17"/>
    </row>
    <row r="228" spans="1:35" s="13" customFormat="1" ht="14.25" customHeight="1" x14ac:dyDescent="0.25">
      <c r="A228" s="302"/>
      <c r="B228" s="305"/>
      <c r="C228" s="308"/>
      <c r="D228" s="311"/>
      <c r="E228" s="318"/>
      <c r="F228" s="325"/>
      <c r="G228" s="55" t="s">
        <v>45</v>
      </c>
      <c r="H228" s="107"/>
      <c r="I228" s="114"/>
      <c r="J228" s="59"/>
      <c r="K228" s="71"/>
      <c r="L228" s="64"/>
      <c r="M228" s="65"/>
      <c r="N228" s="330"/>
      <c r="O228" s="331"/>
      <c r="Q228" s="17"/>
      <c r="R228" s="17"/>
      <c r="S228" s="17"/>
    </row>
    <row r="229" spans="1:35" s="13" customFormat="1" ht="14.25" customHeight="1" x14ac:dyDescent="0.25">
      <c r="A229" s="302"/>
      <c r="B229" s="305"/>
      <c r="C229" s="308"/>
      <c r="D229" s="311"/>
      <c r="E229" s="318"/>
      <c r="F229" s="326"/>
      <c r="G229" s="28" t="s">
        <v>46</v>
      </c>
      <c r="H229" s="103"/>
      <c r="I229" s="111"/>
      <c r="J229" s="36"/>
      <c r="K229" s="71"/>
      <c r="L229" s="66"/>
      <c r="M229" s="227"/>
      <c r="N229" s="330"/>
      <c r="O229" s="331"/>
      <c r="P229" s="17"/>
      <c r="Q229" s="17"/>
      <c r="R229" s="17"/>
      <c r="S229" s="17"/>
    </row>
    <row r="230" spans="1:35" s="13" customFormat="1" ht="18" customHeight="1" thickBot="1" x14ac:dyDescent="0.3">
      <c r="A230" s="303"/>
      <c r="B230" s="306"/>
      <c r="C230" s="309"/>
      <c r="D230" s="312"/>
      <c r="E230" s="319"/>
      <c r="F230" s="327"/>
      <c r="G230" s="53" t="s">
        <v>8</v>
      </c>
      <c r="H230" s="108">
        <f>H227+H228+H229</f>
        <v>100.2</v>
      </c>
      <c r="I230" s="85">
        <f t="shared" ref="I230" si="46">I227+I228+I229</f>
        <v>40.700000000000003</v>
      </c>
      <c r="J230" s="85">
        <f t="shared" ref="J230" si="47">J227+J228+J229</f>
        <v>13.7</v>
      </c>
      <c r="K230" s="228"/>
      <c r="L230" s="229"/>
      <c r="M230" s="230"/>
      <c r="N230" s="332"/>
      <c r="O230" s="333"/>
      <c r="P230" s="17"/>
      <c r="Q230" s="17"/>
      <c r="R230" s="17"/>
      <c r="S230" s="17"/>
    </row>
    <row r="231" spans="1:35" s="13" customFormat="1" ht="14.25" customHeight="1" x14ac:dyDescent="0.25">
      <c r="A231" s="301"/>
      <c r="B231" s="304"/>
      <c r="C231" s="307"/>
      <c r="D231" s="310" t="s">
        <v>82</v>
      </c>
      <c r="E231" s="317" t="s">
        <v>30</v>
      </c>
      <c r="F231" s="324" t="s">
        <v>47</v>
      </c>
      <c r="G231" s="27" t="s">
        <v>44</v>
      </c>
      <c r="H231" s="102">
        <v>1515.3</v>
      </c>
      <c r="I231" s="110">
        <v>1515.3</v>
      </c>
      <c r="J231" s="34">
        <v>0</v>
      </c>
      <c r="K231" s="72"/>
      <c r="L231" s="73"/>
      <c r="M231" s="74"/>
      <c r="N231" s="328" t="s">
        <v>168</v>
      </c>
      <c r="O231" s="557"/>
      <c r="P231" s="17"/>
      <c r="Q231" s="17"/>
      <c r="R231" s="17"/>
      <c r="S231" s="17"/>
    </row>
    <row r="232" spans="1:35" s="13" customFormat="1" ht="14.4" customHeight="1" x14ac:dyDescent="0.25">
      <c r="A232" s="302"/>
      <c r="B232" s="305"/>
      <c r="C232" s="308"/>
      <c r="D232" s="311"/>
      <c r="E232" s="318"/>
      <c r="F232" s="325"/>
      <c r="G232" s="55" t="s">
        <v>31</v>
      </c>
      <c r="H232" s="107">
        <v>98.7</v>
      </c>
      <c r="I232" s="114">
        <v>0</v>
      </c>
      <c r="J232" s="59">
        <v>0</v>
      </c>
      <c r="K232" s="75"/>
      <c r="L232" s="76"/>
      <c r="M232" s="77"/>
      <c r="N232" s="558"/>
      <c r="O232" s="559"/>
      <c r="P232" s="17"/>
      <c r="Q232" s="17"/>
      <c r="R232" s="17"/>
      <c r="S232" s="17"/>
    </row>
    <row r="233" spans="1:35" s="13" customFormat="1" ht="12" customHeight="1" x14ac:dyDescent="0.25">
      <c r="A233" s="302"/>
      <c r="B233" s="305"/>
      <c r="C233" s="308"/>
      <c r="D233" s="311"/>
      <c r="E233" s="318"/>
      <c r="F233" s="326"/>
      <c r="G233" s="28"/>
      <c r="H233" s="103"/>
      <c r="I233" s="111"/>
      <c r="J233" s="36"/>
      <c r="K233" s="75"/>
      <c r="L233" s="78"/>
      <c r="M233" s="79"/>
      <c r="N233" s="558"/>
      <c r="O233" s="559"/>
      <c r="P233" s="17"/>
      <c r="Q233" s="17"/>
      <c r="R233" s="17"/>
      <c r="S233" s="17"/>
    </row>
    <row r="234" spans="1:35" s="13" customFormat="1" ht="23.4" customHeight="1" thickBot="1" x14ac:dyDescent="0.3">
      <c r="A234" s="303"/>
      <c r="B234" s="306"/>
      <c r="C234" s="309"/>
      <c r="D234" s="312"/>
      <c r="E234" s="319"/>
      <c r="F234" s="327"/>
      <c r="G234" s="53" t="s">
        <v>8</v>
      </c>
      <c r="H234" s="108">
        <f>H231+H232+H233</f>
        <v>1614</v>
      </c>
      <c r="I234" s="85">
        <f t="shared" ref="I234" si="48">I231+I232+I233</f>
        <v>1515.3</v>
      </c>
      <c r="J234" s="85">
        <f t="shared" ref="J234" si="49">J231+J232+J233</f>
        <v>0</v>
      </c>
      <c r="K234" s="61"/>
      <c r="L234" s="80"/>
      <c r="M234" s="81"/>
      <c r="N234" s="560"/>
      <c r="O234" s="561"/>
      <c r="P234" s="17"/>
      <c r="Q234" s="17"/>
      <c r="R234" s="17"/>
      <c r="S234" s="17"/>
    </row>
    <row r="235" spans="1:35" s="15" customFormat="1" ht="15.6" customHeight="1" thickBot="1" x14ac:dyDescent="0.3">
      <c r="A235" s="42" t="s">
        <v>29</v>
      </c>
      <c r="B235" s="198" t="s">
        <v>9</v>
      </c>
      <c r="C235" s="563" t="s">
        <v>10</v>
      </c>
      <c r="D235" s="564"/>
      <c r="E235" s="564"/>
      <c r="F235" s="564"/>
      <c r="G235" s="564"/>
      <c r="H235" s="199">
        <f>H189+H193+H205+H209+H214+H218+H226+H230+H234+H201+H197+H222</f>
        <v>4141</v>
      </c>
      <c r="I235" s="199">
        <f t="shared" ref="I235:J235" si="50">I189+I193+I205+I209+I214+I218+I226+I230+I234+I201+I197+I222</f>
        <v>3264.5</v>
      </c>
      <c r="J235" s="199">
        <f t="shared" si="50"/>
        <v>1199.0999999999999</v>
      </c>
      <c r="K235" s="143"/>
      <c r="L235" s="144"/>
      <c r="M235" s="144"/>
      <c r="N235" s="562"/>
      <c r="O235" s="506"/>
      <c r="P235" s="19"/>
      <c r="Q235" s="19"/>
      <c r="R235" s="19"/>
      <c r="S235" s="19"/>
      <c r="T235" s="14"/>
      <c r="U235" s="14"/>
      <c r="V235" s="14"/>
      <c r="W235" s="14"/>
      <c r="X235" s="14"/>
      <c r="Y235" s="14"/>
      <c r="Z235" s="14"/>
      <c r="AA235" s="14"/>
      <c r="AB235" s="14"/>
      <c r="AC235" s="14"/>
      <c r="AD235" s="14"/>
      <c r="AE235" s="14"/>
      <c r="AF235" s="14"/>
      <c r="AG235" s="14"/>
      <c r="AH235" s="14"/>
      <c r="AI235" s="14"/>
    </row>
    <row r="236" spans="1:35" s="13" customFormat="1" ht="15" customHeight="1" thickBot="1" x14ac:dyDescent="0.3">
      <c r="A236" s="25" t="s">
        <v>29</v>
      </c>
      <c r="B236" s="555" t="s">
        <v>11</v>
      </c>
      <c r="C236" s="556"/>
      <c r="D236" s="556"/>
      <c r="E236" s="556"/>
      <c r="F236" s="556"/>
      <c r="G236" s="556"/>
      <c r="H236" s="200">
        <f>H184+H235</f>
        <v>9586.3000000000011</v>
      </c>
      <c r="I236" s="200">
        <f>I184+I235</f>
        <v>7954.4</v>
      </c>
      <c r="J236" s="200">
        <f>J184+J235</f>
        <v>3906.2000000000003</v>
      </c>
      <c r="K236" s="359"/>
      <c r="L236" s="360"/>
      <c r="M236" s="361"/>
      <c r="N236" s="387"/>
      <c r="O236" s="386"/>
      <c r="P236" s="17"/>
      <c r="Q236" s="17"/>
      <c r="R236" s="17"/>
      <c r="S236" s="17"/>
    </row>
    <row r="237" spans="1:35" s="13" customFormat="1" ht="14.4" customHeight="1" thickBot="1" x14ac:dyDescent="0.3">
      <c r="A237" s="145"/>
      <c r="B237" s="355" t="s">
        <v>12</v>
      </c>
      <c r="C237" s="355"/>
      <c r="D237" s="355"/>
      <c r="E237" s="355"/>
      <c r="F237" s="355"/>
      <c r="G237" s="355"/>
      <c r="H237" s="201">
        <f>H236+H122</f>
        <v>13677.300000000001</v>
      </c>
      <c r="I237" s="208">
        <f>I236+I122</f>
        <v>11297.099999999999</v>
      </c>
      <c r="J237" s="208">
        <f>J236+J122</f>
        <v>5040.4000000000005</v>
      </c>
      <c r="K237" s="345"/>
      <c r="L237" s="346"/>
      <c r="M237" s="346"/>
      <c r="N237" s="388"/>
      <c r="O237" s="389"/>
      <c r="P237" s="17"/>
      <c r="Q237" s="17"/>
      <c r="R237" s="17"/>
      <c r="S237" s="17"/>
    </row>
    <row r="238" spans="1:35" s="15" customFormat="1" ht="15.75" customHeight="1" x14ac:dyDescent="0.25">
      <c r="A238" s="146"/>
      <c r="B238" s="147"/>
      <c r="C238" s="147"/>
      <c r="D238" s="147"/>
      <c r="E238" s="147"/>
      <c r="F238" s="148"/>
      <c r="G238" s="148"/>
      <c r="H238" s="148"/>
      <c r="I238" s="148"/>
      <c r="J238" s="148"/>
      <c r="K238" s="149"/>
      <c r="L238" s="149"/>
      <c r="M238" s="149"/>
      <c r="N238" s="150"/>
      <c r="O238" s="150"/>
      <c r="P238" s="19"/>
      <c r="Q238" s="19"/>
      <c r="R238" s="19"/>
      <c r="S238" s="19"/>
      <c r="T238" s="14"/>
      <c r="U238" s="14"/>
      <c r="V238" s="14"/>
      <c r="W238" s="14"/>
      <c r="X238" s="14"/>
      <c r="Y238" s="14"/>
      <c r="Z238" s="14"/>
      <c r="AA238" s="14"/>
      <c r="AB238" s="14"/>
      <c r="AC238" s="14"/>
      <c r="AD238" s="14"/>
      <c r="AE238" s="14"/>
      <c r="AF238" s="14"/>
      <c r="AG238" s="14"/>
      <c r="AH238" s="14"/>
      <c r="AI238" s="14"/>
    </row>
    <row r="239" spans="1:35" s="15" customFormat="1" ht="15.75" customHeight="1" x14ac:dyDescent="0.25">
      <c r="A239" s="146"/>
      <c r="B239" s="147"/>
      <c r="C239" s="147"/>
      <c r="D239" s="147"/>
      <c r="E239" s="147"/>
      <c r="F239" s="148"/>
      <c r="G239" s="148"/>
      <c r="H239" s="148"/>
      <c r="I239" s="148"/>
      <c r="J239" s="148"/>
      <c r="K239" s="149"/>
      <c r="L239" s="149"/>
      <c r="M239" s="149"/>
      <c r="N239" s="150"/>
      <c r="O239" s="150"/>
      <c r="P239" s="19"/>
      <c r="Q239" s="19"/>
      <c r="R239" s="19"/>
      <c r="S239" s="19"/>
      <c r="T239" s="14"/>
      <c r="U239" s="14"/>
      <c r="V239" s="14"/>
      <c r="W239" s="14"/>
      <c r="X239" s="14"/>
      <c r="Y239" s="14"/>
      <c r="Z239" s="14"/>
      <c r="AA239" s="14"/>
      <c r="AB239" s="14"/>
      <c r="AC239" s="14"/>
      <c r="AD239" s="14"/>
      <c r="AE239" s="14"/>
      <c r="AF239" s="14"/>
      <c r="AG239" s="14"/>
      <c r="AH239" s="14"/>
      <c r="AI239" s="14"/>
    </row>
    <row r="240" spans="1:35" s="13" customFormat="1" ht="13.2" x14ac:dyDescent="0.25">
      <c r="A240" s="151"/>
      <c r="B240" s="151"/>
      <c r="C240" s="152"/>
      <c r="D240" s="153"/>
      <c r="E240" s="154"/>
      <c r="F240" s="155"/>
      <c r="G240" s="155"/>
      <c r="H240" s="155"/>
      <c r="I240" s="155"/>
      <c r="J240" s="155"/>
      <c r="K240" s="151"/>
      <c r="L240" s="156"/>
      <c r="M240" s="151"/>
      <c r="N240" s="155"/>
      <c r="O240" s="155"/>
      <c r="P240" s="17"/>
      <c r="Q240" s="17"/>
      <c r="R240" s="17"/>
      <c r="S240" s="17"/>
    </row>
    <row r="241" spans="1:19" s="13" customFormat="1" ht="17.25" customHeight="1" x14ac:dyDescent="0.25">
      <c r="A241" s="151"/>
      <c r="B241" s="151"/>
      <c r="C241" s="152"/>
      <c r="D241" s="153"/>
      <c r="E241" s="154"/>
      <c r="F241" s="347" t="s">
        <v>13</v>
      </c>
      <c r="G241" s="348"/>
      <c r="H241" s="348"/>
      <c r="I241" s="348"/>
      <c r="J241" s="348"/>
      <c r="K241" s="151"/>
      <c r="L241" s="156"/>
      <c r="M241" s="151"/>
      <c r="N241" s="155"/>
      <c r="O241" s="155"/>
      <c r="P241" s="17"/>
      <c r="Q241" s="17"/>
      <c r="R241" s="17"/>
      <c r="S241" s="17"/>
    </row>
    <row r="242" spans="1:19" ht="13.2" x14ac:dyDescent="0.25">
      <c r="A242" s="151"/>
      <c r="B242" s="151"/>
      <c r="C242" s="151"/>
      <c r="D242" s="151"/>
      <c r="E242" s="157"/>
      <c r="F242" s="151"/>
      <c r="G242" s="158"/>
      <c r="H242" s="151"/>
      <c r="I242" s="151"/>
      <c r="J242" s="151"/>
      <c r="K242" s="151"/>
      <c r="L242" s="156"/>
      <c r="M242" s="151"/>
      <c r="N242" s="155"/>
      <c r="O242" s="155"/>
    </row>
    <row r="243" spans="1:19" ht="13.5" customHeight="1" thickBot="1" x14ac:dyDescent="0.3">
      <c r="A243" s="151"/>
      <c r="B243" s="151"/>
      <c r="C243" s="147"/>
      <c r="D243" s="147"/>
      <c r="E243" s="147"/>
      <c r="F243" s="343"/>
      <c r="G243" s="344"/>
      <c r="H243" s="344"/>
      <c r="I243" s="344"/>
      <c r="J243" s="344"/>
      <c r="K243" s="151"/>
      <c r="L243" s="156"/>
      <c r="M243" s="151"/>
      <c r="N243" s="155"/>
      <c r="O243" s="155"/>
    </row>
    <row r="244" spans="1:19" ht="72.599999999999994" thickBot="1" x14ac:dyDescent="0.3">
      <c r="A244" s="151"/>
      <c r="B244" s="151"/>
      <c r="C244" s="352" t="s">
        <v>14</v>
      </c>
      <c r="D244" s="353"/>
      <c r="E244" s="353"/>
      <c r="F244" s="353"/>
      <c r="G244" s="354"/>
      <c r="H244" s="190" t="s">
        <v>151</v>
      </c>
      <c r="I244" s="191" t="s">
        <v>152</v>
      </c>
      <c r="J244" s="191" t="s">
        <v>153</v>
      </c>
      <c r="K244" s="151"/>
      <c r="L244" s="156"/>
      <c r="M244" s="151"/>
      <c r="N244" s="155"/>
      <c r="O244" s="155"/>
    </row>
    <row r="245" spans="1:19" ht="13.5" customHeight="1" thickBot="1" x14ac:dyDescent="0.3">
      <c r="A245" s="151"/>
      <c r="B245" s="151"/>
      <c r="C245" s="421" t="s">
        <v>15</v>
      </c>
      <c r="D245" s="422"/>
      <c r="E245" s="422"/>
      <c r="F245" s="422"/>
      <c r="G245" s="423"/>
      <c r="H245" s="192">
        <f>H246+H247+H248+H251+H249+H250</f>
        <v>13677.300000000001</v>
      </c>
      <c r="I245" s="192">
        <f t="shared" ref="I245:J245" si="51">I246+I247+I248+I251+I249+I250</f>
        <v>11297.099999999999</v>
      </c>
      <c r="J245" s="217">
        <f t="shared" si="51"/>
        <v>5040.3999999999996</v>
      </c>
      <c r="K245" s="151"/>
      <c r="L245" s="156"/>
      <c r="M245" s="151"/>
      <c r="N245" s="155"/>
      <c r="O245" s="155"/>
    </row>
    <row r="246" spans="1:19" ht="12.75" customHeight="1" x14ac:dyDescent="0.25">
      <c r="A246" s="151"/>
      <c r="B246" s="151"/>
      <c r="C246" s="424" t="s">
        <v>112</v>
      </c>
      <c r="D246" s="425"/>
      <c r="E246" s="425"/>
      <c r="F246" s="425"/>
      <c r="G246" s="426"/>
      <c r="H246" s="193">
        <v>1777.8</v>
      </c>
      <c r="I246" s="210">
        <v>909.3</v>
      </c>
      <c r="J246" s="215">
        <v>465.1</v>
      </c>
      <c r="K246" s="151"/>
      <c r="L246" s="156"/>
      <c r="M246" s="151"/>
      <c r="N246" s="155"/>
      <c r="O246" s="155"/>
    </row>
    <row r="247" spans="1:19" ht="12.75" customHeight="1" x14ac:dyDescent="0.25">
      <c r="A247" s="151"/>
      <c r="B247" s="151"/>
      <c r="C247" s="413" t="s">
        <v>118</v>
      </c>
      <c r="D247" s="414"/>
      <c r="E247" s="414"/>
      <c r="F247" s="414"/>
      <c r="G247" s="415"/>
      <c r="H247" s="194">
        <v>0</v>
      </c>
      <c r="I247" s="211">
        <v>0</v>
      </c>
      <c r="J247" s="216">
        <v>0</v>
      </c>
      <c r="K247" s="151"/>
      <c r="L247" s="156"/>
      <c r="M247" s="151"/>
      <c r="N247" s="155"/>
      <c r="O247" s="155"/>
    </row>
    <row r="248" spans="1:19" ht="12.75" customHeight="1" x14ac:dyDescent="0.25">
      <c r="A248" s="151"/>
      <c r="B248" s="151"/>
      <c r="C248" s="413" t="s">
        <v>113</v>
      </c>
      <c r="D248" s="416"/>
      <c r="E248" s="416"/>
      <c r="F248" s="416"/>
      <c r="G248" s="417"/>
      <c r="H248" s="194"/>
      <c r="I248" s="211"/>
      <c r="J248" s="216"/>
      <c r="K248" s="151"/>
      <c r="L248" s="156"/>
      <c r="M248" s="151"/>
      <c r="N248" s="155"/>
      <c r="O248" s="155"/>
    </row>
    <row r="249" spans="1:19" ht="12.75" customHeight="1" x14ac:dyDescent="0.25">
      <c r="A249" s="151"/>
      <c r="B249" s="151"/>
      <c r="C249" s="424" t="s">
        <v>114</v>
      </c>
      <c r="D249" s="425"/>
      <c r="E249" s="425"/>
      <c r="F249" s="425"/>
      <c r="G249" s="427"/>
      <c r="H249" s="195">
        <v>2347.4</v>
      </c>
      <c r="I249" s="209">
        <v>2347.4</v>
      </c>
      <c r="J249" s="214">
        <v>417</v>
      </c>
      <c r="K249" s="151"/>
      <c r="L249" s="156"/>
      <c r="M249" s="151"/>
      <c r="N249" s="155"/>
      <c r="O249" s="155"/>
    </row>
    <row r="250" spans="1:19" ht="12.75" customHeight="1" x14ac:dyDescent="0.25">
      <c r="A250" s="151"/>
      <c r="B250" s="151"/>
      <c r="C250" s="428" t="s">
        <v>115</v>
      </c>
      <c r="D250" s="429"/>
      <c r="E250" s="429"/>
      <c r="F250" s="429"/>
      <c r="G250" s="430"/>
      <c r="H250" s="195">
        <v>7802.1</v>
      </c>
      <c r="I250" s="209">
        <v>4961.2</v>
      </c>
      <c r="J250" s="214">
        <v>1086</v>
      </c>
      <c r="K250" s="151"/>
      <c r="L250" s="156"/>
      <c r="M250" s="151"/>
      <c r="N250" s="155"/>
      <c r="O250" s="155"/>
    </row>
    <row r="251" spans="1:19" ht="31.2" customHeight="1" thickBot="1" x14ac:dyDescent="0.3">
      <c r="A251" s="151"/>
      <c r="B251" s="151"/>
      <c r="C251" s="413" t="s">
        <v>117</v>
      </c>
      <c r="D251" s="414"/>
      <c r="E251" s="414"/>
      <c r="F251" s="414"/>
      <c r="G251" s="415"/>
      <c r="H251" s="195">
        <v>1750</v>
      </c>
      <c r="I251" s="209">
        <v>3079.2</v>
      </c>
      <c r="J251" s="214">
        <v>3072.3</v>
      </c>
      <c r="K251" s="151"/>
      <c r="L251" s="156"/>
      <c r="M251" s="151"/>
      <c r="N251" s="155"/>
      <c r="O251" s="155"/>
    </row>
    <row r="252" spans="1:19" ht="13.8" thickBot="1" x14ac:dyDescent="0.3">
      <c r="A252" s="151"/>
      <c r="B252" s="151"/>
      <c r="C252" s="421" t="s">
        <v>16</v>
      </c>
      <c r="D252" s="422"/>
      <c r="E252" s="422"/>
      <c r="F252" s="422"/>
      <c r="G252" s="423"/>
      <c r="H252" s="196">
        <f>H253*1</f>
        <v>0</v>
      </c>
      <c r="I252" s="196">
        <f t="shared" ref="I252:J252" si="52">I253*1</f>
        <v>0</v>
      </c>
      <c r="J252" s="218">
        <f t="shared" si="52"/>
        <v>0</v>
      </c>
      <c r="K252" s="151"/>
      <c r="L252" s="156"/>
      <c r="M252" s="151"/>
      <c r="N252" s="155"/>
      <c r="O252" s="155"/>
    </row>
    <row r="253" spans="1:19" ht="13.8" thickBot="1" x14ac:dyDescent="0.3">
      <c r="A253" s="151"/>
      <c r="B253" s="151"/>
      <c r="C253" s="418" t="s">
        <v>116</v>
      </c>
      <c r="D253" s="419"/>
      <c r="E253" s="419"/>
      <c r="F253" s="419"/>
      <c r="G253" s="420"/>
      <c r="H253" s="195"/>
      <c r="I253" s="209"/>
      <c r="J253" s="214"/>
      <c r="K253" s="151"/>
      <c r="L253" s="156"/>
      <c r="M253" s="151"/>
      <c r="N253" s="155"/>
      <c r="O253" s="155"/>
    </row>
    <row r="254" spans="1:19" ht="13.8" thickBot="1" x14ac:dyDescent="0.3">
      <c r="A254" s="151"/>
      <c r="B254" s="151"/>
      <c r="C254" s="410" t="s">
        <v>17</v>
      </c>
      <c r="D254" s="411"/>
      <c r="E254" s="411"/>
      <c r="F254" s="411"/>
      <c r="G254" s="412"/>
      <c r="H254" s="197">
        <f>H252+H245</f>
        <v>13677.300000000001</v>
      </c>
      <c r="I254" s="197">
        <f t="shared" ref="I254:J254" si="53">I252+I245</f>
        <v>11297.099999999999</v>
      </c>
      <c r="J254" s="219">
        <f t="shared" si="53"/>
        <v>5040.3999999999996</v>
      </c>
      <c r="K254" s="151"/>
      <c r="L254" s="156"/>
      <c r="M254" s="151"/>
      <c r="N254" s="155"/>
      <c r="O254" s="155"/>
    </row>
    <row r="255" spans="1:19" ht="13.2" x14ac:dyDescent="0.25">
      <c r="A255" s="24"/>
      <c r="B255" s="24"/>
      <c r="C255" s="24"/>
      <c r="D255" s="24"/>
      <c r="E255" s="43"/>
      <c r="F255" s="24"/>
      <c r="G255" s="44"/>
      <c r="H255" s="24"/>
      <c r="I255" s="24"/>
      <c r="J255" s="24"/>
      <c r="K255" s="24"/>
      <c r="L255" s="45"/>
      <c r="M255" s="24"/>
      <c r="N255" s="46"/>
      <c r="O255" s="46"/>
    </row>
  </sheetData>
  <mergeCells count="400">
    <mergeCell ref="N181:O181"/>
    <mergeCell ref="N210:O214"/>
    <mergeCell ref="N215:O218"/>
    <mergeCell ref="C184:G184"/>
    <mergeCell ref="N186:O189"/>
    <mergeCell ref="F190:F193"/>
    <mergeCell ref="F186:F189"/>
    <mergeCell ref="F210:F214"/>
    <mergeCell ref="D206:D209"/>
    <mergeCell ref="E206:E209"/>
    <mergeCell ref="F206:F209"/>
    <mergeCell ref="C206:C209"/>
    <mergeCell ref="F198:F201"/>
    <mergeCell ref="N198:O201"/>
    <mergeCell ref="E186:E189"/>
    <mergeCell ref="F202:F205"/>
    <mergeCell ref="N190:O193"/>
    <mergeCell ref="N202:O205"/>
    <mergeCell ref="B236:G236"/>
    <mergeCell ref="N231:O234"/>
    <mergeCell ref="N235:O237"/>
    <mergeCell ref="C235:G235"/>
    <mergeCell ref="A227:A230"/>
    <mergeCell ref="B227:B230"/>
    <mergeCell ref="C227:C230"/>
    <mergeCell ref="D227:D230"/>
    <mergeCell ref="E227:E230"/>
    <mergeCell ref="F227:F230"/>
    <mergeCell ref="N223:O226"/>
    <mergeCell ref="K223:K225"/>
    <mergeCell ref="L223:L225"/>
    <mergeCell ref="M223:M225"/>
    <mergeCell ref="D219:D222"/>
    <mergeCell ref="E219:E222"/>
    <mergeCell ref="A231:A234"/>
    <mergeCell ref="B231:B234"/>
    <mergeCell ref="C231:C234"/>
    <mergeCell ref="D231:D234"/>
    <mergeCell ref="E231:E234"/>
    <mergeCell ref="F231:F234"/>
    <mergeCell ref="N219:O222"/>
    <mergeCell ref="B215:B218"/>
    <mergeCell ref="C215:C218"/>
    <mergeCell ref="D215:D218"/>
    <mergeCell ref="A223:A226"/>
    <mergeCell ref="B223:B226"/>
    <mergeCell ref="C223:C226"/>
    <mergeCell ref="D223:D226"/>
    <mergeCell ref="E223:E226"/>
    <mergeCell ref="F223:F226"/>
    <mergeCell ref="F219:F222"/>
    <mergeCell ref="A215:A218"/>
    <mergeCell ref="A153:A156"/>
    <mergeCell ref="B153:B156"/>
    <mergeCell ref="C153:C156"/>
    <mergeCell ref="D153:D156"/>
    <mergeCell ref="E153:E156"/>
    <mergeCell ref="F153:F156"/>
    <mergeCell ref="A157:A160"/>
    <mergeCell ref="B157:B160"/>
    <mergeCell ref="C157:C160"/>
    <mergeCell ref="D157:D160"/>
    <mergeCell ref="E157:E160"/>
    <mergeCell ref="F157:F160"/>
    <mergeCell ref="C140:C144"/>
    <mergeCell ref="D140:D144"/>
    <mergeCell ref="E140:E144"/>
    <mergeCell ref="F140:F144"/>
    <mergeCell ref="A149:A152"/>
    <mergeCell ref="B149:B152"/>
    <mergeCell ref="C149:C152"/>
    <mergeCell ref="D149:D152"/>
    <mergeCell ref="E149:E152"/>
    <mergeCell ref="F149:F152"/>
    <mergeCell ref="A145:A148"/>
    <mergeCell ref="B145:B148"/>
    <mergeCell ref="C145:C148"/>
    <mergeCell ref="D145:D148"/>
    <mergeCell ref="E145:E148"/>
    <mergeCell ref="F145:F148"/>
    <mergeCell ref="A97:A100"/>
    <mergeCell ref="B97:B100"/>
    <mergeCell ref="C97:C100"/>
    <mergeCell ref="D97:D100"/>
    <mergeCell ref="E97:E100"/>
    <mergeCell ref="F97:F100"/>
    <mergeCell ref="A101:A104"/>
    <mergeCell ref="B101:B104"/>
    <mergeCell ref="C101:C104"/>
    <mergeCell ref="D101:D104"/>
    <mergeCell ref="E101:E104"/>
    <mergeCell ref="F101:F104"/>
    <mergeCell ref="A89:A92"/>
    <mergeCell ref="B89:B92"/>
    <mergeCell ref="C89:C92"/>
    <mergeCell ref="D89:D92"/>
    <mergeCell ref="E89:E92"/>
    <mergeCell ref="F89:F92"/>
    <mergeCell ref="A93:A96"/>
    <mergeCell ref="B93:B96"/>
    <mergeCell ref="C93:C96"/>
    <mergeCell ref="D93:D96"/>
    <mergeCell ref="E93:E96"/>
    <mergeCell ref="F93:F96"/>
    <mergeCell ref="A81:A84"/>
    <mergeCell ref="B81:B84"/>
    <mergeCell ref="C81:C84"/>
    <mergeCell ref="D81:D84"/>
    <mergeCell ref="E81:E84"/>
    <mergeCell ref="F81:F84"/>
    <mergeCell ref="A85:A88"/>
    <mergeCell ref="B85:B88"/>
    <mergeCell ref="C85:C88"/>
    <mergeCell ref="D85:D88"/>
    <mergeCell ref="E85:E88"/>
    <mergeCell ref="A56:A60"/>
    <mergeCell ref="B56:B60"/>
    <mergeCell ref="C56:C60"/>
    <mergeCell ref="D56:D60"/>
    <mergeCell ref="E56:E60"/>
    <mergeCell ref="F56:F60"/>
    <mergeCell ref="A69:A72"/>
    <mergeCell ref="B69:B72"/>
    <mergeCell ref="C69:C72"/>
    <mergeCell ref="D69:D72"/>
    <mergeCell ref="E69:E72"/>
    <mergeCell ref="F69:F72"/>
    <mergeCell ref="D61:D64"/>
    <mergeCell ref="E61:E64"/>
    <mergeCell ref="F61:F64"/>
    <mergeCell ref="C61:C64"/>
    <mergeCell ref="A65:A68"/>
    <mergeCell ref="B65:B68"/>
    <mergeCell ref="C65:C68"/>
    <mergeCell ref="D65:D68"/>
    <mergeCell ref="E65:E68"/>
    <mergeCell ref="F65:F68"/>
    <mergeCell ref="A52:A55"/>
    <mergeCell ref="B52:B55"/>
    <mergeCell ref="A48:A51"/>
    <mergeCell ref="B48:B51"/>
    <mergeCell ref="C48:C51"/>
    <mergeCell ref="C52:C55"/>
    <mergeCell ref="E52:E55"/>
    <mergeCell ref="F52:F55"/>
    <mergeCell ref="F43:F47"/>
    <mergeCell ref="D48:D51"/>
    <mergeCell ref="E48:E51"/>
    <mergeCell ref="F48:F51"/>
    <mergeCell ref="D52:D55"/>
    <mergeCell ref="A9:A12"/>
    <mergeCell ref="B9:B12"/>
    <mergeCell ref="C9:C12"/>
    <mergeCell ref="D9:D12"/>
    <mergeCell ref="C13:C15"/>
    <mergeCell ref="D13:D15"/>
    <mergeCell ref="E13:E15"/>
    <mergeCell ref="F13:F15"/>
    <mergeCell ref="C37:G37"/>
    <mergeCell ref="F24:F28"/>
    <mergeCell ref="C24:C28"/>
    <mergeCell ref="D24:D28"/>
    <mergeCell ref="C29:C32"/>
    <mergeCell ref="D29:D32"/>
    <mergeCell ref="E29:E32"/>
    <mergeCell ref="F29:F32"/>
    <mergeCell ref="A39:A42"/>
    <mergeCell ref="B39:B42"/>
    <mergeCell ref="C39:C42"/>
    <mergeCell ref="D43:D47"/>
    <mergeCell ref="E43:E47"/>
    <mergeCell ref="A43:A47"/>
    <mergeCell ref="B43:B47"/>
    <mergeCell ref="C43:C47"/>
    <mergeCell ref="E24:E28"/>
    <mergeCell ref="D39:D42"/>
    <mergeCell ref="E39:E42"/>
    <mergeCell ref="C38:M38"/>
    <mergeCell ref="B7:M7"/>
    <mergeCell ref="C8:M8"/>
    <mergeCell ref="I1:M1"/>
    <mergeCell ref="L5:M5"/>
    <mergeCell ref="C33:C36"/>
    <mergeCell ref="D33:D36"/>
    <mergeCell ref="E33:E36"/>
    <mergeCell ref="F33:F36"/>
    <mergeCell ref="D3:L3"/>
    <mergeCell ref="D16:D19"/>
    <mergeCell ref="C16:C19"/>
    <mergeCell ref="E16:E19"/>
    <mergeCell ref="F16:F19"/>
    <mergeCell ref="E9:E12"/>
    <mergeCell ref="F9:F12"/>
    <mergeCell ref="D2:O2"/>
    <mergeCell ref="D20:D23"/>
    <mergeCell ref="E20:E23"/>
    <mergeCell ref="F20:F23"/>
    <mergeCell ref="N4:N6"/>
    <mergeCell ref="O4:O6"/>
    <mergeCell ref="N20:O23"/>
    <mergeCell ref="N7:O8"/>
    <mergeCell ref="N9:O12"/>
    <mergeCell ref="A4:A6"/>
    <mergeCell ref="B4:B6"/>
    <mergeCell ref="C4:C6"/>
    <mergeCell ref="D4:D6"/>
    <mergeCell ref="E4:E6"/>
    <mergeCell ref="I5:I6"/>
    <mergeCell ref="K5:K6"/>
    <mergeCell ref="F4:F6"/>
    <mergeCell ref="G4:G6"/>
    <mergeCell ref="H5:H6"/>
    <mergeCell ref="K4:M4"/>
    <mergeCell ref="H4:J4"/>
    <mergeCell ref="J5:J6"/>
    <mergeCell ref="A73:A76"/>
    <mergeCell ref="B73:B76"/>
    <mergeCell ref="C254:G254"/>
    <mergeCell ref="C251:G251"/>
    <mergeCell ref="C248:G248"/>
    <mergeCell ref="C253:G253"/>
    <mergeCell ref="C252:G252"/>
    <mergeCell ref="C247:G247"/>
    <mergeCell ref="C245:G245"/>
    <mergeCell ref="C246:G246"/>
    <mergeCell ref="C249:G249"/>
    <mergeCell ref="C250:G250"/>
    <mergeCell ref="C125:C129"/>
    <mergeCell ref="D125:D129"/>
    <mergeCell ref="B123:M123"/>
    <mergeCell ref="C124:M124"/>
    <mergeCell ref="C121:G121"/>
    <mergeCell ref="B122:G122"/>
    <mergeCell ref="D117:D120"/>
    <mergeCell ref="E117:E120"/>
    <mergeCell ref="F117:F120"/>
    <mergeCell ref="D77:D80"/>
    <mergeCell ref="E77:E80"/>
    <mergeCell ref="F77:F80"/>
    <mergeCell ref="C73:C76"/>
    <mergeCell ref="D73:D76"/>
    <mergeCell ref="E73:E76"/>
    <mergeCell ref="F73:F76"/>
    <mergeCell ref="F85:F88"/>
    <mergeCell ref="N13:O15"/>
    <mergeCell ref="N16:O19"/>
    <mergeCell ref="N33:O36"/>
    <mergeCell ref="N38:O38"/>
    <mergeCell ref="N37:O37"/>
    <mergeCell ref="N39:O42"/>
    <mergeCell ref="N43:O47"/>
    <mergeCell ref="N48:O51"/>
    <mergeCell ref="N52:O55"/>
    <mergeCell ref="N56:O60"/>
    <mergeCell ref="N24:O28"/>
    <mergeCell ref="N29:O32"/>
    <mergeCell ref="F39:F42"/>
    <mergeCell ref="C77:C80"/>
    <mergeCell ref="K87:K88"/>
    <mergeCell ref="L87:L88"/>
    <mergeCell ref="M87:M88"/>
    <mergeCell ref="N81:O84"/>
    <mergeCell ref="N85:O88"/>
    <mergeCell ref="N117:O120"/>
    <mergeCell ref="N77:O80"/>
    <mergeCell ref="N61:O64"/>
    <mergeCell ref="N73:O76"/>
    <mergeCell ref="N122:O124"/>
    <mergeCell ref="N153:O156"/>
    <mergeCell ref="N65:O68"/>
    <mergeCell ref="N69:O72"/>
    <mergeCell ref="N89:O92"/>
    <mergeCell ref="N145:O148"/>
    <mergeCell ref="N93:O96"/>
    <mergeCell ref="N97:O100"/>
    <mergeCell ref="N101:O104"/>
    <mergeCell ref="C244:G244"/>
    <mergeCell ref="B237:G237"/>
    <mergeCell ref="B125:B129"/>
    <mergeCell ref="E215:E218"/>
    <mergeCell ref="F215:F218"/>
    <mergeCell ref="N227:O230"/>
    <mergeCell ref="K236:M236"/>
    <mergeCell ref="N165:O168"/>
    <mergeCell ref="N169:O169"/>
    <mergeCell ref="N171:O171"/>
    <mergeCell ref="N170:O170"/>
    <mergeCell ref="N206:O209"/>
    <mergeCell ref="N172:O172"/>
    <mergeCell ref="N173:O173"/>
    <mergeCell ref="N174:O174"/>
    <mergeCell ref="N125:O129"/>
    <mergeCell ref="N130:O134"/>
    <mergeCell ref="N135:O139"/>
    <mergeCell ref="N140:O144"/>
    <mergeCell ref="N149:O152"/>
    <mergeCell ref="D130:D134"/>
    <mergeCell ref="N157:O160"/>
    <mergeCell ref="B135:B139"/>
    <mergeCell ref="C135:C139"/>
    <mergeCell ref="A113:A116"/>
    <mergeCell ref="B113:B116"/>
    <mergeCell ref="C113:C116"/>
    <mergeCell ref="D113:D116"/>
    <mergeCell ref="E113:E116"/>
    <mergeCell ref="F113:F116"/>
    <mergeCell ref="N113:O116"/>
    <mergeCell ref="F243:J243"/>
    <mergeCell ref="K237:M237"/>
    <mergeCell ref="F241:J241"/>
    <mergeCell ref="A135:A139"/>
    <mergeCell ref="D135:D139"/>
    <mergeCell ref="E135:E139"/>
    <mergeCell ref="F135:F139"/>
    <mergeCell ref="A125:A129"/>
    <mergeCell ref="E125:E129"/>
    <mergeCell ref="F125:F129"/>
    <mergeCell ref="E130:E134"/>
    <mergeCell ref="F130:F134"/>
    <mergeCell ref="A130:A134"/>
    <mergeCell ref="B130:B134"/>
    <mergeCell ref="C130:C134"/>
    <mergeCell ref="A140:A144"/>
    <mergeCell ref="B140:B144"/>
    <mergeCell ref="B169:B183"/>
    <mergeCell ref="C169:C183"/>
    <mergeCell ref="D169:D183"/>
    <mergeCell ref="E169:E183"/>
    <mergeCell ref="F169:F183"/>
    <mergeCell ref="N182:O182"/>
    <mergeCell ref="N179:O179"/>
    <mergeCell ref="A105:A108"/>
    <mergeCell ref="B105:B108"/>
    <mergeCell ref="C105:C108"/>
    <mergeCell ref="D105:D108"/>
    <mergeCell ref="E105:E108"/>
    <mergeCell ref="F105:F108"/>
    <mergeCell ref="N105:O108"/>
    <mergeCell ref="A117:A120"/>
    <mergeCell ref="B117:B120"/>
    <mergeCell ref="C117:C120"/>
    <mergeCell ref="A109:A112"/>
    <mergeCell ref="B109:B112"/>
    <mergeCell ref="C109:C112"/>
    <mergeCell ref="D109:D112"/>
    <mergeCell ref="E109:E112"/>
    <mergeCell ref="F109:F112"/>
    <mergeCell ref="N109:O112"/>
    <mergeCell ref="A161:A164"/>
    <mergeCell ref="B161:B164"/>
    <mergeCell ref="C161:C164"/>
    <mergeCell ref="D161:D164"/>
    <mergeCell ref="E161:E164"/>
    <mergeCell ref="F161:F164"/>
    <mergeCell ref="N161:O164"/>
    <mergeCell ref="A165:A168"/>
    <mergeCell ref="B165:B168"/>
    <mergeCell ref="C165:C168"/>
    <mergeCell ref="D165:D168"/>
    <mergeCell ref="E165:E168"/>
    <mergeCell ref="F165:F168"/>
    <mergeCell ref="N178:O178"/>
    <mergeCell ref="N176:O176"/>
    <mergeCell ref="N175:O175"/>
    <mergeCell ref="A194:A197"/>
    <mergeCell ref="B194:B197"/>
    <mergeCell ref="C194:C197"/>
    <mergeCell ref="D194:D197"/>
    <mergeCell ref="E194:E197"/>
    <mergeCell ref="F194:F197"/>
    <mergeCell ref="N194:O197"/>
    <mergeCell ref="A190:A193"/>
    <mergeCell ref="B190:B193"/>
    <mergeCell ref="C190:C193"/>
    <mergeCell ref="D190:D193"/>
    <mergeCell ref="E190:E193"/>
    <mergeCell ref="A186:A189"/>
    <mergeCell ref="B186:B189"/>
    <mergeCell ref="C186:C189"/>
    <mergeCell ref="D186:D189"/>
    <mergeCell ref="N183:O183"/>
    <mergeCell ref="N180:O180"/>
    <mergeCell ref="N177:O177"/>
    <mergeCell ref="C185:M185"/>
    <mergeCell ref="A169:A183"/>
    <mergeCell ref="A210:A214"/>
    <mergeCell ref="B210:B214"/>
    <mergeCell ref="C210:C214"/>
    <mergeCell ref="D210:D214"/>
    <mergeCell ref="E210:E214"/>
    <mergeCell ref="A198:A201"/>
    <mergeCell ref="B198:B201"/>
    <mergeCell ref="C198:C201"/>
    <mergeCell ref="D198:D201"/>
    <mergeCell ref="E198:E201"/>
    <mergeCell ref="A202:A205"/>
    <mergeCell ref="B202:B205"/>
    <mergeCell ref="C202:C205"/>
    <mergeCell ref="D202:D205"/>
    <mergeCell ref="E202:E205"/>
  </mergeCells>
  <phoneticPr fontId="1" type="noConversion"/>
  <pageMargins left="0.75" right="0.75" top="1" bottom="1" header="0.5" footer="0.5"/>
  <pageSetup paperSize="9" scale="91" fitToHeight="0" orientation="landscape"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8" sqref="G18"/>
    </sheetView>
  </sheetViews>
  <sheetFormatPr defaultRowHeight="13.2" x14ac:dyDescent="0.25"/>
  <cols>
    <col min="2" max="2" width="14.88671875" customWidth="1"/>
    <col min="3" max="3" width="43.5546875" customWidth="1"/>
  </cols>
  <sheetData>
    <row r="2" spans="2:3" ht="13.8" thickBot="1" x14ac:dyDescent="0.3">
      <c r="C2" t="s">
        <v>27</v>
      </c>
    </row>
    <row r="3" spans="2:3" ht="31.8" thickBot="1" x14ac:dyDescent="0.3">
      <c r="B3" s="7" t="s">
        <v>18</v>
      </c>
      <c r="C3" s="8" t="s">
        <v>19</v>
      </c>
    </row>
    <row r="4" spans="2:3" ht="15.6" x14ac:dyDescent="0.25">
      <c r="B4" s="82">
        <v>0</v>
      </c>
      <c r="C4" s="83" t="s">
        <v>20</v>
      </c>
    </row>
    <row r="5" spans="2:3" ht="15.6" x14ac:dyDescent="0.25">
      <c r="B5" s="9">
        <v>1</v>
      </c>
      <c r="C5" s="10" t="s">
        <v>22</v>
      </c>
    </row>
    <row r="6" spans="2:3" ht="15.6" x14ac:dyDescent="0.25">
      <c r="B6" s="9">
        <v>2</v>
      </c>
      <c r="C6" s="10" t="s">
        <v>21</v>
      </c>
    </row>
    <row r="7" spans="2:3" ht="15.6" x14ac:dyDescent="0.25">
      <c r="B7" s="9">
        <v>3</v>
      </c>
      <c r="C7" s="10" t="s">
        <v>24</v>
      </c>
    </row>
    <row r="8" spans="2:3" ht="15.6" x14ac:dyDescent="0.25">
      <c r="B8" s="9">
        <v>4</v>
      </c>
      <c r="C8" s="10" t="s">
        <v>83</v>
      </c>
    </row>
    <row r="9" spans="2:3" ht="15.6" x14ac:dyDescent="0.25">
      <c r="B9" s="9">
        <v>5</v>
      </c>
      <c r="C9" s="10" t="s">
        <v>84</v>
      </c>
    </row>
    <row r="10" spans="2:3" ht="15.6" x14ac:dyDescent="0.25">
      <c r="B10" s="9">
        <v>6</v>
      </c>
      <c r="C10" s="10" t="s">
        <v>25</v>
      </c>
    </row>
    <row r="11" spans="2:3" ht="15.6" x14ac:dyDescent="0.25">
      <c r="B11" s="9">
        <v>7</v>
      </c>
      <c r="C11" s="10" t="s">
        <v>85</v>
      </c>
    </row>
    <row r="12" spans="2:3" ht="15.6" x14ac:dyDescent="0.25">
      <c r="B12" s="9">
        <v>8</v>
      </c>
      <c r="C12" s="10" t="s">
        <v>86</v>
      </c>
    </row>
    <row r="13" spans="2:3" ht="15.6" x14ac:dyDescent="0.25">
      <c r="B13" s="9">
        <v>9</v>
      </c>
      <c r="C13" s="10" t="s">
        <v>87</v>
      </c>
    </row>
    <row r="14" spans="2:3" ht="15.6" x14ac:dyDescent="0.25">
      <c r="B14" s="9">
        <v>10</v>
      </c>
      <c r="C14" s="10" t="s">
        <v>36</v>
      </c>
    </row>
    <row r="15" spans="2:3" ht="31.2" x14ac:dyDescent="0.25">
      <c r="B15" s="9">
        <v>11</v>
      </c>
      <c r="C15" s="10" t="s">
        <v>88</v>
      </c>
    </row>
    <row r="16" spans="2:3" ht="15.6" x14ac:dyDescent="0.25">
      <c r="B16" s="9">
        <v>12</v>
      </c>
      <c r="C16" s="10" t="s">
        <v>89</v>
      </c>
    </row>
    <row r="17" spans="2:3" ht="15.6" x14ac:dyDescent="0.25">
      <c r="B17" s="9">
        <v>13</v>
      </c>
      <c r="C17" s="10" t="s">
        <v>90</v>
      </c>
    </row>
    <row r="18" spans="2:3" ht="15.6" x14ac:dyDescent="0.25">
      <c r="B18" s="9">
        <v>14</v>
      </c>
      <c r="C18" s="10" t="s">
        <v>91</v>
      </c>
    </row>
    <row r="19" spans="2:3" ht="15.6" x14ac:dyDescent="0.25">
      <c r="B19" s="9">
        <v>15</v>
      </c>
      <c r="C19" s="10" t="s">
        <v>26</v>
      </c>
    </row>
    <row r="20" spans="2:3" ht="15.6" x14ac:dyDescent="0.25">
      <c r="B20" s="9">
        <v>16</v>
      </c>
      <c r="C20" s="10" t="s">
        <v>92</v>
      </c>
    </row>
    <row r="21" spans="2:3" ht="15.6" x14ac:dyDescent="0.25">
      <c r="B21" s="9">
        <v>17</v>
      </c>
      <c r="C21" s="10" t="s">
        <v>23</v>
      </c>
    </row>
    <row r="22" spans="2:3" ht="16.2" thickBot="1" x14ac:dyDescent="0.3">
      <c r="B22" s="11">
        <v>18</v>
      </c>
      <c r="C22" s="12" t="s">
        <v>28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Angelė Steponavičienė</dc:creator>
  <cp:lastModifiedBy>Asta Puodžiūnienė</cp:lastModifiedBy>
  <cp:lastPrinted>2019-02-22T09:18:36Z</cp:lastPrinted>
  <dcterms:created xsi:type="dcterms:W3CDTF">1996-10-14T23:33:28Z</dcterms:created>
  <dcterms:modified xsi:type="dcterms:W3CDTF">2019-03-07T14:07:25Z</dcterms:modified>
</cp:coreProperties>
</file>