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ownload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52" i="2" l="1"/>
  <c r="J77" i="2"/>
  <c r="I90" i="2" l="1"/>
  <c r="J90" i="2"/>
  <c r="I83" i="2"/>
  <c r="I92" i="2" s="1"/>
  <c r="J83" i="2"/>
  <c r="J92" i="2" s="1"/>
  <c r="H83" i="2"/>
  <c r="H90" i="2"/>
  <c r="I18" i="2" l="1"/>
  <c r="J18" i="2"/>
  <c r="H18" i="2"/>
  <c r="H92" i="2" l="1"/>
  <c r="I66" i="2" l="1"/>
  <c r="J66" i="2"/>
  <c r="I12" i="2"/>
  <c r="J12" i="2"/>
  <c r="H12" i="2"/>
  <c r="I76" i="2" l="1"/>
  <c r="J76" i="2"/>
  <c r="H76" i="2"/>
  <c r="I60" i="2" l="1"/>
  <c r="J60" i="2"/>
  <c r="H60" i="2"/>
  <c r="I72" i="2"/>
  <c r="J72" i="2"/>
  <c r="I36" i="2" l="1"/>
  <c r="I41" i="2"/>
  <c r="I51" i="2"/>
  <c r="I49" i="2"/>
  <c r="J49" i="2"/>
  <c r="I47" i="2"/>
  <c r="I45" i="2"/>
  <c r="I43" i="2"/>
  <c r="I38" i="2"/>
  <c r="J36" i="2"/>
  <c r="I34" i="2"/>
  <c r="I32" i="2"/>
  <c r="I30" i="2"/>
  <c r="I28" i="2"/>
  <c r="I25" i="2"/>
  <c r="I74" i="2"/>
  <c r="I77" i="2" s="1"/>
  <c r="J74" i="2"/>
  <c r="J78" i="2" s="1"/>
  <c r="H74" i="2"/>
  <c r="I15" i="2"/>
  <c r="J15" i="2"/>
  <c r="H15" i="2"/>
  <c r="H49" i="2"/>
  <c r="I61" i="2"/>
  <c r="H61" i="2"/>
  <c r="I20" i="2"/>
  <c r="J20" i="2"/>
  <c r="H20" i="2"/>
  <c r="J61" i="2"/>
  <c r="H56" i="2"/>
  <c r="H57" i="2" s="1"/>
  <c r="H25" i="2"/>
  <c r="H28" i="2"/>
  <c r="H30" i="2"/>
  <c r="H32" i="2"/>
  <c r="H34" i="2"/>
  <c r="H36" i="2"/>
  <c r="H38" i="2"/>
  <c r="H41" i="2"/>
  <c r="H43" i="2"/>
  <c r="H45" i="2"/>
  <c r="H51" i="2"/>
  <c r="H47" i="2"/>
  <c r="H72" i="2"/>
  <c r="H66" i="2"/>
  <c r="H67" i="2" s="1"/>
  <c r="H68" i="2" s="1"/>
  <c r="J25" i="2"/>
  <c r="J28" i="2"/>
  <c r="J30" i="2"/>
  <c r="J32" i="2"/>
  <c r="J34" i="2"/>
  <c r="J38" i="2"/>
  <c r="J41" i="2"/>
  <c r="J43" i="2"/>
  <c r="J45" i="2"/>
  <c r="J51" i="2"/>
  <c r="J47" i="2"/>
  <c r="I67" i="2"/>
  <c r="I68" i="2" s="1"/>
  <c r="I56" i="2"/>
  <c r="I57" i="2" s="1"/>
  <c r="J56" i="2"/>
  <c r="J57" i="2" s="1"/>
  <c r="J67" i="2"/>
  <c r="J68" i="2" s="1"/>
  <c r="J21" i="2" l="1"/>
  <c r="H77" i="2"/>
  <c r="H78" i="2" s="1"/>
  <c r="I21" i="2"/>
  <c r="H21" i="2"/>
  <c r="I78" i="2"/>
  <c r="I52" i="2"/>
  <c r="H52" i="2"/>
  <c r="J62" i="2" l="1"/>
  <c r="J79" i="2" s="1"/>
  <c r="I62" i="2"/>
  <c r="I79" i="2" s="1"/>
  <c r="H62" i="2"/>
  <c r="H79" i="2" s="1"/>
</calcChain>
</file>

<file path=xl/sharedStrings.xml><?xml version="1.0" encoding="utf-8"?>
<sst xmlns="http://schemas.openxmlformats.org/spreadsheetml/2006/main" count="320" uniqueCount="139">
  <si>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</si>
  <si>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</si>
  <si>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</si>
  <si>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</si>
  <si>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</si>
  <si>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</si>
  <si>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</si>
  <si>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</si>
  <si>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</si>
  <si>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</si>
  <si>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</si>
  <si>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</si>
  <si>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</si>
  <si>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</si>
  <si>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</si>
  <si>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</si>
  <si>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</si>
  <si>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</si>
  <si>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</si>
  <si>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</si>
  <si>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</si>
  <si>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</si>
  <si>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</si>
  <si>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</si>
  <si>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</si>
  <si>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</si>
  <si>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</si>
  <si>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</si>
  <si>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</si>
  <si>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</si>
  <si>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</si>
  <si>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</si>
  <si>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</si>
  <si>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</si>
  <si>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</si>
  <si>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</si>
  <si>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</si>
  <si>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</si>
  <si>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</si>
  <si>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</si>
  <si>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</si>
  <si>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</si>
  <si>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</si>
  <si>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</si>
  <si>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</si>
  <si>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</si>
  <si>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</si>
  <si>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</si>
  <si>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</si>
  <si>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</si>
  <si>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</si>
  <si>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</si>
  <si>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Tinkamai įgyvendinti Savivaldybei perduotas valstybės funkcijas.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</si>
  <si>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</si>
  <si>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</si>
  <si>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</si>
  <si>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</si>
  <si>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</si>
  <si>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</si>
  <si>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</si>
  <si>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</si>
  <si>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</si>
  <si>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</si>
  <si>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</si>
  <si>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SB(VB)</t>
  </si>
  <si>
    <t>Tobulinti Savivaldybės veiklą, pagerinti valdymo kokybę ir efektyvumą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</si>
  <si>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</si>
  <si>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</si>
  <si>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</si>
  <si>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</si>
  <si>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</si>
  <si>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</si>
  <si>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</si>
  <si>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</si>
  <si>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</si>
  <si>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</si>
  <si>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</si>
  <si>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Perduotoms skoloms bankams sumokėti</t>
  </si>
  <si>
    <t>VB</t>
  </si>
  <si>
    <t>Planuotos reikšmės</t>
  </si>
  <si>
    <t>Faktinės reikšmės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</si>
  <si>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</si>
  <si>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</si>
  <si>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</si>
  <si>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</si>
  <si>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</si>
  <si>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Paaiškinimai dėl nukrypimų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</si>
  <si>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</si>
  <si>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</si>
  <si>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</si>
  <si>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</si>
  <si>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</si>
  <si>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Civilinės būklės aktų įrašymo, sudarymo, keitimo, papildymo, atkūrimo anuliavimas ir pakartotinių dokumentų išdavimas per metus (vnt.)</t>
  </si>
  <si>
    <t>Vykdyti vaiko teisių apsaugą
Vykdyti jaunimo teisių apsaugą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</si>
  <si>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</si>
  <si>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</si>
  <si>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</si>
  <si>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</si>
  <si>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</si>
  <si>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</si>
  <si>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</si>
  <si>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</si>
  <si>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</si>
  <si>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</si>
  <si>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</si>
  <si>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</si>
  <si>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</si>
  <si>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</si>
  <si>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ES</t>
  </si>
  <si>
    <t>0;3</t>
  </si>
  <si>
    <t>0;16</t>
  </si>
  <si>
    <t>0;1</t>
  </si>
  <si>
    <t>0;11;8</t>
  </si>
  <si>
    <t>0;15; 12</t>
  </si>
  <si>
    <t>Gyventojų pasitenkinimo Savivaldybės administracijos skyrių ir įstaigų atliekamomis viešosiomis paslaugomis kilimas 12 proc. (kasmet po 4 proc.)</t>
  </si>
  <si>
    <t>Įvykdyti visi kriterijai, numatyti Panevėžio miesto savivaldybės Korupcijos prevencijos programos įgyvendinimo priemonių plane</t>
  </si>
  <si>
    <t>0;13</t>
  </si>
  <si>
    <t>0;9</t>
  </si>
  <si>
    <t>0;14</t>
  </si>
  <si>
    <t>0;11</t>
  </si>
  <si>
    <t>121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</si>
  <si>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</si>
  <si>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</si>
  <si>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Vertinimo kriterijus</t>
  </si>
  <si>
    <t>125</t>
  </si>
  <si>
    <t>Skirti lėšų mokyklų pastatų  apsaugai  ir komunalinėms paslaugoms</t>
  </si>
  <si>
    <t>5000</t>
  </si>
  <si>
    <t>Finansinių įsipareigojimų vykdymas (paskolų ir palūkanų mokėjimas pagal grafiką, kitų finansinių įsipareigojimų vykdymas), proc.</t>
  </si>
  <si>
    <t>PANEVĖŽIO MIESTO SAVIVALDYBĖS 2018 -2020 METŲ VEIKLOS PLANO ĮGYVENDINIMO 2018 METAIS ATASKAITA</t>
  </si>
  <si>
    <t>2018 m. asignavimų patvirtintas planas</t>
  </si>
  <si>
    <t>2018 m. asignavimų patikslintas planas</t>
  </si>
  <si>
    <t>2018 m. panaudotos lėšos (kasinės išlaidos)</t>
  </si>
  <si>
    <t>1628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</si>
  <si>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</si>
  <si>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123,4</t>
  </si>
  <si>
    <t>2</t>
  </si>
  <si>
    <t>Virš 5000</t>
  </si>
  <si>
    <t>2018 m. asignavimų patikslintas planas*</t>
  </si>
  <si>
    <t>2018 m. asignavimų patikslintas planas* (Valstybės biudžeto specialiosios tikslinės dotacijos lėšos SB(VB) papildytos 0,8 tūkst. Eur 2018-11-29 administracijos direktoriaus įsakymu)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</si>
</sst>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0" fillId="0" borderId="0"/>
  </cellStyleXfs>
  <cellXfs count="45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49" fontId="7" fillId="2" borderId="3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1" fillId="0" borderId="47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0" fillId="0" borderId="45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top" wrapText="1"/>
    </xf>
    <xf numFmtId="0" fontId="10" fillId="0" borderId="43" xfId="0" applyFont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29" xfId="0" applyNumberFormat="1" applyFont="1" applyFill="1" applyBorder="1" applyAlignment="1">
      <alignment horizontal="center" vertical="top"/>
    </xf>
    <xf numFmtId="164" fontId="7" fillId="3" borderId="39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164" fontId="7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7" fillId="6" borderId="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164" fontId="16" fillId="0" borderId="65" xfId="0" applyNumberFormat="1" applyFont="1" applyBorder="1" applyAlignment="1">
      <alignment horizontal="center" vertical="top"/>
    </xf>
    <xf numFmtId="164" fontId="16" fillId="0" borderId="52" xfId="0" applyNumberFormat="1" applyFont="1" applyBorder="1" applyAlignment="1">
      <alignment horizontal="center" vertical="top"/>
    </xf>
    <xf numFmtId="0" fontId="2" fillId="0" borderId="63" xfId="0" applyFont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top"/>
    </xf>
    <xf numFmtId="164" fontId="19" fillId="4" borderId="47" xfId="0" applyNumberFormat="1" applyFont="1" applyFill="1" applyBorder="1" applyAlignment="1">
      <alignment horizontal="center" vertical="top"/>
    </xf>
    <xf numFmtId="164" fontId="19" fillId="0" borderId="31" xfId="0" applyNumberFormat="1" applyFont="1" applyBorder="1" applyAlignment="1">
      <alignment horizontal="center" vertical="center"/>
    </xf>
    <xf numFmtId="164" fontId="16" fillId="0" borderId="53" xfId="0" applyNumberFormat="1" applyFont="1" applyBorder="1" applyAlignment="1">
      <alignment horizontal="center" vertical="top"/>
    </xf>
    <xf numFmtId="164" fontId="16" fillId="0" borderId="49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164" fontId="19" fillId="7" borderId="31" xfId="0" applyNumberFormat="1" applyFont="1" applyFill="1" applyBorder="1" applyAlignment="1">
      <alignment horizontal="center" vertical="top"/>
    </xf>
    <xf numFmtId="164" fontId="19" fillId="7" borderId="47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6" fillId="0" borderId="38" xfId="0" applyFont="1" applyFill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164" fontId="7" fillId="3" borderId="40" xfId="0" applyNumberFormat="1" applyFont="1" applyFill="1" applyBorder="1" applyAlignment="1">
      <alignment horizontal="center" vertical="top"/>
    </xf>
    <xf numFmtId="164" fontId="7" fillId="2" borderId="47" xfId="0" applyNumberFormat="1" applyFont="1" applyFill="1" applyBorder="1" applyAlignment="1">
      <alignment horizontal="center" vertical="top"/>
    </xf>
    <xf numFmtId="164" fontId="7" fillId="2" borderId="22" xfId="0" applyNumberFormat="1" applyFont="1" applyFill="1" applyBorder="1" applyAlignment="1">
      <alignment horizontal="center" vertical="top"/>
    </xf>
    <xf numFmtId="164" fontId="7" fillId="3" borderId="41" xfId="0" applyNumberFormat="1" applyFont="1" applyFill="1" applyBorder="1" applyAlignment="1">
      <alignment horizontal="center" vertical="top"/>
    </xf>
    <xf numFmtId="164" fontId="7" fillId="6" borderId="20" xfId="0" applyNumberFormat="1" applyFont="1" applyFill="1" applyBorder="1" applyAlignment="1">
      <alignment horizontal="center" vertical="top"/>
    </xf>
    <xf numFmtId="164" fontId="7" fillId="6" borderId="11" xfId="0" applyNumberFormat="1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top"/>
    </xf>
    <xf numFmtId="0" fontId="18" fillId="0" borderId="57" xfId="0" applyFont="1" applyBorder="1" applyAlignment="1">
      <alignment vertical="top"/>
    </xf>
    <xf numFmtId="0" fontId="26" fillId="0" borderId="37" xfId="0" applyFont="1" applyFill="1" applyBorder="1" applyAlignment="1">
      <alignment horizontal="center" vertical="top" wrapText="1"/>
    </xf>
    <xf numFmtId="164" fontId="26" fillId="0" borderId="53" xfId="0" applyNumberFormat="1" applyFont="1" applyFill="1" applyBorder="1" applyAlignment="1">
      <alignment horizontal="left" vertical="center"/>
    </xf>
    <xf numFmtId="0" fontId="26" fillId="0" borderId="68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164" fontId="26" fillId="0" borderId="40" xfId="0" applyNumberFormat="1" applyFont="1" applyFill="1" applyBorder="1" applyAlignment="1">
      <alignment horizontal="left" vertical="center" wrapText="1"/>
    </xf>
    <xf numFmtId="49" fontId="18" fillId="0" borderId="25" xfId="0" applyNumberFormat="1" applyFont="1" applyFill="1" applyBorder="1" applyAlignment="1">
      <alignment horizontal="center" vertical="top"/>
    </xf>
    <xf numFmtId="49" fontId="18" fillId="0" borderId="34" xfId="0" applyNumberFormat="1" applyFont="1" applyFill="1" applyBorder="1" applyAlignment="1">
      <alignment horizontal="center" vertical="top"/>
    </xf>
    <xf numFmtId="49" fontId="18" fillId="0" borderId="18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9" xfId="0" applyNumberFormat="1" applyFont="1" applyFill="1" applyBorder="1" applyAlignment="1">
      <alignment horizontal="center" vertical="top"/>
    </xf>
    <xf numFmtId="49" fontId="18" fillId="0" borderId="38" xfId="0" applyNumberFormat="1" applyFont="1" applyFill="1" applyBorder="1" applyAlignment="1">
      <alignment horizontal="center" vertical="top"/>
    </xf>
    <xf numFmtId="1" fontId="18" fillId="0" borderId="25" xfId="0" applyNumberFormat="1" applyFont="1" applyFill="1" applyBorder="1" applyAlignment="1">
      <alignment horizontal="center" vertical="top"/>
    </xf>
    <xf numFmtId="9" fontId="18" fillId="0" borderId="29" xfId="0" applyNumberFormat="1" applyFont="1" applyFill="1" applyBorder="1" applyAlignment="1">
      <alignment horizontal="center" vertical="top"/>
    </xf>
    <xf numFmtId="9" fontId="18" fillId="0" borderId="38" xfId="0" applyNumberFormat="1" applyFont="1" applyFill="1" applyBorder="1" applyAlignment="1">
      <alignment horizontal="center" vertical="top"/>
    </xf>
    <xf numFmtId="9" fontId="18" fillId="0" borderId="6" xfId="0" applyNumberFormat="1" applyFont="1" applyFill="1" applyBorder="1" applyAlignment="1">
      <alignment horizontal="center" vertical="top"/>
    </xf>
    <xf numFmtId="49" fontId="30" fillId="0" borderId="0" xfId="0" applyNumberFormat="1" applyFont="1" applyFill="1" applyBorder="1" applyAlignment="1">
      <alignment vertical="top"/>
    </xf>
    <xf numFmtId="49" fontId="30" fillId="0" borderId="0" xfId="0" applyNumberFormat="1" applyFont="1" applyFill="1" applyBorder="1" applyAlignment="1">
      <alignment horizontal="right" vertical="top"/>
    </xf>
    <xf numFmtId="49" fontId="32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2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left" vertical="center" wrapText="1"/>
    </xf>
    <xf numFmtId="49" fontId="8" fillId="0" borderId="70" xfId="0" applyNumberFormat="1" applyFont="1" applyFill="1" applyBorder="1" applyAlignment="1">
      <alignment horizontal="center" vertical="center"/>
    </xf>
    <xf numFmtId="164" fontId="8" fillId="0" borderId="52" xfId="0" applyNumberFormat="1" applyFont="1" applyFill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wrapText="1"/>
    </xf>
    <xf numFmtId="164" fontId="8" fillId="0" borderId="4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top"/>
    </xf>
    <xf numFmtId="49" fontId="7" fillId="3" borderId="3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164" fontId="8" fillId="5" borderId="50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164" fontId="8" fillId="0" borderId="5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73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7" fillId="3" borderId="38" xfId="0" applyNumberFormat="1" applyFont="1" applyFill="1" applyBorder="1" applyAlignment="1">
      <alignment horizontal="center" vertical="top"/>
    </xf>
    <xf numFmtId="0" fontId="8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8" fillId="0" borderId="53" xfId="0" applyFont="1" applyFill="1" applyBorder="1" applyAlignment="1">
      <alignment horizontal="center" vertical="top" wrapText="1"/>
    </xf>
    <xf numFmtId="164" fontId="8" fillId="0" borderId="65" xfId="0" applyNumberFormat="1" applyFont="1" applyFill="1" applyBorder="1" applyAlignment="1">
      <alignment horizontal="center" vertical="center"/>
    </xf>
    <xf numFmtId="164" fontId="8" fillId="0" borderId="53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34" fillId="4" borderId="46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46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>
      <alignment horizontal="center" vertical="top"/>
    </xf>
    <xf numFmtId="1" fontId="2" fillId="0" borderId="25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left" vertical="top" wrapText="1"/>
    </xf>
    <xf numFmtId="164" fontId="16" fillId="0" borderId="17" xfId="0" applyNumberFormat="1" applyFont="1" applyFill="1" applyBorder="1" applyAlignment="1">
      <alignment horizontal="center" vertical="top"/>
    </xf>
    <xf numFmtId="164" fontId="16" fillId="0" borderId="45" xfId="0" applyNumberFormat="1" applyFont="1" applyFill="1" applyBorder="1" applyAlignment="1">
      <alignment horizontal="center" vertical="top"/>
    </xf>
    <xf numFmtId="0" fontId="34" fillId="4" borderId="72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72" xfId="0" applyNumberFormat="1" applyFont="1" applyFill="1" applyBorder="1" applyAlignment="1">
      <alignment horizontal="center" vertical="top"/>
    </xf>
    <xf numFmtId="9" fontId="2" fillId="0" borderId="18" xfId="0" applyNumberFormat="1" applyFont="1" applyFill="1" applyBorder="1" applyAlignment="1">
      <alignment horizontal="center" vertical="top"/>
    </xf>
    <xf numFmtId="0" fontId="8" fillId="0" borderId="61" xfId="0" applyFont="1" applyFill="1" applyBorder="1" applyAlignment="1">
      <alignment horizontal="center" vertical="top"/>
    </xf>
    <xf numFmtId="164" fontId="8" fillId="0" borderId="65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9" fontId="2" fillId="0" borderId="6" xfId="0" applyNumberFormat="1" applyFont="1" applyFill="1" applyBorder="1" applyAlignment="1">
      <alignment horizontal="center" vertical="top"/>
    </xf>
    <xf numFmtId="9" fontId="2" fillId="0" borderId="38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top"/>
    </xf>
    <xf numFmtId="164" fontId="7" fillId="3" borderId="47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center" vertical="top"/>
    </xf>
    <xf numFmtId="9" fontId="2" fillId="0" borderId="60" xfId="0" applyNumberFormat="1" applyFont="1" applyFill="1" applyBorder="1" applyAlignment="1">
      <alignment horizontal="center" vertical="top"/>
    </xf>
    <xf numFmtId="49" fontId="7" fillId="2" borderId="42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8" fillId="3" borderId="41" xfId="0" applyFont="1" applyFill="1" applyBorder="1" applyAlignment="1">
      <alignment vertical="top" wrapText="1"/>
    </xf>
    <xf numFmtId="164" fontId="7" fillId="2" borderId="31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164" fontId="8" fillId="0" borderId="16" xfId="0" applyNumberFormat="1" applyFont="1" applyFill="1" applyBorder="1" applyAlignment="1">
      <alignment horizontal="center" vertical="top"/>
    </xf>
    <xf numFmtId="0" fontId="16" fillId="0" borderId="14" xfId="0" applyNumberFormat="1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34" fillId="4" borderId="40" xfId="0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49" fontId="7" fillId="3" borderId="25" xfId="0" applyNumberFormat="1" applyFont="1" applyFill="1" applyBorder="1" applyAlignment="1">
      <alignment horizontal="center" vertical="top"/>
    </xf>
    <xf numFmtId="164" fontId="7" fillId="3" borderId="64" xfId="0" applyNumberFormat="1" applyFont="1" applyFill="1" applyBorder="1" applyAlignment="1">
      <alignment horizontal="center" vertical="top"/>
    </xf>
    <xf numFmtId="164" fontId="7" fillId="3" borderId="48" xfId="0" applyNumberFormat="1" applyFont="1" applyFill="1" applyBorder="1" applyAlignment="1">
      <alignment horizontal="center" vertical="top"/>
    </xf>
    <xf numFmtId="164" fontId="7" fillId="3" borderId="62" xfId="0" applyNumberFormat="1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164" fontId="8" fillId="0" borderId="55" xfId="0" applyNumberFormat="1" applyFont="1" applyFill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center"/>
    </xf>
    <xf numFmtId="164" fontId="19" fillId="4" borderId="11" xfId="0" applyNumberFormat="1" applyFont="1" applyFill="1" applyBorder="1" applyAlignment="1">
      <alignment horizontal="center" vertical="top"/>
    </xf>
    <xf numFmtId="164" fontId="19" fillId="4" borderId="7" xfId="0" applyNumberFormat="1" applyFont="1" applyFill="1" applyBorder="1" applyAlignment="1">
      <alignment horizontal="center" vertical="top"/>
    </xf>
    <xf numFmtId="164" fontId="16" fillId="0" borderId="5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5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29" xfId="0" applyNumberFormat="1" applyFont="1" applyFill="1" applyBorder="1" applyAlignment="1">
      <alignment horizontal="right" vertical="top"/>
    </xf>
    <xf numFmtId="49" fontId="7" fillId="3" borderId="57" xfId="0" applyNumberFormat="1" applyFont="1" applyFill="1" applyBorder="1" applyAlignment="1">
      <alignment horizontal="right" vertical="top"/>
    </xf>
    <xf numFmtId="49" fontId="33" fillId="0" borderId="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8" fillId="0" borderId="6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8" fillId="0" borderId="33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37" xfId="0" applyFont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 wrapText="1"/>
    </xf>
    <xf numFmtId="0" fontId="18" fillId="0" borderId="56" xfId="0" applyFont="1" applyBorder="1" applyAlignment="1">
      <alignment vertical="top" wrapText="1"/>
    </xf>
    <xf numFmtId="0" fontId="28" fillId="0" borderId="45" xfId="0" applyFont="1" applyBorder="1" applyAlignment="1">
      <alignment vertical="top" wrapText="1"/>
    </xf>
    <xf numFmtId="0" fontId="28" fillId="0" borderId="65" xfId="0" applyFont="1" applyBorder="1" applyAlignment="1">
      <alignment vertical="top" wrapText="1"/>
    </xf>
    <xf numFmtId="0" fontId="28" fillId="0" borderId="61" xfId="0" applyFont="1" applyBorder="1" applyAlignment="1">
      <alignment vertical="top" wrapText="1"/>
    </xf>
    <xf numFmtId="0" fontId="18" fillId="0" borderId="70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9" fillId="0" borderId="72" xfId="0" applyFont="1" applyBorder="1" applyAlignment="1">
      <alignment vertical="top" wrapText="1"/>
    </xf>
    <xf numFmtId="0" fontId="29" fillId="0" borderId="56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0" borderId="42" xfId="0" applyFont="1" applyBorder="1" applyAlignment="1">
      <alignment vertical="top" wrapText="1"/>
    </xf>
    <xf numFmtId="0" fontId="29" fillId="0" borderId="43" xfId="0" applyFont="1" applyBorder="1" applyAlignment="1">
      <alignment vertical="top" wrapText="1"/>
    </xf>
    <xf numFmtId="0" fontId="18" fillId="0" borderId="63" xfId="0" applyFont="1" applyBorder="1" applyAlignment="1">
      <alignment vertical="top" wrapText="1"/>
    </xf>
    <xf numFmtId="0" fontId="28" fillId="0" borderId="71" xfId="0" applyFont="1" applyBorder="1" applyAlignment="1">
      <alignment vertical="top" wrapText="1"/>
    </xf>
    <xf numFmtId="0" fontId="28" fillId="0" borderId="42" xfId="0" applyFont="1" applyBorder="1" applyAlignment="1">
      <alignment vertical="top" wrapText="1"/>
    </xf>
    <xf numFmtId="0" fontId="28" fillId="0" borderId="43" xfId="0" applyFont="1" applyBorder="1" applyAlignment="1">
      <alignment vertical="top" wrapText="1"/>
    </xf>
    <xf numFmtId="0" fontId="28" fillId="0" borderId="56" xfId="0" applyFont="1" applyBorder="1" applyAlignment="1">
      <alignment vertical="top" wrapText="1"/>
    </xf>
    <xf numFmtId="0" fontId="18" fillId="0" borderId="31" xfId="0" applyFont="1" applyBorder="1" applyAlignment="1">
      <alignment vertical="top" wrapText="1"/>
    </xf>
    <xf numFmtId="0" fontId="28" fillId="0" borderId="23" xfId="0" applyFont="1" applyBorder="1" applyAlignment="1">
      <alignment vertical="top" wrapText="1"/>
    </xf>
    <xf numFmtId="0" fontId="18" fillId="0" borderId="50" xfId="0" applyFont="1" applyBorder="1" applyAlignment="1">
      <alignment vertical="top" wrapText="1"/>
    </xf>
    <xf numFmtId="0" fontId="28" fillId="0" borderId="44" xfId="0" applyFont="1" applyBorder="1" applyAlignment="1">
      <alignment vertical="top" wrapText="1"/>
    </xf>
    <xf numFmtId="0" fontId="18" fillId="0" borderId="70" xfId="0" applyFont="1" applyFill="1" applyBorder="1" applyAlignment="1">
      <alignment vertical="top" wrapText="1"/>
    </xf>
    <xf numFmtId="0" fontId="2" fillId="0" borderId="63" xfId="0" applyFont="1" applyFill="1" applyBorder="1" applyAlignment="1">
      <alignment horizontal="center" vertical="top" wrapText="1"/>
    </xf>
    <xf numFmtId="0" fontId="29" fillId="0" borderId="71" xfId="0" applyFont="1" applyBorder="1" applyAlignment="1">
      <alignment vertical="top" wrapText="1"/>
    </xf>
    <xf numFmtId="0" fontId="2" fillId="0" borderId="56" xfId="0" applyFont="1" applyFill="1" applyBorder="1" applyAlignment="1">
      <alignment horizontal="center" vertical="top" wrapText="1"/>
    </xf>
    <xf numFmtId="0" fontId="29" fillId="0" borderId="42" xfId="0" applyFont="1" applyBorder="1" applyAlignment="1">
      <alignment horizontal="center" vertical="top" wrapText="1"/>
    </xf>
    <xf numFmtId="0" fontId="18" fillId="0" borderId="63" xfId="0" applyFont="1" applyFill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2" fontId="8" fillId="0" borderId="70" xfId="0" applyNumberFormat="1" applyFont="1" applyBorder="1" applyAlignment="1">
      <alignment vertical="top" wrapText="1"/>
    </xf>
    <xf numFmtId="0" fontId="12" fillId="0" borderId="72" xfId="0" applyFont="1" applyBorder="1" applyAlignment="1">
      <alignment vertical="top" wrapText="1"/>
    </xf>
    <xf numFmtId="0" fontId="12" fillId="0" borderId="56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0" fontId="12" fillId="0" borderId="65" xfId="0" applyFont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69" xfId="0" applyFont="1" applyFill="1" applyBorder="1" applyAlignment="1">
      <alignment vertical="top" wrapText="1"/>
    </xf>
    <xf numFmtId="0" fontId="6" fillId="0" borderId="60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49" fontId="2" fillId="0" borderId="7" xfId="0" applyNumberFormat="1" applyFont="1" applyBorder="1" applyAlignment="1">
      <alignment horizontal="center" vertical="top"/>
    </xf>
    <xf numFmtId="49" fontId="33" fillId="0" borderId="53" xfId="0" applyNumberFormat="1" applyFont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0" fontId="6" fillId="0" borderId="62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9" fontId="6" fillId="0" borderId="5" xfId="0" applyNumberFormat="1" applyFont="1" applyFill="1" applyBorder="1" applyAlignment="1">
      <alignment horizontal="left" vertical="top" wrapText="1"/>
    </xf>
    <xf numFmtId="0" fontId="9" fillId="0" borderId="37" xfId="0" applyFont="1" applyBorder="1" applyAlignment="1">
      <alignment vertical="top" wrapText="1"/>
    </xf>
    <xf numFmtId="0" fontId="9" fillId="0" borderId="39" xfId="0" applyFont="1" applyFill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center" vertical="top"/>
    </xf>
    <xf numFmtId="49" fontId="7" fillId="2" borderId="65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2" borderId="50" xfId="0" applyNumberFormat="1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64" xfId="0" applyNumberFormat="1" applyFont="1" applyFill="1" applyBorder="1" applyAlignment="1">
      <alignment horizontal="left" vertical="top"/>
    </xf>
    <xf numFmtId="49" fontId="7" fillId="2" borderId="56" xfId="0" applyNumberFormat="1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left" vertical="top" wrapText="1"/>
    </xf>
    <xf numFmtId="49" fontId="2" fillId="0" borderId="49" xfId="0" applyNumberFormat="1" applyFont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2" borderId="70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23" fillId="0" borderId="41" xfId="0" applyNumberFormat="1" applyFont="1" applyBorder="1" applyAlignment="1">
      <alignment horizontal="right" vertical="top" wrapText="1"/>
    </xf>
    <xf numFmtId="0" fontId="25" fillId="0" borderId="41" xfId="0" applyFont="1" applyBorder="1" applyAlignment="1">
      <alignment horizontal="right" vertical="top" wrapText="1"/>
    </xf>
    <xf numFmtId="0" fontId="25" fillId="0" borderId="41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69" xfId="0" applyNumberFormat="1" applyFont="1" applyFill="1" applyBorder="1" applyAlignment="1">
      <alignment horizontal="center" vertical="top"/>
    </xf>
    <xf numFmtId="49" fontId="7" fillId="3" borderId="60" xfId="0" applyNumberFormat="1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70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textRotation="90" wrapText="1"/>
    </xf>
    <xf numFmtId="0" fontId="9" fillId="0" borderId="30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9" fillId="0" borderId="37" xfId="0" applyFont="1" applyBorder="1"/>
    <xf numFmtId="0" fontId="6" fillId="0" borderId="8" xfId="0" applyFont="1" applyFill="1" applyBorder="1" applyAlignment="1">
      <alignment horizontal="center" vertical="center" textRotation="90" wrapText="1"/>
    </xf>
    <xf numFmtId="0" fontId="9" fillId="0" borderId="29" xfId="0" applyFont="1" applyBorder="1"/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textRotation="90" wrapText="1"/>
    </xf>
    <xf numFmtId="0" fontId="6" fillId="0" borderId="17" xfId="0" applyNumberFormat="1" applyFont="1" applyBorder="1" applyAlignment="1">
      <alignment horizontal="center" vertical="center" textRotation="90" wrapText="1"/>
    </xf>
    <xf numFmtId="0" fontId="6" fillId="0" borderId="40" xfId="0" applyNumberFormat="1" applyFont="1" applyBorder="1" applyAlignment="1">
      <alignment horizontal="center" vertical="center" textRotation="90" wrapText="1"/>
    </xf>
    <xf numFmtId="49" fontId="2" fillId="0" borderId="48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7" fillId="0" borderId="25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49" fontId="2" fillId="0" borderId="56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49" fontId="33" fillId="0" borderId="48" xfId="0" applyNumberFormat="1" applyFont="1" applyBorder="1" applyAlignment="1">
      <alignment horizontal="center" vertical="top"/>
    </xf>
    <xf numFmtId="49" fontId="33" fillId="0" borderId="17" xfId="0" applyNumberFormat="1" applyFont="1" applyBorder="1" applyAlignment="1">
      <alignment horizontal="center" vertical="top"/>
    </xf>
    <xf numFmtId="49" fontId="33" fillId="0" borderId="40" xfId="0" applyNumberFormat="1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35" fillId="0" borderId="17" xfId="0" applyFont="1" applyBorder="1" applyAlignment="1">
      <alignment wrapText="1"/>
    </xf>
    <xf numFmtId="49" fontId="7" fillId="0" borderId="18" xfId="0" applyNumberFormat="1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/>
    </xf>
    <xf numFmtId="164" fontId="8" fillId="0" borderId="48" xfId="0" applyNumberFormat="1" applyFont="1" applyFill="1" applyBorder="1" applyAlignment="1">
      <alignment horizontal="left" vertical="center" wrapText="1"/>
    </xf>
    <xf numFmtId="164" fontId="8" fillId="0" borderId="17" xfId="0" applyNumberFormat="1" applyFont="1" applyFill="1" applyBorder="1" applyAlignment="1">
      <alignment horizontal="left" vertical="center" wrapText="1"/>
    </xf>
    <xf numFmtId="164" fontId="8" fillId="0" borderId="40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19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 wrapText="1"/>
    </xf>
    <xf numFmtId="0" fontId="6" fillId="0" borderId="52" xfId="0" applyFont="1" applyBorder="1" applyAlignment="1">
      <alignment horizontal="left" vertical="top" wrapText="1"/>
    </xf>
    <xf numFmtId="0" fontId="9" fillId="0" borderId="59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8" fillId="0" borderId="58" xfId="0" applyFont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left" vertical="top" wrapText="1"/>
    </xf>
    <xf numFmtId="0" fontId="12" fillId="0" borderId="59" xfId="0" applyFont="1" applyBorder="1" applyAlignment="1">
      <alignment vertical="top" wrapText="1"/>
    </xf>
    <xf numFmtId="0" fontId="12" fillId="0" borderId="66" xfId="0" applyFont="1" applyBorder="1" applyAlignment="1">
      <alignment vertical="top" wrapText="1"/>
    </xf>
    <xf numFmtId="49" fontId="7" fillId="3" borderId="37" xfId="0" applyNumberFormat="1" applyFont="1" applyFill="1" applyBorder="1" applyAlignment="1">
      <alignment horizontal="right" vertical="top"/>
    </xf>
    <xf numFmtId="49" fontId="7" fillId="3" borderId="30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57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 wrapText="1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3" borderId="34" xfId="0" applyNumberFormat="1" applyFont="1" applyFill="1" applyBorder="1" applyAlignment="1">
      <alignment horizontal="right" vertical="top"/>
    </xf>
    <xf numFmtId="49" fontId="7" fillId="3" borderId="64" xfId="0" applyNumberFormat="1" applyFont="1" applyFill="1" applyBorder="1" applyAlignment="1">
      <alignment horizontal="right" vertical="top"/>
    </xf>
    <xf numFmtId="0" fontId="6" fillId="0" borderId="68" xfId="0" applyFont="1" applyBorder="1" applyAlignment="1">
      <alignment horizontal="left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74" xfId="0" applyFont="1" applyBorder="1" applyAlignment="1">
      <alignment vertical="top" wrapText="1"/>
    </xf>
    <xf numFmtId="0" fontId="6" fillId="5" borderId="52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9" fillId="5" borderId="66" xfId="0" applyFont="1" applyFill="1" applyBorder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71" xfId="0" applyFont="1" applyBorder="1" applyAlignment="1">
      <alignment vertical="top" wrapText="1"/>
    </xf>
    <xf numFmtId="0" fontId="6" fillId="0" borderId="56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tabSelected="1" workbookViewId="0">
      <selection activeCell="N8" sqref="N8:O12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 x14ac:dyDescent="0.2">
      <c r="D1" s="47"/>
      <c r="E1" s="48"/>
      <c r="F1" s="47"/>
      <c r="G1" s="49"/>
      <c r="H1" s="47"/>
      <c r="I1" s="47"/>
      <c r="J1" s="47"/>
      <c r="K1" s="438"/>
      <c r="L1" s="438"/>
      <c r="M1" s="438"/>
      <c r="N1" s="439"/>
    </row>
    <row r="2" spans="1:19" ht="13.5" customHeight="1" x14ac:dyDescent="0.2">
      <c r="D2" s="451" t="s">
        <v>128</v>
      </c>
      <c r="E2" s="452"/>
      <c r="F2" s="452"/>
      <c r="G2" s="452"/>
      <c r="H2" s="452"/>
      <c r="I2" s="452"/>
      <c r="J2" s="452"/>
      <c r="K2" s="452"/>
      <c r="L2" s="439"/>
      <c r="M2" s="439"/>
      <c r="N2" s="439"/>
      <c r="O2" s="439"/>
      <c r="P2" s="25"/>
      <c r="Q2" s="25"/>
      <c r="R2" s="25"/>
      <c r="S2" s="25"/>
    </row>
    <row r="3" spans="1:19" ht="15.75" customHeight="1" thickBot="1" x14ac:dyDescent="0.3">
      <c r="A3" s="29"/>
      <c r="B3" s="30"/>
      <c r="C3" s="30"/>
      <c r="D3" s="319" t="s">
        <v>50</v>
      </c>
      <c r="E3" s="320"/>
      <c r="F3" s="320"/>
      <c r="G3" s="320"/>
      <c r="H3" s="320"/>
      <c r="I3" s="320"/>
      <c r="J3" s="320"/>
      <c r="K3" s="321"/>
      <c r="L3" s="50"/>
      <c r="M3" s="50"/>
      <c r="N3" s="34"/>
      <c r="O3" s="34"/>
      <c r="P3" s="34"/>
      <c r="Q3" s="34"/>
      <c r="R3" s="34"/>
      <c r="S3" s="34"/>
    </row>
    <row r="4" spans="1:19" ht="36.75" customHeight="1" x14ac:dyDescent="0.2">
      <c r="A4" s="358" t="s">
        <v>0</v>
      </c>
      <c r="B4" s="361" t="s">
        <v>1</v>
      </c>
      <c r="C4" s="361" t="s">
        <v>2</v>
      </c>
      <c r="D4" s="364" t="s">
        <v>3</v>
      </c>
      <c r="E4" s="367" t="s">
        <v>4</v>
      </c>
      <c r="F4" s="334" t="s">
        <v>5</v>
      </c>
      <c r="G4" s="351" t="s">
        <v>6</v>
      </c>
      <c r="H4" s="342" t="s">
        <v>87</v>
      </c>
      <c r="I4" s="343"/>
      <c r="J4" s="344"/>
      <c r="K4" s="323" t="s">
        <v>123</v>
      </c>
      <c r="L4" s="324"/>
      <c r="M4" s="324"/>
      <c r="N4" s="440" t="s">
        <v>88</v>
      </c>
      <c r="O4" s="442" t="s">
        <v>86</v>
      </c>
    </row>
    <row r="5" spans="1:19" ht="15" customHeight="1" x14ac:dyDescent="0.2">
      <c r="A5" s="359"/>
      <c r="B5" s="362"/>
      <c r="C5" s="362"/>
      <c r="D5" s="365"/>
      <c r="E5" s="368"/>
      <c r="F5" s="335"/>
      <c r="G5" s="352"/>
      <c r="H5" s="354" t="s">
        <v>129</v>
      </c>
      <c r="I5" s="356" t="s">
        <v>130</v>
      </c>
      <c r="J5" s="340" t="s">
        <v>131</v>
      </c>
      <c r="K5" s="347" t="s">
        <v>3</v>
      </c>
      <c r="L5" s="349"/>
      <c r="M5" s="350"/>
      <c r="N5" s="441"/>
      <c r="O5" s="443"/>
    </row>
    <row r="6" spans="1:19" ht="94.5" customHeight="1" thickBot="1" x14ac:dyDescent="0.25">
      <c r="A6" s="360"/>
      <c r="B6" s="363"/>
      <c r="C6" s="363"/>
      <c r="D6" s="366"/>
      <c r="E6" s="369"/>
      <c r="F6" s="336"/>
      <c r="G6" s="353"/>
      <c r="H6" s="355"/>
      <c r="I6" s="357"/>
      <c r="J6" s="341"/>
      <c r="K6" s="348"/>
      <c r="L6" s="43" t="s">
        <v>79</v>
      </c>
      <c r="M6" s="44" t="s">
        <v>80</v>
      </c>
      <c r="N6" s="298"/>
      <c r="O6" s="444"/>
    </row>
    <row r="7" spans="1:19" ht="14.25" customHeight="1" thickBot="1" x14ac:dyDescent="0.25">
      <c r="A7" s="7" t="s">
        <v>7</v>
      </c>
      <c r="B7" s="18" t="s">
        <v>7</v>
      </c>
      <c r="C7" s="345" t="s">
        <v>59</v>
      </c>
      <c r="D7" s="345"/>
      <c r="E7" s="345"/>
      <c r="F7" s="345"/>
      <c r="G7" s="345"/>
      <c r="H7" s="345"/>
      <c r="I7" s="345"/>
      <c r="J7" s="345"/>
      <c r="K7" s="345"/>
      <c r="L7" s="345"/>
      <c r="M7" s="346"/>
      <c r="N7" s="61"/>
      <c r="O7" s="62"/>
      <c r="P7" s="26"/>
      <c r="Q7" s="26"/>
      <c r="R7" s="26"/>
      <c r="S7" s="26"/>
    </row>
    <row r="8" spans="1:19" ht="26.45" customHeight="1" x14ac:dyDescent="0.2">
      <c r="A8" s="325" t="s">
        <v>7</v>
      </c>
      <c r="B8" s="328" t="s">
        <v>7</v>
      </c>
      <c r="C8" s="228" t="s">
        <v>7</v>
      </c>
      <c r="D8" s="331" t="s">
        <v>31</v>
      </c>
      <c r="E8" s="234" t="s">
        <v>53</v>
      </c>
      <c r="F8" s="337" t="s">
        <v>33</v>
      </c>
      <c r="G8" s="87" t="s">
        <v>32</v>
      </c>
      <c r="H8" s="88">
        <v>4018.6</v>
      </c>
      <c r="I8" s="89">
        <v>4010.8</v>
      </c>
      <c r="J8" s="90">
        <v>3948.5</v>
      </c>
      <c r="K8" s="91" t="s">
        <v>71</v>
      </c>
      <c r="L8" s="214" t="s">
        <v>124</v>
      </c>
      <c r="M8" s="213" t="s">
        <v>120</v>
      </c>
      <c r="N8" s="445"/>
      <c r="O8" s="446"/>
      <c r="P8" s="26"/>
      <c r="Q8" s="26"/>
      <c r="R8" s="26"/>
      <c r="S8" s="26"/>
    </row>
    <row r="9" spans="1:19" ht="24.6" customHeight="1" x14ac:dyDescent="0.2">
      <c r="A9" s="326"/>
      <c r="B9" s="329"/>
      <c r="C9" s="318"/>
      <c r="D9" s="332"/>
      <c r="E9" s="291"/>
      <c r="F9" s="338"/>
      <c r="G9" s="92" t="s">
        <v>78</v>
      </c>
      <c r="H9" s="93">
        <v>0</v>
      </c>
      <c r="I9" s="94">
        <v>0</v>
      </c>
      <c r="J9" s="95">
        <v>0</v>
      </c>
      <c r="K9" s="96" t="s">
        <v>72</v>
      </c>
      <c r="L9" s="215" t="s">
        <v>120</v>
      </c>
      <c r="M9" s="97" t="s">
        <v>134</v>
      </c>
      <c r="N9" s="447"/>
      <c r="O9" s="448"/>
      <c r="P9" s="27"/>
      <c r="Q9" s="26"/>
      <c r="R9" s="26"/>
      <c r="S9" s="26"/>
    </row>
    <row r="10" spans="1:19" ht="22.9" customHeight="1" x14ac:dyDescent="0.2">
      <c r="A10" s="326"/>
      <c r="B10" s="329"/>
      <c r="C10" s="318"/>
      <c r="D10" s="332"/>
      <c r="E10" s="291"/>
      <c r="F10" s="338"/>
      <c r="G10" s="92" t="s">
        <v>108</v>
      </c>
      <c r="H10" s="93">
        <v>11.1</v>
      </c>
      <c r="I10" s="94">
        <v>11.1</v>
      </c>
      <c r="J10" s="95">
        <v>7.6</v>
      </c>
      <c r="K10" s="98" t="s">
        <v>76</v>
      </c>
      <c r="L10" s="215" t="s">
        <v>58</v>
      </c>
      <c r="M10" s="97" t="s">
        <v>58</v>
      </c>
      <c r="N10" s="447"/>
      <c r="O10" s="448"/>
      <c r="P10" s="27"/>
      <c r="Q10" s="26"/>
      <c r="R10" s="26"/>
      <c r="S10" s="26"/>
    </row>
    <row r="11" spans="1:19" ht="14.45" customHeight="1" x14ac:dyDescent="0.2">
      <c r="A11" s="326"/>
      <c r="B11" s="329"/>
      <c r="C11" s="318"/>
      <c r="D11" s="332"/>
      <c r="E11" s="291"/>
      <c r="F11" s="338"/>
      <c r="G11" s="92"/>
      <c r="H11" s="93"/>
      <c r="I11" s="94"/>
      <c r="J11" s="95"/>
      <c r="K11" s="98" t="s">
        <v>89</v>
      </c>
      <c r="L11" s="216" t="s">
        <v>58</v>
      </c>
      <c r="M11" s="99" t="s">
        <v>58</v>
      </c>
      <c r="N11" s="447"/>
      <c r="O11" s="448"/>
      <c r="P11" s="27"/>
      <c r="Q11" s="26"/>
      <c r="R11" s="26"/>
      <c r="S11" s="26"/>
    </row>
    <row r="12" spans="1:19" ht="13.9" customHeight="1" thickBot="1" x14ac:dyDescent="0.25">
      <c r="A12" s="327"/>
      <c r="B12" s="330"/>
      <c r="C12" s="229"/>
      <c r="D12" s="333"/>
      <c r="E12" s="235"/>
      <c r="F12" s="339"/>
      <c r="G12" s="100" t="s">
        <v>8</v>
      </c>
      <c r="H12" s="101">
        <f>SUM(H8:H11)</f>
        <v>4029.7</v>
      </c>
      <c r="I12" s="102">
        <f t="shared" ref="I12:J12" si="0">SUM(I8:I11)</f>
        <v>4021.9</v>
      </c>
      <c r="J12" s="103">
        <f t="shared" si="0"/>
        <v>3956.1</v>
      </c>
      <c r="K12" s="104"/>
      <c r="L12" s="217"/>
      <c r="M12" s="105"/>
      <c r="N12" s="449"/>
      <c r="O12" s="450"/>
      <c r="P12" s="27"/>
      <c r="Q12" s="26"/>
      <c r="R12" s="26"/>
      <c r="S12" s="26"/>
    </row>
    <row r="13" spans="1:19" ht="19.149999999999999" customHeight="1" x14ac:dyDescent="0.2">
      <c r="A13" s="106" t="s">
        <v>7</v>
      </c>
      <c r="B13" s="107" t="s">
        <v>7</v>
      </c>
      <c r="C13" s="373" t="s">
        <v>9</v>
      </c>
      <c r="D13" s="375" t="s">
        <v>90</v>
      </c>
      <c r="E13" s="234" t="s">
        <v>53</v>
      </c>
      <c r="F13" s="390" t="s">
        <v>33</v>
      </c>
      <c r="G13" s="108" t="s">
        <v>32</v>
      </c>
      <c r="H13" s="88">
        <v>477.8</v>
      </c>
      <c r="I13" s="89">
        <v>457.8</v>
      </c>
      <c r="J13" s="90">
        <v>431.2</v>
      </c>
      <c r="K13" s="109" t="s">
        <v>91</v>
      </c>
      <c r="L13" s="218">
        <v>31</v>
      </c>
      <c r="M13" s="110">
        <v>31</v>
      </c>
      <c r="N13" s="272"/>
      <c r="O13" s="256"/>
      <c r="P13" s="27"/>
      <c r="Q13" s="26"/>
      <c r="R13" s="26"/>
      <c r="S13" s="26"/>
    </row>
    <row r="14" spans="1:19" ht="14.25" customHeight="1" x14ac:dyDescent="0.2">
      <c r="A14" s="111"/>
      <c r="B14" s="112"/>
      <c r="C14" s="315"/>
      <c r="D14" s="376"/>
      <c r="E14" s="291"/>
      <c r="F14" s="378"/>
      <c r="G14" s="113"/>
      <c r="H14" s="114"/>
      <c r="I14" s="115"/>
      <c r="J14" s="116"/>
      <c r="K14" s="384" t="s">
        <v>73</v>
      </c>
      <c r="L14" s="219">
        <v>8</v>
      </c>
      <c r="M14" s="117">
        <v>8</v>
      </c>
      <c r="N14" s="267"/>
      <c r="O14" s="252"/>
      <c r="P14" s="27"/>
      <c r="Q14" s="26"/>
      <c r="R14" s="26"/>
      <c r="S14" s="26"/>
    </row>
    <row r="15" spans="1:19" ht="10.9" customHeight="1" thickBot="1" x14ac:dyDescent="0.25">
      <c r="A15" s="111"/>
      <c r="B15" s="112"/>
      <c r="C15" s="315"/>
      <c r="D15" s="376"/>
      <c r="E15" s="291"/>
      <c r="F15" s="378"/>
      <c r="G15" s="118" t="s">
        <v>8</v>
      </c>
      <c r="H15" s="119">
        <f>H13+H14</f>
        <v>477.8</v>
      </c>
      <c r="I15" s="120">
        <f t="shared" ref="I15:J15" si="1">I13+I14</f>
        <v>457.8</v>
      </c>
      <c r="J15" s="121">
        <f t="shared" si="1"/>
        <v>431.2</v>
      </c>
      <c r="K15" s="385"/>
      <c r="L15" s="220"/>
      <c r="M15" s="122"/>
      <c r="N15" s="265"/>
      <c r="O15" s="266"/>
      <c r="P15" s="27"/>
      <c r="Q15" s="26"/>
      <c r="R15" s="26"/>
      <c r="S15" s="26"/>
    </row>
    <row r="16" spans="1:19" ht="18.75" customHeight="1" x14ac:dyDescent="0.2">
      <c r="A16" s="106" t="s">
        <v>7</v>
      </c>
      <c r="B16" s="107" t="s">
        <v>7</v>
      </c>
      <c r="C16" s="373" t="s">
        <v>29</v>
      </c>
      <c r="D16" s="375" t="s">
        <v>60</v>
      </c>
      <c r="E16" s="381" t="s">
        <v>53</v>
      </c>
      <c r="F16" s="370" t="s">
        <v>33</v>
      </c>
      <c r="G16" s="108" t="s">
        <v>32</v>
      </c>
      <c r="H16" s="88">
        <v>196.2</v>
      </c>
      <c r="I16" s="89">
        <v>198.7</v>
      </c>
      <c r="J16" s="90">
        <v>198.2</v>
      </c>
      <c r="K16" s="391" t="s">
        <v>74</v>
      </c>
      <c r="L16" s="218">
        <v>8</v>
      </c>
      <c r="M16" s="110">
        <v>8</v>
      </c>
      <c r="N16" s="273"/>
      <c r="O16" s="274"/>
      <c r="P16" s="27"/>
      <c r="Q16" s="26"/>
      <c r="R16" s="26"/>
      <c r="S16" s="26"/>
    </row>
    <row r="17" spans="1:19" ht="18.75" customHeight="1" x14ac:dyDescent="0.2">
      <c r="A17" s="111"/>
      <c r="B17" s="112"/>
      <c r="C17" s="315"/>
      <c r="D17" s="376"/>
      <c r="E17" s="382"/>
      <c r="F17" s="371"/>
      <c r="G17" s="113" t="s">
        <v>78</v>
      </c>
      <c r="H17" s="114">
        <v>0</v>
      </c>
      <c r="I17" s="115">
        <v>0</v>
      </c>
      <c r="J17" s="116">
        <v>0</v>
      </c>
      <c r="K17" s="392"/>
      <c r="L17" s="123"/>
      <c r="M17" s="124"/>
      <c r="N17" s="275"/>
      <c r="O17" s="260"/>
      <c r="P17" s="27"/>
      <c r="Q17" s="26"/>
      <c r="R17" s="26"/>
      <c r="S17" s="26"/>
    </row>
    <row r="18" spans="1:19" ht="18.75" customHeight="1" thickBot="1" x14ac:dyDescent="0.25">
      <c r="A18" s="7"/>
      <c r="B18" s="125"/>
      <c r="C18" s="374"/>
      <c r="D18" s="377"/>
      <c r="E18" s="383"/>
      <c r="F18" s="372"/>
      <c r="G18" s="100" t="s">
        <v>8</v>
      </c>
      <c r="H18" s="101">
        <f>H16+H17</f>
        <v>196.2</v>
      </c>
      <c r="I18" s="101">
        <f t="shared" ref="I18:J18" si="2">I16+I17</f>
        <v>198.7</v>
      </c>
      <c r="J18" s="101">
        <f t="shared" si="2"/>
        <v>198.2</v>
      </c>
      <c r="K18" s="393"/>
      <c r="L18" s="126"/>
      <c r="M18" s="127"/>
      <c r="N18" s="276"/>
      <c r="O18" s="262"/>
      <c r="P18" s="27"/>
      <c r="Q18" s="26"/>
      <c r="R18" s="26"/>
      <c r="S18" s="26"/>
    </row>
    <row r="19" spans="1:19" ht="18.75" customHeight="1" x14ac:dyDescent="0.2">
      <c r="A19" s="111" t="s">
        <v>7</v>
      </c>
      <c r="B19" s="112" t="s">
        <v>7</v>
      </c>
      <c r="C19" s="315" t="s">
        <v>36</v>
      </c>
      <c r="D19" s="376" t="s">
        <v>125</v>
      </c>
      <c r="E19" s="292" t="s">
        <v>53</v>
      </c>
      <c r="F19" s="378" t="s">
        <v>33</v>
      </c>
      <c r="G19" s="128" t="s">
        <v>32</v>
      </c>
      <c r="H19" s="129">
        <v>39</v>
      </c>
      <c r="I19" s="130">
        <v>39</v>
      </c>
      <c r="J19" s="131">
        <v>36.700000000000003</v>
      </c>
      <c r="K19" s="64"/>
      <c r="L19" s="65"/>
      <c r="M19" s="66"/>
      <c r="N19" s="277"/>
      <c r="O19" s="264"/>
      <c r="P19" s="27"/>
      <c r="Q19" s="26"/>
      <c r="R19" s="26"/>
      <c r="S19" s="26"/>
    </row>
    <row r="20" spans="1:19" ht="21" customHeight="1" thickBot="1" x14ac:dyDescent="0.25">
      <c r="A20" s="7"/>
      <c r="B20" s="125"/>
      <c r="C20" s="374"/>
      <c r="D20" s="377"/>
      <c r="E20" s="235"/>
      <c r="F20" s="379"/>
      <c r="G20" s="100" t="s">
        <v>8</v>
      </c>
      <c r="H20" s="101">
        <f t="shared" ref="H20:J20" si="3">H19</f>
        <v>39</v>
      </c>
      <c r="I20" s="102">
        <f t="shared" si="3"/>
        <v>39</v>
      </c>
      <c r="J20" s="132">
        <f t="shared" si="3"/>
        <v>36.700000000000003</v>
      </c>
      <c r="K20" s="67"/>
      <c r="L20" s="63"/>
      <c r="M20" s="51"/>
      <c r="N20" s="278"/>
      <c r="O20" s="266"/>
      <c r="P20" s="27"/>
      <c r="Q20" s="26"/>
      <c r="R20" s="26"/>
      <c r="S20" s="26"/>
    </row>
    <row r="21" spans="1:19" ht="11.25" customHeight="1" thickBot="1" x14ac:dyDescent="0.25">
      <c r="A21" s="17" t="s">
        <v>7</v>
      </c>
      <c r="B21" s="133" t="s">
        <v>7</v>
      </c>
      <c r="C21" s="230" t="s">
        <v>10</v>
      </c>
      <c r="D21" s="231"/>
      <c r="E21" s="231"/>
      <c r="F21" s="231"/>
      <c r="G21" s="233"/>
      <c r="H21" s="134">
        <f>H20+H18+H15+H12</f>
        <v>4742.7</v>
      </c>
      <c r="I21" s="135">
        <f t="shared" ref="I21:J21" si="4">I20+I18+I15+I12</f>
        <v>4717.3999999999996</v>
      </c>
      <c r="J21" s="136">
        <f t="shared" si="4"/>
        <v>4622.2</v>
      </c>
      <c r="K21" s="137"/>
      <c r="L21" s="138"/>
      <c r="M21" s="138"/>
      <c r="N21" s="263"/>
      <c r="O21" s="264"/>
      <c r="P21" s="26"/>
      <c r="Q21" s="26"/>
      <c r="R21" s="26"/>
      <c r="S21" s="26"/>
    </row>
    <row r="22" spans="1:19" ht="12" customHeight="1" thickBot="1" x14ac:dyDescent="0.25">
      <c r="A22" s="17" t="s">
        <v>7</v>
      </c>
      <c r="B22" s="139" t="s">
        <v>9</v>
      </c>
      <c r="C22" s="308" t="s">
        <v>52</v>
      </c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265"/>
      <c r="O22" s="266"/>
      <c r="P22" s="26"/>
      <c r="Q22" s="26"/>
      <c r="R22" s="26"/>
      <c r="S22" s="26"/>
    </row>
    <row r="23" spans="1:19" ht="14.25" customHeight="1" x14ac:dyDescent="0.2">
      <c r="A23" s="306" t="s">
        <v>7</v>
      </c>
      <c r="B23" s="307" t="s">
        <v>9</v>
      </c>
      <c r="C23" s="228" t="s">
        <v>7</v>
      </c>
      <c r="D23" s="287" t="s">
        <v>43</v>
      </c>
      <c r="E23" s="234" t="s">
        <v>53</v>
      </c>
      <c r="F23" s="236" t="s">
        <v>109</v>
      </c>
      <c r="G23" s="140" t="s">
        <v>64</v>
      </c>
      <c r="H23" s="141">
        <v>1.6</v>
      </c>
      <c r="I23" s="142">
        <v>1.6</v>
      </c>
      <c r="J23" s="143">
        <v>1.6</v>
      </c>
      <c r="K23" s="285"/>
      <c r="L23" s="144"/>
      <c r="M23" s="69"/>
      <c r="N23" s="263"/>
      <c r="O23" s="264"/>
      <c r="P23" s="27"/>
      <c r="Q23" s="26"/>
      <c r="R23" s="26"/>
      <c r="S23" s="26"/>
    </row>
    <row r="24" spans="1:19" ht="12.75" customHeight="1" x14ac:dyDescent="0.2">
      <c r="A24" s="311"/>
      <c r="B24" s="314"/>
      <c r="C24" s="315"/>
      <c r="D24" s="380"/>
      <c r="E24" s="291"/>
      <c r="F24" s="313"/>
      <c r="G24" s="145"/>
      <c r="H24" s="146"/>
      <c r="I24" s="147"/>
      <c r="J24" s="148"/>
      <c r="K24" s="312"/>
      <c r="L24" s="149"/>
      <c r="M24" s="71"/>
      <c r="N24" s="267"/>
      <c r="O24" s="252"/>
      <c r="P24" s="27"/>
      <c r="Q24" s="26"/>
      <c r="R24" s="26"/>
      <c r="S24" s="26"/>
    </row>
    <row r="25" spans="1:19" ht="12.75" customHeight="1" thickBot="1" x14ac:dyDescent="0.25">
      <c r="A25" s="302"/>
      <c r="B25" s="304"/>
      <c r="C25" s="229"/>
      <c r="D25" s="289"/>
      <c r="E25" s="235"/>
      <c r="F25" s="235"/>
      <c r="G25" s="150" t="s">
        <v>8</v>
      </c>
      <c r="H25" s="151">
        <f>H23</f>
        <v>1.6</v>
      </c>
      <c r="I25" s="152">
        <f t="shared" ref="I25" si="5">I23</f>
        <v>1.6</v>
      </c>
      <c r="J25" s="153">
        <f>SUM(J23:J24)</f>
        <v>1.6</v>
      </c>
      <c r="K25" s="286"/>
      <c r="L25" s="154"/>
      <c r="M25" s="73"/>
      <c r="N25" s="253"/>
      <c r="O25" s="254"/>
      <c r="P25" s="27"/>
      <c r="Q25" s="26"/>
      <c r="R25" s="26"/>
      <c r="S25" s="26"/>
    </row>
    <row r="26" spans="1:19" ht="14.25" customHeight="1" x14ac:dyDescent="0.2">
      <c r="A26" s="306" t="s">
        <v>7</v>
      </c>
      <c r="B26" s="307" t="s">
        <v>9</v>
      </c>
      <c r="C26" s="228" t="s">
        <v>9</v>
      </c>
      <c r="D26" s="287" t="s">
        <v>44</v>
      </c>
      <c r="E26" s="234" t="s">
        <v>53</v>
      </c>
      <c r="F26" s="236" t="s">
        <v>109</v>
      </c>
      <c r="G26" s="140" t="s">
        <v>64</v>
      </c>
      <c r="H26" s="141">
        <v>48.6</v>
      </c>
      <c r="I26" s="142">
        <v>48.6</v>
      </c>
      <c r="J26" s="143">
        <v>48.5</v>
      </c>
      <c r="K26" s="285" t="s">
        <v>92</v>
      </c>
      <c r="L26" s="144" t="s">
        <v>126</v>
      </c>
      <c r="M26" s="239" t="s">
        <v>136</v>
      </c>
      <c r="N26" s="255"/>
      <c r="O26" s="256"/>
      <c r="P26" s="27"/>
      <c r="Q26" s="26"/>
      <c r="R26" s="26"/>
      <c r="S26" s="26"/>
    </row>
    <row r="27" spans="1:19" ht="14.25" customHeight="1" x14ac:dyDescent="0.2">
      <c r="A27" s="311"/>
      <c r="B27" s="314"/>
      <c r="C27" s="315"/>
      <c r="D27" s="380"/>
      <c r="E27" s="291"/>
      <c r="F27" s="313"/>
      <c r="G27" s="145"/>
      <c r="H27" s="146"/>
      <c r="I27" s="147"/>
      <c r="J27" s="148"/>
      <c r="K27" s="312"/>
      <c r="L27" s="149"/>
      <c r="M27" s="240"/>
      <c r="N27" s="267"/>
      <c r="O27" s="252"/>
      <c r="P27" s="27"/>
      <c r="Q27" s="26"/>
      <c r="R27" s="26"/>
      <c r="S27" s="26"/>
    </row>
    <row r="28" spans="1:19" ht="23.45" customHeight="1" thickBot="1" x14ac:dyDescent="0.25">
      <c r="A28" s="302"/>
      <c r="B28" s="304"/>
      <c r="C28" s="229"/>
      <c r="D28" s="289"/>
      <c r="E28" s="235"/>
      <c r="F28" s="235"/>
      <c r="G28" s="150" t="s">
        <v>8</v>
      </c>
      <c r="H28" s="151">
        <f>H26</f>
        <v>48.6</v>
      </c>
      <c r="I28" s="152">
        <f t="shared" ref="I28" si="6">I26</f>
        <v>48.6</v>
      </c>
      <c r="J28" s="153">
        <f>SUM(J26:J27)</f>
        <v>48.5</v>
      </c>
      <c r="K28" s="286"/>
      <c r="L28" s="154"/>
      <c r="M28" s="73"/>
      <c r="N28" s="253"/>
      <c r="O28" s="254"/>
      <c r="P28" s="27"/>
      <c r="Q28" s="26"/>
      <c r="R28" s="26"/>
      <c r="S28" s="26"/>
    </row>
    <row r="29" spans="1:19" ht="17.45" customHeight="1" x14ac:dyDescent="0.2">
      <c r="A29" s="306" t="s">
        <v>7</v>
      </c>
      <c r="B29" s="307" t="s">
        <v>9</v>
      </c>
      <c r="C29" s="228" t="s">
        <v>29</v>
      </c>
      <c r="D29" s="287" t="s">
        <v>66</v>
      </c>
      <c r="E29" s="234" t="s">
        <v>53</v>
      </c>
      <c r="F29" s="236" t="s">
        <v>33</v>
      </c>
      <c r="G29" s="140" t="s">
        <v>64</v>
      </c>
      <c r="H29" s="141">
        <v>46.4</v>
      </c>
      <c r="I29" s="142">
        <v>46.4</v>
      </c>
      <c r="J29" s="143">
        <v>46.3</v>
      </c>
      <c r="K29" s="285"/>
      <c r="L29" s="68"/>
      <c r="M29" s="69"/>
      <c r="N29" s="255"/>
      <c r="O29" s="256"/>
      <c r="P29" s="27"/>
      <c r="Q29" s="26"/>
      <c r="R29" s="26"/>
      <c r="S29" s="26"/>
    </row>
    <row r="30" spans="1:19" ht="15" customHeight="1" thickBot="1" x14ac:dyDescent="0.25">
      <c r="A30" s="302"/>
      <c r="B30" s="304"/>
      <c r="C30" s="229"/>
      <c r="D30" s="289"/>
      <c r="E30" s="235"/>
      <c r="F30" s="235"/>
      <c r="G30" s="150" t="s">
        <v>8</v>
      </c>
      <c r="H30" s="151">
        <f>H29</f>
        <v>46.4</v>
      </c>
      <c r="I30" s="152">
        <f t="shared" ref="I30" si="7">I29</f>
        <v>46.4</v>
      </c>
      <c r="J30" s="153">
        <f>SUM(J29:J29)</f>
        <v>46.3</v>
      </c>
      <c r="K30" s="286"/>
      <c r="L30" s="72"/>
      <c r="M30" s="73"/>
      <c r="N30" s="253"/>
      <c r="O30" s="254"/>
      <c r="P30" s="27"/>
      <c r="Q30" s="26"/>
      <c r="R30" s="26"/>
      <c r="S30" s="26"/>
    </row>
    <row r="31" spans="1:19" ht="14.25" customHeight="1" x14ac:dyDescent="0.2">
      <c r="A31" s="306" t="s">
        <v>7</v>
      </c>
      <c r="B31" s="307" t="s">
        <v>9</v>
      </c>
      <c r="C31" s="228" t="s">
        <v>30</v>
      </c>
      <c r="D31" s="287" t="s">
        <v>45</v>
      </c>
      <c r="E31" s="234" t="s">
        <v>53</v>
      </c>
      <c r="F31" s="236" t="s">
        <v>110</v>
      </c>
      <c r="G31" s="140" t="s">
        <v>64</v>
      </c>
      <c r="H31" s="141">
        <v>15</v>
      </c>
      <c r="I31" s="142">
        <v>15</v>
      </c>
      <c r="J31" s="143">
        <v>14.9</v>
      </c>
      <c r="K31" s="285"/>
      <c r="L31" s="68"/>
      <c r="M31" s="69"/>
      <c r="N31" s="255"/>
      <c r="O31" s="256"/>
      <c r="P31" s="27"/>
      <c r="Q31" s="26"/>
      <c r="R31" s="26"/>
      <c r="S31" s="26"/>
    </row>
    <row r="32" spans="1:19" ht="27.75" customHeight="1" thickBot="1" x14ac:dyDescent="0.25">
      <c r="A32" s="302"/>
      <c r="B32" s="304"/>
      <c r="C32" s="229"/>
      <c r="D32" s="289"/>
      <c r="E32" s="235"/>
      <c r="F32" s="235"/>
      <c r="G32" s="150" t="s">
        <v>8</v>
      </c>
      <c r="H32" s="151">
        <f>H31</f>
        <v>15</v>
      </c>
      <c r="I32" s="152">
        <f t="shared" ref="I32" si="8">I31</f>
        <v>15</v>
      </c>
      <c r="J32" s="153">
        <f>SUM(J31:J31)</f>
        <v>14.9</v>
      </c>
      <c r="K32" s="286"/>
      <c r="L32" s="72"/>
      <c r="M32" s="73"/>
      <c r="N32" s="253"/>
      <c r="O32" s="254"/>
      <c r="P32" s="27"/>
      <c r="Q32" s="26"/>
      <c r="R32" s="26"/>
      <c r="S32" s="26"/>
    </row>
    <row r="33" spans="1:19" ht="14.25" customHeight="1" x14ac:dyDescent="0.2">
      <c r="A33" s="306" t="s">
        <v>7</v>
      </c>
      <c r="B33" s="307" t="s">
        <v>9</v>
      </c>
      <c r="C33" s="228" t="s">
        <v>34</v>
      </c>
      <c r="D33" s="287" t="s">
        <v>46</v>
      </c>
      <c r="E33" s="234" t="s">
        <v>53</v>
      </c>
      <c r="F33" s="236" t="s">
        <v>111</v>
      </c>
      <c r="G33" s="140" t="s">
        <v>64</v>
      </c>
      <c r="H33" s="141">
        <v>5.2</v>
      </c>
      <c r="I33" s="142">
        <v>5.2</v>
      </c>
      <c r="J33" s="143">
        <v>5.2</v>
      </c>
      <c r="K33" s="285"/>
      <c r="L33" s="68"/>
      <c r="M33" s="69"/>
      <c r="N33" s="255"/>
      <c r="O33" s="256"/>
      <c r="P33" s="27"/>
      <c r="Q33" s="26"/>
      <c r="R33" s="26"/>
      <c r="S33" s="26"/>
    </row>
    <row r="34" spans="1:19" ht="10.15" customHeight="1" thickBot="1" x14ac:dyDescent="0.25">
      <c r="A34" s="302"/>
      <c r="B34" s="304"/>
      <c r="C34" s="229"/>
      <c r="D34" s="289"/>
      <c r="E34" s="235"/>
      <c r="F34" s="235"/>
      <c r="G34" s="150" t="s">
        <v>8</v>
      </c>
      <c r="H34" s="151">
        <f>H33</f>
        <v>5.2</v>
      </c>
      <c r="I34" s="152">
        <f t="shared" ref="I34" si="9">I33</f>
        <v>5.2</v>
      </c>
      <c r="J34" s="153">
        <f>SUM(J33:J33)</f>
        <v>5.2</v>
      </c>
      <c r="K34" s="286"/>
      <c r="L34" s="72"/>
      <c r="M34" s="73"/>
      <c r="N34" s="253"/>
      <c r="O34" s="254"/>
      <c r="P34" s="27"/>
      <c r="Q34" s="26"/>
      <c r="R34" s="26"/>
      <c r="S34" s="26"/>
    </row>
    <row r="35" spans="1:19" ht="14.25" customHeight="1" x14ac:dyDescent="0.2">
      <c r="A35" s="306" t="s">
        <v>7</v>
      </c>
      <c r="B35" s="307" t="s">
        <v>9</v>
      </c>
      <c r="C35" s="228" t="s">
        <v>35</v>
      </c>
      <c r="D35" s="287" t="s">
        <v>47</v>
      </c>
      <c r="E35" s="234" t="s">
        <v>53</v>
      </c>
      <c r="F35" s="236" t="s">
        <v>110</v>
      </c>
      <c r="G35" s="140" t="s">
        <v>64</v>
      </c>
      <c r="H35" s="141">
        <v>58.4</v>
      </c>
      <c r="I35" s="142">
        <v>58.4</v>
      </c>
      <c r="J35" s="143">
        <v>58.4</v>
      </c>
      <c r="K35" s="285"/>
      <c r="L35" s="74"/>
      <c r="M35" s="69"/>
      <c r="N35" s="255"/>
      <c r="O35" s="256"/>
      <c r="P35" s="27"/>
      <c r="Q35" s="26"/>
      <c r="R35" s="26"/>
      <c r="S35" s="26"/>
    </row>
    <row r="36" spans="1:19" ht="17.25" customHeight="1" thickBot="1" x14ac:dyDescent="0.25">
      <c r="A36" s="302"/>
      <c r="B36" s="304"/>
      <c r="C36" s="229"/>
      <c r="D36" s="289"/>
      <c r="E36" s="235"/>
      <c r="F36" s="235"/>
      <c r="G36" s="150" t="s">
        <v>8</v>
      </c>
      <c r="H36" s="151">
        <f>H35</f>
        <v>58.4</v>
      </c>
      <c r="I36" s="152">
        <f t="shared" ref="I36" si="10">I35</f>
        <v>58.4</v>
      </c>
      <c r="J36" s="155">
        <f t="shared" ref="J36" si="11">J35</f>
        <v>58.4</v>
      </c>
      <c r="K36" s="286"/>
      <c r="L36" s="75"/>
      <c r="M36" s="76"/>
      <c r="N36" s="253"/>
      <c r="O36" s="254"/>
      <c r="P36" s="27"/>
      <c r="Q36" s="26"/>
      <c r="R36" s="26"/>
      <c r="S36" s="26"/>
    </row>
    <row r="37" spans="1:19" ht="14.25" customHeight="1" x14ac:dyDescent="0.2">
      <c r="A37" s="306" t="s">
        <v>7</v>
      </c>
      <c r="B37" s="307" t="s">
        <v>9</v>
      </c>
      <c r="C37" s="228" t="s">
        <v>36</v>
      </c>
      <c r="D37" s="287" t="s">
        <v>67</v>
      </c>
      <c r="E37" s="234" t="s">
        <v>53</v>
      </c>
      <c r="F37" s="236" t="s">
        <v>112</v>
      </c>
      <c r="G37" s="140" t="s">
        <v>64</v>
      </c>
      <c r="H37" s="141">
        <v>8.3000000000000007</v>
      </c>
      <c r="I37" s="156">
        <v>8.3000000000000007</v>
      </c>
      <c r="J37" s="143">
        <v>8.3000000000000007</v>
      </c>
      <c r="K37" s="285"/>
      <c r="L37" s="157"/>
      <c r="M37" s="69"/>
      <c r="N37" s="255"/>
      <c r="O37" s="256"/>
      <c r="P37" s="27"/>
      <c r="Q37" s="26"/>
      <c r="R37" s="26"/>
      <c r="S37" s="26"/>
    </row>
    <row r="38" spans="1:19" ht="14.25" customHeight="1" thickBot="1" x14ac:dyDescent="0.25">
      <c r="A38" s="302"/>
      <c r="B38" s="304"/>
      <c r="C38" s="229"/>
      <c r="D38" s="289"/>
      <c r="E38" s="235"/>
      <c r="F38" s="235"/>
      <c r="G38" s="150" t="s">
        <v>8</v>
      </c>
      <c r="H38" s="151">
        <f>H37</f>
        <v>8.3000000000000007</v>
      </c>
      <c r="I38" s="209">
        <f t="shared" ref="I38" si="12">I37</f>
        <v>8.3000000000000007</v>
      </c>
      <c r="J38" s="153">
        <f>SUM(J37:J37)</f>
        <v>8.3000000000000007</v>
      </c>
      <c r="K38" s="286"/>
      <c r="L38" s="158"/>
      <c r="M38" s="76"/>
      <c r="N38" s="253"/>
      <c r="O38" s="254"/>
      <c r="P38" s="27"/>
      <c r="Q38" s="26"/>
      <c r="R38" s="26"/>
      <c r="S38" s="26"/>
    </row>
    <row r="39" spans="1:19" ht="29.45" customHeight="1" thickBot="1" x14ac:dyDescent="0.25">
      <c r="A39" s="306" t="s">
        <v>7</v>
      </c>
      <c r="B39" s="307" t="s">
        <v>9</v>
      </c>
      <c r="C39" s="228" t="s">
        <v>37</v>
      </c>
      <c r="D39" s="287" t="s">
        <v>93</v>
      </c>
      <c r="E39" s="234" t="s">
        <v>53</v>
      </c>
      <c r="F39" s="322" t="s">
        <v>113</v>
      </c>
      <c r="G39" s="140" t="s">
        <v>64</v>
      </c>
      <c r="H39" s="141">
        <v>105.9</v>
      </c>
      <c r="I39" s="156">
        <v>118.1</v>
      </c>
      <c r="J39" s="143">
        <v>115.5</v>
      </c>
      <c r="K39" s="159"/>
      <c r="L39" s="74"/>
      <c r="M39" s="172"/>
      <c r="N39" s="279"/>
      <c r="O39" s="280"/>
      <c r="P39" s="27"/>
      <c r="Q39" s="26"/>
      <c r="R39" s="26"/>
      <c r="S39" s="26"/>
    </row>
    <row r="40" spans="1:19" ht="19.899999999999999" customHeight="1" x14ac:dyDescent="0.2">
      <c r="A40" s="311"/>
      <c r="B40" s="314"/>
      <c r="C40" s="315"/>
      <c r="D40" s="380"/>
      <c r="E40" s="291"/>
      <c r="F40" s="313"/>
      <c r="G40" s="140" t="s">
        <v>64</v>
      </c>
      <c r="H40" s="146">
        <v>14.9</v>
      </c>
      <c r="I40" s="160">
        <v>14.9</v>
      </c>
      <c r="J40" s="161">
        <v>13</v>
      </c>
      <c r="K40" s="297"/>
      <c r="L40" s="70"/>
      <c r="M40" s="71"/>
      <c r="N40" s="281"/>
      <c r="O40" s="282"/>
      <c r="P40" s="27"/>
      <c r="Q40" s="26"/>
      <c r="R40" s="26"/>
      <c r="S40" s="26"/>
    </row>
    <row r="41" spans="1:19" ht="18" customHeight="1" thickBot="1" x14ac:dyDescent="0.25">
      <c r="A41" s="302"/>
      <c r="B41" s="304"/>
      <c r="C41" s="229"/>
      <c r="D41" s="289"/>
      <c r="E41" s="235"/>
      <c r="F41" s="235"/>
      <c r="G41" s="150" t="s">
        <v>8</v>
      </c>
      <c r="H41" s="151">
        <f>H39+H40</f>
        <v>120.80000000000001</v>
      </c>
      <c r="I41" s="209">
        <f t="shared" ref="I41" si="13">I39+I40</f>
        <v>133</v>
      </c>
      <c r="J41" s="153">
        <f>SUM(J39:J40)</f>
        <v>128.5</v>
      </c>
      <c r="K41" s="298"/>
      <c r="L41" s="75"/>
      <c r="M41" s="76"/>
      <c r="N41" s="283"/>
      <c r="O41" s="284"/>
      <c r="P41" s="27"/>
      <c r="Q41" s="26"/>
      <c r="R41" s="26"/>
      <c r="S41" s="26"/>
    </row>
    <row r="42" spans="1:19" ht="14.25" customHeight="1" x14ac:dyDescent="0.2">
      <c r="A42" s="306" t="s">
        <v>7</v>
      </c>
      <c r="B42" s="307" t="s">
        <v>9</v>
      </c>
      <c r="C42" s="228" t="s">
        <v>38</v>
      </c>
      <c r="D42" s="287" t="s">
        <v>48</v>
      </c>
      <c r="E42" s="234" t="s">
        <v>53</v>
      </c>
      <c r="F42" s="236" t="s">
        <v>116</v>
      </c>
      <c r="G42" s="140" t="s">
        <v>64</v>
      </c>
      <c r="H42" s="141">
        <v>20.8</v>
      </c>
      <c r="I42" s="156">
        <v>20.8</v>
      </c>
      <c r="J42" s="143">
        <v>19.8</v>
      </c>
      <c r="K42" s="295" t="s">
        <v>61</v>
      </c>
      <c r="L42" s="144">
        <v>1500</v>
      </c>
      <c r="M42" s="172" t="s">
        <v>132</v>
      </c>
      <c r="N42" s="255"/>
      <c r="O42" s="256"/>
      <c r="P42" s="27"/>
      <c r="Q42" s="26"/>
      <c r="R42" s="26"/>
      <c r="S42" s="26"/>
    </row>
    <row r="43" spans="1:19" ht="23.25" customHeight="1" thickBot="1" x14ac:dyDescent="0.25">
      <c r="A43" s="316"/>
      <c r="B43" s="317"/>
      <c r="C43" s="318"/>
      <c r="D43" s="288"/>
      <c r="E43" s="291"/>
      <c r="F43" s="291"/>
      <c r="G43" s="162" t="s">
        <v>8</v>
      </c>
      <c r="H43" s="163">
        <f>H42</f>
        <v>20.8</v>
      </c>
      <c r="I43" s="210">
        <f t="shared" ref="I43" si="14">I42</f>
        <v>20.8</v>
      </c>
      <c r="J43" s="164">
        <f>SUM(J42:J42)</f>
        <v>19.8</v>
      </c>
      <c r="K43" s="296"/>
      <c r="L43" s="165"/>
      <c r="M43" s="77"/>
      <c r="N43" s="267"/>
      <c r="O43" s="252"/>
      <c r="P43" s="27"/>
      <c r="Q43" s="26"/>
      <c r="R43" s="26"/>
      <c r="S43" s="26"/>
    </row>
    <row r="44" spans="1:19" ht="14.25" customHeight="1" x14ac:dyDescent="0.2">
      <c r="A44" s="306" t="s">
        <v>7</v>
      </c>
      <c r="B44" s="307" t="s">
        <v>9</v>
      </c>
      <c r="C44" s="228" t="s">
        <v>39</v>
      </c>
      <c r="D44" s="287" t="s">
        <v>94</v>
      </c>
      <c r="E44" s="234" t="s">
        <v>53</v>
      </c>
      <c r="F44" s="236" t="s">
        <v>110</v>
      </c>
      <c r="G44" s="140" t="s">
        <v>64</v>
      </c>
      <c r="H44" s="141">
        <v>12.6</v>
      </c>
      <c r="I44" s="156">
        <v>12.6</v>
      </c>
      <c r="J44" s="143">
        <v>12.6</v>
      </c>
      <c r="K44" s="285"/>
      <c r="L44" s="157"/>
      <c r="M44" s="69"/>
      <c r="N44" s="263"/>
      <c r="O44" s="264"/>
      <c r="P44" s="27"/>
      <c r="Q44" s="26"/>
      <c r="R44" s="26"/>
      <c r="S44" s="26"/>
    </row>
    <row r="45" spans="1:19" ht="36" customHeight="1" thickBot="1" x14ac:dyDescent="0.25">
      <c r="A45" s="302"/>
      <c r="B45" s="304"/>
      <c r="C45" s="229"/>
      <c r="D45" s="289"/>
      <c r="E45" s="235"/>
      <c r="F45" s="235"/>
      <c r="G45" s="150" t="s">
        <v>8</v>
      </c>
      <c r="H45" s="151">
        <f>H44</f>
        <v>12.6</v>
      </c>
      <c r="I45" s="209">
        <f t="shared" ref="I45" si="15">I44</f>
        <v>12.6</v>
      </c>
      <c r="J45" s="153">
        <f>SUM(J44:J44)</f>
        <v>12.6</v>
      </c>
      <c r="K45" s="286"/>
      <c r="L45" s="158"/>
      <c r="M45" s="76"/>
      <c r="N45" s="265"/>
      <c r="O45" s="266"/>
      <c r="P45" s="27"/>
      <c r="Q45" s="26"/>
      <c r="R45" s="26"/>
      <c r="S45" s="26"/>
    </row>
    <row r="46" spans="1:19" ht="13.9" customHeight="1" x14ac:dyDescent="0.2">
      <c r="A46" s="306" t="s">
        <v>7</v>
      </c>
      <c r="B46" s="307" t="s">
        <v>9</v>
      </c>
      <c r="C46" s="228" t="s">
        <v>40</v>
      </c>
      <c r="D46" s="287" t="s">
        <v>49</v>
      </c>
      <c r="E46" s="234" t="s">
        <v>53</v>
      </c>
      <c r="F46" s="300" t="s">
        <v>116</v>
      </c>
      <c r="G46" s="140" t="s">
        <v>64</v>
      </c>
      <c r="H46" s="141">
        <v>0.6</v>
      </c>
      <c r="I46" s="156">
        <v>0.6</v>
      </c>
      <c r="J46" s="143">
        <v>0.6</v>
      </c>
      <c r="K46" s="285"/>
      <c r="L46" s="68"/>
      <c r="M46" s="69"/>
      <c r="N46" s="263"/>
      <c r="O46" s="264"/>
      <c r="P46" s="27"/>
      <c r="Q46" s="26"/>
      <c r="R46" s="26"/>
      <c r="S46" s="26"/>
    </row>
    <row r="47" spans="1:19" ht="22.15" customHeight="1" thickBot="1" x14ac:dyDescent="0.25">
      <c r="A47" s="302"/>
      <c r="B47" s="304"/>
      <c r="C47" s="229"/>
      <c r="D47" s="289"/>
      <c r="E47" s="235"/>
      <c r="F47" s="294"/>
      <c r="G47" s="150" t="s">
        <v>8</v>
      </c>
      <c r="H47" s="151">
        <f>H46</f>
        <v>0.6</v>
      </c>
      <c r="I47" s="209">
        <f t="shared" ref="I47" si="16">I46</f>
        <v>0.6</v>
      </c>
      <c r="J47" s="153">
        <f>SUM(J46:J46)</f>
        <v>0.6</v>
      </c>
      <c r="K47" s="299"/>
      <c r="L47" s="72"/>
      <c r="M47" s="73"/>
      <c r="N47" s="265"/>
      <c r="O47" s="266"/>
      <c r="P47" s="27"/>
      <c r="Q47" s="26"/>
      <c r="R47" s="26"/>
      <c r="S47" s="26"/>
    </row>
    <row r="48" spans="1:19" ht="18" customHeight="1" x14ac:dyDescent="0.2">
      <c r="A48" s="306" t="s">
        <v>7</v>
      </c>
      <c r="B48" s="307" t="s">
        <v>9</v>
      </c>
      <c r="C48" s="228" t="s">
        <v>41</v>
      </c>
      <c r="D48" s="287" t="s">
        <v>63</v>
      </c>
      <c r="E48" s="234" t="s">
        <v>53</v>
      </c>
      <c r="F48" s="300" t="s">
        <v>117</v>
      </c>
      <c r="G48" s="140" t="s">
        <v>64</v>
      </c>
      <c r="H48" s="141">
        <v>60.5</v>
      </c>
      <c r="I48" s="156">
        <v>62</v>
      </c>
      <c r="J48" s="143">
        <v>61.1</v>
      </c>
      <c r="K48" s="285"/>
      <c r="L48" s="68"/>
      <c r="M48" s="69"/>
      <c r="N48" s="263"/>
      <c r="O48" s="264"/>
      <c r="P48" s="27"/>
      <c r="Q48" s="26"/>
      <c r="R48" s="26"/>
      <c r="S48" s="26"/>
    </row>
    <row r="49" spans="1:19" ht="12.75" customHeight="1" thickBot="1" x14ac:dyDescent="0.25">
      <c r="A49" s="302"/>
      <c r="B49" s="304"/>
      <c r="C49" s="229"/>
      <c r="D49" s="289"/>
      <c r="E49" s="235"/>
      <c r="F49" s="294"/>
      <c r="G49" s="150" t="s">
        <v>8</v>
      </c>
      <c r="H49" s="151">
        <f>H48</f>
        <v>60.5</v>
      </c>
      <c r="I49" s="209">
        <f t="shared" ref="I49:J49" si="17">I48</f>
        <v>62</v>
      </c>
      <c r="J49" s="155">
        <f t="shared" si="17"/>
        <v>61.1</v>
      </c>
      <c r="K49" s="299"/>
      <c r="L49" s="72"/>
      <c r="M49" s="73"/>
      <c r="N49" s="265"/>
      <c r="O49" s="266"/>
      <c r="P49" s="27"/>
      <c r="Q49" s="26"/>
      <c r="R49" s="26"/>
      <c r="S49" s="26"/>
    </row>
    <row r="50" spans="1:19" ht="14.25" customHeight="1" x14ac:dyDescent="0.2">
      <c r="A50" s="301" t="s">
        <v>7</v>
      </c>
      <c r="B50" s="303" t="s">
        <v>9</v>
      </c>
      <c r="C50" s="305" t="s">
        <v>42</v>
      </c>
      <c r="D50" s="290" t="s">
        <v>75</v>
      </c>
      <c r="E50" s="292" t="s">
        <v>53</v>
      </c>
      <c r="F50" s="293" t="s">
        <v>118</v>
      </c>
      <c r="G50" s="166" t="s">
        <v>64</v>
      </c>
      <c r="H50" s="167">
        <v>1.2</v>
      </c>
      <c r="I50" s="211">
        <v>1.2</v>
      </c>
      <c r="J50" s="169">
        <v>0</v>
      </c>
      <c r="K50" s="312"/>
      <c r="L50" s="70"/>
      <c r="M50" s="71"/>
      <c r="N50" s="263"/>
      <c r="O50" s="264"/>
      <c r="P50" s="27"/>
      <c r="Q50" s="26"/>
      <c r="R50" s="26"/>
      <c r="S50" s="26"/>
    </row>
    <row r="51" spans="1:19" ht="50.25" customHeight="1" thickBot="1" x14ac:dyDescent="0.25">
      <c r="A51" s="302"/>
      <c r="B51" s="304"/>
      <c r="C51" s="229"/>
      <c r="D51" s="289"/>
      <c r="E51" s="235"/>
      <c r="F51" s="294"/>
      <c r="G51" s="150" t="s">
        <v>8</v>
      </c>
      <c r="H51" s="151">
        <f>H50</f>
        <v>1.2</v>
      </c>
      <c r="I51" s="152">
        <f t="shared" ref="I51" si="18">I50</f>
        <v>1.2</v>
      </c>
      <c r="J51" s="153">
        <f>SUM(J50:J50)</f>
        <v>0</v>
      </c>
      <c r="K51" s="299"/>
      <c r="L51" s="72"/>
      <c r="M51" s="73"/>
      <c r="N51" s="265"/>
      <c r="O51" s="266"/>
      <c r="P51" s="27"/>
      <c r="Q51" s="26"/>
      <c r="R51" s="26"/>
      <c r="S51" s="26"/>
    </row>
    <row r="52" spans="1:19" ht="15.75" customHeight="1" thickBot="1" x14ac:dyDescent="0.25">
      <c r="A52" s="170" t="s">
        <v>7</v>
      </c>
      <c r="B52" s="133" t="s">
        <v>9</v>
      </c>
      <c r="C52" s="230" t="s">
        <v>10</v>
      </c>
      <c r="D52" s="231"/>
      <c r="E52" s="232"/>
      <c r="F52" s="232"/>
      <c r="G52" s="233"/>
      <c r="H52" s="171">
        <f>H25+H28+H30+H32+H34+H36+H38+H41+H43+H45+H51+H47+H49</f>
        <v>400.00000000000006</v>
      </c>
      <c r="I52" s="171">
        <f t="shared" ref="I52:J52" si="19">I25+I28+I30+I32+I34+I36+I38+I41+I43+I45+I51+I47+I49</f>
        <v>413.70000000000005</v>
      </c>
      <c r="J52" s="171">
        <f t="shared" si="19"/>
        <v>405.80000000000013</v>
      </c>
      <c r="K52" s="137"/>
      <c r="L52" s="138"/>
      <c r="M52" s="138"/>
      <c r="N52" s="263"/>
      <c r="O52" s="264"/>
      <c r="P52" s="27"/>
      <c r="Q52" s="26"/>
      <c r="R52" s="26"/>
      <c r="S52" s="26"/>
    </row>
    <row r="53" spans="1:19" ht="20.25" customHeight="1" thickBot="1" x14ac:dyDescent="0.25">
      <c r="A53" s="17" t="s">
        <v>7</v>
      </c>
      <c r="B53" s="139" t="s">
        <v>29</v>
      </c>
      <c r="C53" s="308" t="s">
        <v>51</v>
      </c>
      <c r="D53" s="309"/>
      <c r="E53" s="310"/>
      <c r="F53" s="310"/>
      <c r="G53" s="309"/>
      <c r="H53" s="309"/>
      <c r="I53" s="309"/>
      <c r="J53" s="309"/>
      <c r="K53" s="309"/>
      <c r="L53" s="309"/>
      <c r="M53" s="309"/>
      <c r="N53" s="265"/>
      <c r="O53" s="266"/>
      <c r="P53" s="27"/>
      <c r="Q53" s="26"/>
      <c r="R53" s="26"/>
      <c r="S53" s="26"/>
    </row>
    <row r="54" spans="1:19" ht="14.25" customHeight="1" x14ac:dyDescent="0.2">
      <c r="A54" s="306" t="s">
        <v>7</v>
      </c>
      <c r="B54" s="307" t="s">
        <v>29</v>
      </c>
      <c r="C54" s="228" t="s">
        <v>7</v>
      </c>
      <c r="D54" s="287" t="s">
        <v>62</v>
      </c>
      <c r="E54" s="234" t="s">
        <v>53</v>
      </c>
      <c r="F54" s="236" t="s">
        <v>33</v>
      </c>
      <c r="G54" s="140" t="s">
        <v>32</v>
      </c>
      <c r="H54" s="141">
        <v>27.5</v>
      </c>
      <c r="I54" s="142">
        <v>30.8</v>
      </c>
      <c r="J54" s="143">
        <v>30.7</v>
      </c>
      <c r="K54" s="285" t="s">
        <v>95</v>
      </c>
      <c r="L54" s="157">
        <v>2</v>
      </c>
      <c r="M54" s="172" t="s">
        <v>135</v>
      </c>
      <c r="N54" s="263"/>
      <c r="O54" s="264"/>
      <c r="P54" s="27"/>
      <c r="Q54" s="26"/>
      <c r="R54" s="26"/>
      <c r="S54" s="26"/>
    </row>
    <row r="55" spans="1:19" ht="11.25" customHeight="1" x14ac:dyDescent="0.2">
      <c r="A55" s="311"/>
      <c r="B55" s="314"/>
      <c r="C55" s="315"/>
      <c r="D55" s="380"/>
      <c r="E55" s="291"/>
      <c r="F55" s="313"/>
      <c r="G55" s="145"/>
      <c r="H55" s="146"/>
      <c r="I55" s="147"/>
      <c r="J55" s="148"/>
      <c r="K55" s="312"/>
      <c r="L55" s="165"/>
      <c r="M55" s="173"/>
      <c r="N55" s="267"/>
      <c r="O55" s="252"/>
      <c r="P55" s="27"/>
      <c r="Q55" s="26"/>
      <c r="R55" s="26"/>
      <c r="S55" s="26"/>
    </row>
    <row r="56" spans="1:19" ht="27.75" customHeight="1" thickBot="1" x14ac:dyDescent="0.25">
      <c r="A56" s="302"/>
      <c r="B56" s="304"/>
      <c r="C56" s="229"/>
      <c r="D56" s="289"/>
      <c r="E56" s="235"/>
      <c r="F56" s="235"/>
      <c r="G56" s="150" t="s">
        <v>8</v>
      </c>
      <c r="H56" s="151">
        <f t="shared" ref="H56:J56" si="20">H54</f>
        <v>27.5</v>
      </c>
      <c r="I56" s="152">
        <f t="shared" si="20"/>
        <v>30.8</v>
      </c>
      <c r="J56" s="155">
        <f t="shared" si="20"/>
        <v>30.7</v>
      </c>
      <c r="K56" s="286"/>
      <c r="L56" s="158"/>
      <c r="M56" s="174"/>
      <c r="N56" s="265"/>
      <c r="O56" s="266"/>
      <c r="P56" s="27"/>
      <c r="Q56" s="26"/>
      <c r="R56" s="26"/>
      <c r="S56" s="26"/>
    </row>
    <row r="57" spans="1:19" ht="13.9" customHeight="1" thickBot="1" x14ac:dyDescent="0.25">
      <c r="A57" s="170" t="s">
        <v>7</v>
      </c>
      <c r="B57" s="133" t="s">
        <v>29</v>
      </c>
      <c r="C57" s="230" t="s">
        <v>10</v>
      </c>
      <c r="D57" s="231"/>
      <c r="E57" s="231"/>
      <c r="F57" s="231"/>
      <c r="G57" s="233"/>
      <c r="H57" s="175">
        <f t="shared" ref="H57:J57" si="21">H56</f>
        <v>27.5</v>
      </c>
      <c r="I57" s="176">
        <f t="shared" si="21"/>
        <v>30.8</v>
      </c>
      <c r="J57" s="177">
        <f t="shared" si="21"/>
        <v>30.7</v>
      </c>
      <c r="K57" s="137"/>
      <c r="L57" s="138"/>
      <c r="M57" s="138"/>
      <c r="N57" s="268"/>
      <c r="O57" s="269"/>
      <c r="P57" s="27"/>
      <c r="Q57" s="26"/>
      <c r="R57" s="26"/>
      <c r="S57" s="26"/>
    </row>
    <row r="58" spans="1:19" ht="15" customHeight="1" thickBot="1" x14ac:dyDescent="0.25">
      <c r="A58" s="17" t="s">
        <v>7</v>
      </c>
      <c r="B58" s="139" t="s">
        <v>30</v>
      </c>
      <c r="C58" s="308" t="s">
        <v>96</v>
      </c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268"/>
      <c r="O58" s="269"/>
      <c r="P58" s="27"/>
      <c r="Q58" s="26"/>
      <c r="R58" s="26"/>
      <c r="S58" s="26"/>
    </row>
    <row r="59" spans="1:19" ht="18" customHeight="1" x14ac:dyDescent="0.2">
      <c r="A59" s="306" t="s">
        <v>7</v>
      </c>
      <c r="B59" s="307" t="s">
        <v>30</v>
      </c>
      <c r="C59" s="228" t="s">
        <v>7</v>
      </c>
      <c r="D59" s="287" t="s">
        <v>97</v>
      </c>
      <c r="E59" s="234" t="s">
        <v>53</v>
      </c>
      <c r="F59" s="236" t="s">
        <v>33</v>
      </c>
      <c r="G59" s="140" t="s">
        <v>32</v>
      </c>
      <c r="H59" s="141">
        <v>5.8</v>
      </c>
      <c r="I59" s="142">
        <v>5.8</v>
      </c>
      <c r="J59" s="143">
        <v>0.3</v>
      </c>
      <c r="K59" s="237"/>
      <c r="L59" s="178"/>
      <c r="M59" s="179"/>
      <c r="N59" s="263"/>
      <c r="O59" s="264"/>
      <c r="P59" s="26"/>
      <c r="Q59" s="26"/>
      <c r="R59" s="26"/>
      <c r="S59" s="26"/>
    </row>
    <row r="60" spans="1:19" ht="21" customHeight="1" thickBot="1" x14ac:dyDescent="0.25">
      <c r="A60" s="302"/>
      <c r="B60" s="304"/>
      <c r="C60" s="229"/>
      <c r="D60" s="289"/>
      <c r="E60" s="235"/>
      <c r="F60" s="235"/>
      <c r="G60" s="150" t="s">
        <v>8</v>
      </c>
      <c r="H60" s="151">
        <f>H59*1</f>
        <v>5.8</v>
      </c>
      <c r="I60" s="152">
        <f t="shared" ref="I60:J60" si="22">I59*1</f>
        <v>5.8</v>
      </c>
      <c r="J60" s="155">
        <f t="shared" si="22"/>
        <v>0.3</v>
      </c>
      <c r="K60" s="238"/>
      <c r="L60" s="180"/>
      <c r="M60" s="181"/>
      <c r="N60" s="265"/>
      <c r="O60" s="266"/>
      <c r="P60" s="27"/>
      <c r="Q60" s="26"/>
      <c r="R60" s="26"/>
      <c r="S60" s="26"/>
    </row>
    <row r="61" spans="1:19" ht="12.75" customHeight="1" thickBot="1" x14ac:dyDescent="0.25">
      <c r="A61" s="182" t="s">
        <v>7</v>
      </c>
      <c r="B61" s="125" t="s">
        <v>30</v>
      </c>
      <c r="C61" s="416" t="s">
        <v>10</v>
      </c>
      <c r="D61" s="232"/>
      <c r="E61" s="232"/>
      <c r="F61" s="232"/>
      <c r="G61" s="417"/>
      <c r="H61" s="183">
        <f>H60</f>
        <v>5.8</v>
      </c>
      <c r="I61" s="54">
        <f>I60</f>
        <v>5.8</v>
      </c>
      <c r="J61" s="19">
        <f>J60</f>
        <v>0.3</v>
      </c>
      <c r="K61" s="184"/>
      <c r="L61" s="21"/>
      <c r="M61" s="21"/>
      <c r="N61" s="263"/>
      <c r="O61" s="264"/>
      <c r="P61" s="26"/>
      <c r="Q61" s="26"/>
      <c r="R61" s="26"/>
      <c r="S61" s="26"/>
    </row>
    <row r="62" spans="1:19" ht="12.75" customHeight="1" thickBot="1" x14ac:dyDescent="0.25">
      <c r="A62" s="170" t="s">
        <v>7</v>
      </c>
      <c r="B62" s="418" t="s">
        <v>11</v>
      </c>
      <c r="C62" s="418"/>
      <c r="D62" s="418"/>
      <c r="E62" s="418"/>
      <c r="F62" s="418"/>
      <c r="G62" s="419"/>
      <c r="H62" s="185">
        <f>H61+H57+H52+H21</f>
        <v>5176</v>
      </c>
      <c r="I62" s="55">
        <f t="shared" ref="I62:J62" si="23">I61+I57+I52+I21</f>
        <v>5167.7</v>
      </c>
      <c r="J62" s="22">
        <f t="shared" si="23"/>
        <v>5059</v>
      </c>
      <c r="K62" s="24"/>
      <c r="L62" s="186"/>
      <c r="M62" s="186"/>
      <c r="N62" s="267"/>
      <c r="O62" s="252"/>
      <c r="P62" s="26"/>
      <c r="Q62" s="26"/>
      <c r="R62" s="26"/>
      <c r="S62" s="26"/>
    </row>
    <row r="63" spans="1:19" ht="15.75" customHeight="1" thickBot="1" x14ac:dyDescent="0.25">
      <c r="A63" s="187" t="s">
        <v>9</v>
      </c>
      <c r="B63" s="394" t="s">
        <v>65</v>
      </c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420"/>
      <c r="N63" s="265"/>
      <c r="O63" s="266"/>
      <c r="P63" s="26"/>
      <c r="Q63" s="26"/>
      <c r="R63" s="26"/>
      <c r="S63" s="26"/>
    </row>
    <row r="64" spans="1:19" ht="22.9" customHeight="1" thickBot="1" x14ac:dyDescent="0.25">
      <c r="A64" s="17" t="s">
        <v>9</v>
      </c>
      <c r="B64" s="139" t="s">
        <v>7</v>
      </c>
      <c r="C64" s="396" t="s">
        <v>54</v>
      </c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270"/>
      <c r="O64" s="271"/>
      <c r="P64" s="26"/>
      <c r="Q64" s="26"/>
      <c r="R64" s="26"/>
      <c r="S64" s="26"/>
    </row>
    <row r="65" spans="1:35" ht="49.9" customHeight="1" thickBot="1" x14ac:dyDescent="0.25">
      <c r="A65" s="106" t="s">
        <v>9</v>
      </c>
      <c r="B65" s="107" t="s">
        <v>7</v>
      </c>
      <c r="C65" s="397" t="s">
        <v>7</v>
      </c>
      <c r="D65" s="375" t="s">
        <v>68</v>
      </c>
      <c r="E65" s="234" t="s">
        <v>53</v>
      </c>
      <c r="F65" s="424" t="s">
        <v>57</v>
      </c>
      <c r="G65" s="188" t="s">
        <v>32</v>
      </c>
      <c r="H65" s="189">
        <v>0</v>
      </c>
      <c r="I65" s="142">
        <v>0</v>
      </c>
      <c r="J65" s="189">
        <v>0</v>
      </c>
      <c r="K65" s="190" t="s">
        <v>114</v>
      </c>
      <c r="L65" s="191"/>
      <c r="M65" s="192"/>
      <c r="N65" s="255"/>
      <c r="O65" s="256"/>
      <c r="P65" s="27"/>
      <c r="Q65" s="26"/>
      <c r="R65" s="26"/>
      <c r="S65" s="26"/>
    </row>
    <row r="66" spans="1:35" ht="48" customHeight="1" thickBot="1" x14ac:dyDescent="0.25">
      <c r="A66" s="193"/>
      <c r="B66" s="125"/>
      <c r="C66" s="387"/>
      <c r="D66" s="377"/>
      <c r="E66" s="235"/>
      <c r="F66" s="389"/>
      <c r="G66" s="194" t="s">
        <v>8</v>
      </c>
      <c r="H66" s="195">
        <f>H65</f>
        <v>0</v>
      </c>
      <c r="I66" s="196">
        <f t="shared" ref="I66:J66" si="24">I65</f>
        <v>0</v>
      </c>
      <c r="J66" s="197">
        <f t="shared" si="24"/>
        <v>0</v>
      </c>
      <c r="K66" s="198" t="s">
        <v>115</v>
      </c>
      <c r="L66" s="199" t="s">
        <v>58</v>
      </c>
      <c r="M66" s="200" t="s">
        <v>58</v>
      </c>
      <c r="N66" s="265"/>
      <c r="O66" s="266"/>
      <c r="P66" s="27"/>
      <c r="Q66" s="26"/>
      <c r="R66" s="26"/>
      <c r="S66" s="26"/>
    </row>
    <row r="67" spans="1:35" ht="14.25" customHeight="1" thickBot="1" x14ac:dyDescent="0.25">
      <c r="A67" s="106" t="s">
        <v>9</v>
      </c>
      <c r="B67" s="201" t="s">
        <v>7</v>
      </c>
      <c r="C67" s="429" t="s">
        <v>10</v>
      </c>
      <c r="D67" s="430"/>
      <c r="E67" s="430"/>
      <c r="F67" s="430"/>
      <c r="G67" s="430"/>
      <c r="H67" s="202">
        <f t="shared" ref="H67:J67" si="25">H66</f>
        <v>0</v>
      </c>
      <c r="I67" s="203">
        <f t="shared" si="25"/>
        <v>0</v>
      </c>
      <c r="J67" s="204">
        <f t="shared" si="25"/>
        <v>0</v>
      </c>
      <c r="K67" s="205"/>
      <c r="L67" s="206"/>
      <c r="M67" s="206"/>
      <c r="N67" s="263"/>
      <c r="O67" s="264"/>
      <c r="P67" s="26"/>
      <c r="Q67" s="26"/>
      <c r="R67" s="26"/>
      <c r="S67" s="26"/>
    </row>
    <row r="68" spans="1:35" ht="14.25" customHeight="1" thickBot="1" x14ac:dyDescent="0.25">
      <c r="A68" s="17" t="s">
        <v>9</v>
      </c>
      <c r="B68" s="427" t="s">
        <v>11</v>
      </c>
      <c r="C68" s="428"/>
      <c r="D68" s="428"/>
      <c r="E68" s="428"/>
      <c r="F68" s="428"/>
      <c r="G68" s="428"/>
      <c r="H68" s="56">
        <f t="shared" ref="H68:J68" si="26">H67</f>
        <v>0</v>
      </c>
      <c r="I68" s="55">
        <f t="shared" si="26"/>
        <v>0</v>
      </c>
      <c r="J68" s="22">
        <f t="shared" si="26"/>
        <v>0</v>
      </c>
      <c r="K68" s="23"/>
      <c r="L68" s="24"/>
      <c r="M68" s="24"/>
      <c r="N68" s="267"/>
      <c r="O68" s="252"/>
      <c r="P68" s="26"/>
      <c r="Q68" s="26"/>
      <c r="R68" s="26"/>
      <c r="S68" s="26"/>
    </row>
    <row r="69" spans="1:35" ht="16.5" customHeight="1" thickBot="1" x14ac:dyDescent="0.25">
      <c r="A69" s="187" t="s">
        <v>29</v>
      </c>
      <c r="B69" s="394" t="s">
        <v>55</v>
      </c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267"/>
      <c r="O69" s="252"/>
      <c r="P69" s="26"/>
      <c r="Q69" s="26"/>
      <c r="R69" s="26"/>
      <c r="S69" s="26"/>
    </row>
    <row r="70" spans="1:35" ht="21" customHeight="1" thickBot="1" x14ac:dyDescent="0.25">
      <c r="A70" s="17" t="s">
        <v>29</v>
      </c>
      <c r="B70" s="139" t="s">
        <v>7</v>
      </c>
      <c r="C70" s="396" t="s">
        <v>56</v>
      </c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265"/>
      <c r="O70" s="266"/>
      <c r="P70" s="26"/>
      <c r="Q70" s="26"/>
      <c r="R70" s="26"/>
      <c r="S70" s="26"/>
    </row>
    <row r="71" spans="1:35" ht="20.25" customHeight="1" x14ac:dyDescent="0.2">
      <c r="A71" s="106" t="s">
        <v>29</v>
      </c>
      <c r="B71" s="107" t="s">
        <v>7</v>
      </c>
      <c r="C71" s="397" t="s">
        <v>7</v>
      </c>
      <c r="D71" s="375" t="s">
        <v>69</v>
      </c>
      <c r="E71" s="234" t="s">
        <v>53</v>
      </c>
      <c r="F71" s="424" t="s">
        <v>119</v>
      </c>
      <c r="G71" s="188" t="s">
        <v>32</v>
      </c>
      <c r="H71" s="189">
        <v>2347.4</v>
      </c>
      <c r="I71" s="142">
        <v>2347.4</v>
      </c>
      <c r="J71" s="189">
        <v>2347.1999999999998</v>
      </c>
      <c r="K71" s="241" t="s">
        <v>127</v>
      </c>
      <c r="L71" s="245">
        <v>100</v>
      </c>
      <c r="M71" s="248">
        <v>100</v>
      </c>
      <c r="N71" s="263"/>
      <c r="O71" s="264"/>
      <c r="P71" s="26"/>
      <c r="Q71" s="26"/>
      <c r="R71" s="26"/>
      <c r="S71" s="26"/>
    </row>
    <row r="72" spans="1:35" ht="53.45" customHeight="1" thickBot="1" x14ac:dyDescent="0.25">
      <c r="A72" s="193"/>
      <c r="B72" s="125"/>
      <c r="C72" s="387"/>
      <c r="D72" s="377"/>
      <c r="E72" s="235"/>
      <c r="F72" s="389"/>
      <c r="G72" s="194" t="s">
        <v>8</v>
      </c>
      <c r="H72" s="195">
        <f>H71</f>
        <v>2347.4</v>
      </c>
      <c r="I72" s="196">
        <f t="shared" ref="I72:J72" si="27">I71</f>
        <v>2347.4</v>
      </c>
      <c r="J72" s="197">
        <f t="shared" si="27"/>
        <v>2347.1999999999998</v>
      </c>
      <c r="K72" s="242"/>
      <c r="L72" s="246"/>
      <c r="M72" s="249"/>
      <c r="N72" s="265"/>
      <c r="O72" s="266"/>
      <c r="P72" s="26"/>
      <c r="Q72" s="26"/>
      <c r="R72" s="26"/>
      <c r="S72" s="26"/>
    </row>
    <row r="73" spans="1:35" ht="40.5" customHeight="1" x14ac:dyDescent="0.2">
      <c r="A73" s="111" t="s">
        <v>29</v>
      </c>
      <c r="B73" s="112" t="s">
        <v>7</v>
      </c>
      <c r="C73" s="386" t="s">
        <v>9</v>
      </c>
      <c r="D73" s="376" t="s">
        <v>70</v>
      </c>
      <c r="E73" s="292" t="s">
        <v>53</v>
      </c>
      <c r="F73" s="388" t="s">
        <v>119</v>
      </c>
      <c r="G73" s="113" t="s">
        <v>32</v>
      </c>
      <c r="H73" s="207">
        <v>100</v>
      </c>
      <c r="I73" s="168">
        <v>55</v>
      </c>
      <c r="J73" s="207">
        <v>47.7</v>
      </c>
      <c r="K73" s="243"/>
      <c r="L73" s="246"/>
      <c r="M73" s="249"/>
      <c r="N73" s="251"/>
      <c r="O73" s="252"/>
      <c r="P73" s="26"/>
      <c r="Q73" s="26"/>
      <c r="R73" s="26"/>
      <c r="S73" s="26"/>
    </row>
    <row r="74" spans="1:35" ht="24" customHeight="1" thickBot="1" x14ac:dyDescent="0.25">
      <c r="A74" s="193"/>
      <c r="B74" s="125"/>
      <c r="C74" s="387"/>
      <c r="D74" s="377"/>
      <c r="E74" s="235"/>
      <c r="F74" s="389"/>
      <c r="G74" s="194" t="s">
        <v>8</v>
      </c>
      <c r="H74" s="195">
        <f>H73</f>
        <v>100</v>
      </c>
      <c r="I74" s="196">
        <f t="shared" ref="I74:J74" si="28">I73</f>
        <v>55</v>
      </c>
      <c r="J74" s="197">
        <f t="shared" si="28"/>
        <v>47.7</v>
      </c>
      <c r="K74" s="243"/>
      <c r="L74" s="246"/>
      <c r="M74" s="249"/>
      <c r="N74" s="253"/>
      <c r="O74" s="254"/>
      <c r="P74" s="26"/>
      <c r="Q74" s="26"/>
      <c r="R74" s="26"/>
      <c r="S74" s="26"/>
    </row>
    <row r="75" spans="1:35" ht="15" customHeight="1" x14ac:dyDescent="0.2">
      <c r="A75" s="106" t="s">
        <v>29</v>
      </c>
      <c r="B75" s="107" t="s">
        <v>7</v>
      </c>
      <c r="C75" s="397" t="s">
        <v>29</v>
      </c>
      <c r="D75" s="375" t="s">
        <v>77</v>
      </c>
      <c r="E75" s="234" t="s">
        <v>53</v>
      </c>
      <c r="F75" s="424" t="s">
        <v>119</v>
      </c>
      <c r="G75" s="188" t="s">
        <v>32</v>
      </c>
      <c r="H75" s="189"/>
      <c r="I75" s="142"/>
      <c r="J75" s="189"/>
      <c r="K75" s="243"/>
      <c r="L75" s="246"/>
      <c r="M75" s="249"/>
      <c r="N75" s="255"/>
      <c r="O75" s="256"/>
      <c r="P75" s="26"/>
      <c r="Q75" s="26"/>
      <c r="R75" s="26"/>
      <c r="S75" s="26"/>
    </row>
    <row r="76" spans="1:35" ht="15.6" customHeight="1" thickBot="1" x14ac:dyDescent="0.25">
      <c r="A76" s="193"/>
      <c r="B76" s="125"/>
      <c r="C76" s="387"/>
      <c r="D76" s="377"/>
      <c r="E76" s="235"/>
      <c r="F76" s="389"/>
      <c r="G76" s="194" t="s">
        <v>8</v>
      </c>
      <c r="H76" s="195">
        <f>H75*1</f>
        <v>0</v>
      </c>
      <c r="I76" s="196">
        <f t="shared" ref="I76:J76" si="29">I75*1</f>
        <v>0</v>
      </c>
      <c r="J76" s="197">
        <f t="shared" si="29"/>
        <v>0</v>
      </c>
      <c r="K76" s="244"/>
      <c r="L76" s="247"/>
      <c r="M76" s="250"/>
      <c r="N76" s="253"/>
      <c r="O76" s="254"/>
      <c r="P76" s="26"/>
      <c r="Q76" s="26"/>
      <c r="R76" s="26"/>
      <c r="S76" s="26"/>
    </row>
    <row r="77" spans="1:35" ht="12.75" customHeight="1" thickBot="1" x14ac:dyDescent="0.25">
      <c r="A77" s="7" t="s">
        <v>29</v>
      </c>
      <c r="B77" s="18" t="s">
        <v>7</v>
      </c>
      <c r="C77" s="425" t="s">
        <v>10</v>
      </c>
      <c r="D77" s="426"/>
      <c r="E77" s="426"/>
      <c r="F77" s="426"/>
      <c r="G77" s="426"/>
      <c r="H77" s="57">
        <f>H72+H74+H76</f>
        <v>2447.4</v>
      </c>
      <c r="I77" s="54">
        <f t="shared" ref="I77:J77" si="30">I72+I74+I76</f>
        <v>2402.4</v>
      </c>
      <c r="J77" s="54">
        <f t="shared" si="30"/>
        <v>2394.8999999999996</v>
      </c>
      <c r="K77" s="20"/>
      <c r="L77" s="21"/>
      <c r="M77" s="21"/>
      <c r="N77" s="257"/>
      <c r="O77" s="258"/>
      <c r="P77" s="26"/>
      <c r="Q77" s="26"/>
      <c r="R77" s="26"/>
      <c r="S77" s="26"/>
    </row>
    <row r="78" spans="1:35" ht="14.25" customHeight="1" thickBot="1" x14ac:dyDescent="0.25">
      <c r="A78" s="17" t="s">
        <v>29</v>
      </c>
      <c r="B78" s="427" t="s">
        <v>11</v>
      </c>
      <c r="C78" s="428"/>
      <c r="D78" s="428"/>
      <c r="E78" s="428"/>
      <c r="F78" s="428"/>
      <c r="G78" s="428"/>
      <c r="H78" s="56">
        <f>H77</f>
        <v>2447.4</v>
      </c>
      <c r="I78" s="55">
        <f t="shared" ref="I78:J78" si="31">I77</f>
        <v>2402.4</v>
      </c>
      <c r="J78" s="22">
        <f t="shared" si="31"/>
        <v>2394.8999999999996</v>
      </c>
      <c r="K78" s="23"/>
      <c r="L78" s="24"/>
      <c r="M78" s="24"/>
      <c r="N78" s="259"/>
      <c r="O78" s="260"/>
      <c r="P78" s="26"/>
      <c r="Q78" s="26"/>
      <c r="R78" s="26"/>
      <c r="S78" s="26"/>
    </row>
    <row r="79" spans="1:35" ht="14.25" customHeight="1" thickBot="1" x14ac:dyDescent="0.25">
      <c r="A79" s="31" t="s">
        <v>7</v>
      </c>
      <c r="B79" s="421" t="s">
        <v>12</v>
      </c>
      <c r="C79" s="421"/>
      <c r="D79" s="421"/>
      <c r="E79" s="421"/>
      <c r="F79" s="421"/>
      <c r="G79" s="421"/>
      <c r="H79" s="58">
        <f>H78+H68+H62</f>
        <v>7623.4</v>
      </c>
      <c r="I79" s="59">
        <f>I78+I68+I62</f>
        <v>7570.1</v>
      </c>
      <c r="J79" s="59">
        <f>J78+J68+J62</f>
        <v>7453.9</v>
      </c>
      <c r="K79" s="422"/>
      <c r="L79" s="423"/>
      <c r="M79" s="423"/>
      <c r="N79" s="261"/>
      <c r="O79" s="262"/>
      <c r="P79" s="26"/>
      <c r="Q79" s="26"/>
      <c r="R79" s="26"/>
      <c r="S79" s="26"/>
    </row>
    <row r="80" spans="1:35" s="9" customFormat="1" ht="15.75" customHeight="1" x14ac:dyDescent="0.2">
      <c r="A80" s="78"/>
      <c r="B80" s="79"/>
      <c r="C80" s="79"/>
      <c r="D80" s="79"/>
      <c r="E80" s="79"/>
      <c r="F80" s="80"/>
      <c r="G80" s="81"/>
      <c r="H80" s="81"/>
      <c r="I80" s="81"/>
      <c r="J80" s="81"/>
      <c r="K80" s="82"/>
      <c r="L80" s="82"/>
      <c r="M80" s="82"/>
      <c r="N80" s="83"/>
      <c r="O80" s="83"/>
      <c r="P80" s="28"/>
      <c r="Q80" s="28"/>
      <c r="R80" s="28"/>
      <c r="S80" s="2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s="9" customFormat="1" ht="15.75" customHeight="1" thickBot="1" x14ac:dyDescent="0.25">
      <c r="A81" s="78"/>
      <c r="B81" s="79"/>
      <c r="C81" s="32"/>
      <c r="D81" s="32"/>
      <c r="E81" s="32"/>
      <c r="F81" s="226" t="s">
        <v>13</v>
      </c>
      <c r="G81" s="227"/>
      <c r="H81" s="227"/>
      <c r="I81" s="227"/>
      <c r="J81" s="227"/>
      <c r="K81" s="86"/>
      <c r="L81" s="82"/>
      <c r="M81" s="82"/>
      <c r="N81" s="83"/>
      <c r="O81" s="83"/>
      <c r="P81" s="28"/>
      <c r="Q81" s="28"/>
      <c r="R81" s="28"/>
      <c r="S81" s="2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65.45" customHeight="1" thickBot="1" x14ac:dyDescent="0.25">
      <c r="A82" s="33"/>
      <c r="B82" s="33"/>
      <c r="C82" s="223" t="s">
        <v>14</v>
      </c>
      <c r="D82" s="224"/>
      <c r="E82" s="224"/>
      <c r="F82" s="224"/>
      <c r="G82" s="225"/>
      <c r="H82" s="37" t="s">
        <v>129</v>
      </c>
      <c r="I82" s="212" t="s">
        <v>137</v>
      </c>
      <c r="J82" s="60" t="s">
        <v>131</v>
      </c>
      <c r="L82" s="84"/>
      <c r="M82" s="33"/>
      <c r="N82" s="85"/>
      <c r="O82" s="85"/>
      <c r="P82" s="26"/>
      <c r="Q82" s="26"/>
      <c r="R82" s="26"/>
      <c r="S82" s="26"/>
    </row>
    <row r="83" spans="1:35" ht="14.1" customHeight="1" thickBot="1" x14ac:dyDescent="0.25">
      <c r="A83" s="33"/>
      <c r="B83" s="33"/>
      <c r="C83" s="404" t="s">
        <v>15</v>
      </c>
      <c r="D83" s="405"/>
      <c r="E83" s="405"/>
      <c r="F83" s="405"/>
      <c r="G83" s="406"/>
      <c r="H83" s="40">
        <f>H84+H85+H86+H87+H88+H89</f>
        <v>7623.4000000000005</v>
      </c>
      <c r="I83" s="40">
        <f t="shared" ref="I83:J83" si="32">I84+I85+I86+I87+I88+I89</f>
        <v>7570.1</v>
      </c>
      <c r="J83" s="208">
        <f t="shared" si="32"/>
        <v>7453.9000000000005</v>
      </c>
      <c r="L83" s="84"/>
      <c r="M83" s="33"/>
      <c r="N83" s="85"/>
      <c r="O83" s="85"/>
      <c r="P83" s="26"/>
      <c r="Q83" s="26"/>
      <c r="R83" s="26"/>
      <c r="S83" s="26"/>
    </row>
    <row r="84" spans="1:35" ht="14.1" customHeight="1" x14ac:dyDescent="0.2">
      <c r="A84" s="33"/>
      <c r="B84" s="33"/>
      <c r="C84" s="431" t="s">
        <v>82</v>
      </c>
      <c r="D84" s="432"/>
      <c r="E84" s="432"/>
      <c r="F84" s="432"/>
      <c r="G84" s="433"/>
      <c r="H84" s="35">
        <v>7212.3</v>
      </c>
      <c r="I84" s="41">
        <v>7145.3</v>
      </c>
      <c r="J84" s="41">
        <v>7040.5</v>
      </c>
      <c r="L84" s="84"/>
      <c r="M84" s="33"/>
      <c r="N84" s="85"/>
      <c r="O84" s="85"/>
      <c r="P84" s="26"/>
      <c r="Q84" s="26"/>
      <c r="R84" s="26"/>
      <c r="S84" s="26"/>
    </row>
    <row r="85" spans="1:35" ht="22.15" customHeight="1" x14ac:dyDescent="0.2">
      <c r="A85" s="33"/>
      <c r="B85" s="33"/>
      <c r="C85" s="413" t="s">
        <v>121</v>
      </c>
      <c r="D85" s="414"/>
      <c r="E85" s="414"/>
      <c r="F85" s="414"/>
      <c r="G85" s="415"/>
      <c r="H85" s="36"/>
      <c r="I85" s="42"/>
      <c r="J85" s="42"/>
      <c r="L85" s="84"/>
      <c r="M85" s="33"/>
      <c r="N85" s="85"/>
      <c r="O85" s="85"/>
      <c r="P85" s="26"/>
      <c r="Q85" s="26"/>
      <c r="R85" s="26"/>
      <c r="S85" s="26"/>
    </row>
    <row r="86" spans="1:35" ht="13.9" customHeight="1" x14ac:dyDescent="0.2">
      <c r="A86" s="33"/>
      <c r="B86" s="33"/>
      <c r="C86" s="410" t="s">
        <v>122</v>
      </c>
      <c r="D86" s="411"/>
      <c r="E86" s="411"/>
      <c r="F86" s="411"/>
      <c r="G86" s="412"/>
      <c r="H86" s="36">
        <v>400</v>
      </c>
      <c r="I86" s="42">
        <v>413.7</v>
      </c>
      <c r="J86" s="42">
        <v>405.8</v>
      </c>
      <c r="L86" s="84"/>
      <c r="M86" s="33"/>
      <c r="N86" s="85"/>
      <c r="O86" s="85"/>
      <c r="P86" s="26"/>
      <c r="Q86" s="26"/>
      <c r="R86" s="26"/>
      <c r="S86" s="26"/>
    </row>
    <row r="87" spans="1:35" ht="12.75" customHeight="1" x14ac:dyDescent="0.2">
      <c r="A87" s="33"/>
      <c r="B87" s="33"/>
      <c r="C87" s="407" t="s">
        <v>83</v>
      </c>
      <c r="D87" s="408"/>
      <c r="E87" s="408"/>
      <c r="F87" s="408"/>
      <c r="G87" s="409"/>
      <c r="H87" s="36">
        <v>0</v>
      </c>
      <c r="I87" s="42">
        <v>0</v>
      </c>
      <c r="J87" s="42">
        <v>0</v>
      </c>
      <c r="L87" s="84"/>
      <c r="M87" s="33"/>
      <c r="N87" s="85"/>
      <c r="O87" s="85"/>
      <c r="P87" s="26"/>
      <c r="Q87" s="26"/>
      <c r="R87" s="26"/>
      <c r="S87" s="26"/>
    </row>
    <row r="88" spans="1:35" ht="12.75" customHeight="1" x14ac:dyDescent="0.2">
      <c r="A88" s="33"/>
      <c r="B88" s="33"/>
      <c r="C88" s="431" t="s">
        <v>84</v>
      </c>
      <c r="D88" s="432"/>
      <c r="E88" s="432"/>
      <c r="F88" s="432"/>
      <c r="G88" s="434"/>
      <c r="H88" s="35"/>
      <c r="I88" s="41"/>
      <c r="J88" s="41"/>
      <c r="L88" s="84"/>
      <c r="M88" s="33"/>
      <c r="N88" s="85"/>
      <c r="O88" s="85"/>
      <c r="P88" s="26"/>
      <c r="Q88" s="26"/>
      <c r="R88" s="26"/>
      <c r="S88" s="26"/>
    </row>
    <row r="89" spans="1:35" ht="12.75" customHeight="1" thickBot="1" x14ac:dyDescent="0.25">
      <c r="A89" s="33"/>
      <c r="B89" s="33"/>
      <c r="C89" s="435" t="s">
        <v>85</v>
      </c>
      <c r="D89" s="436"/>
      <c r="E89" s="436"/>
      <c r="F89" s="436"/>
      <c r="G89" s="437"/>
      <c r="H89" s="36">
        <v>11.1</v>
      </c>
      <c r="I89" s="42">
        <v>11.1</v>
      </c>
      <c r="J89" s="42">
        <v>7.6</v>
      </c>
      <c r="L89" s="84"/>
      <c r="M89" s="33"/>
      <c r="N89" s="85"/>
      <c r="O89" s="85"/>
      <c r="P89" s="26"/>
      <c r="Q89" s="26"/>
      <c r="R89" s="26"/>
      <c r="S89" s="26"/>
    </row>
    <row r="90" spans="1:35" ht="14.1" customHeight="1" thickBot="1" x14ac:dyDescent="0.25">
      <c r="A90" s="33"/>
      <c r="B90" s="33"/>
      <c r="C90" s="404" t="s">
        <v>16</v>
      </c>
      <c r="D90" s="405"/>
      <c r="E90" s="405"/>
      <c r="F90" s="405"/>
      <c r="G90" s="406"/>
      <c r="H90" s="45">
        <f>H91</f>
        <v>0</v>
      </c>
      <c r="I90" s="45">
        <f t="shared" ref="I90:J90" si="33">I91</f>
        <v>0</v>
      </c>
      <c r="J90" s="46">
        <f t="shared" si="33"/>
        <v>0</v>
      </c>
      <c r="L90" s="84"/>
      <c r="M90" s="33"/>
      <c r="N90" s="85"/>
      <c r="O90" s="85"/>
      <c r="P90" s="26"/>
      <c r="Q90" s="26"/>
      <c r="R90" s="26"/>
      <c r="S90" s="26"/>
    </row>
    <row r="91" spans="1:35" ht="14.1" customHeight="1" thickBot="1" x14ac:dyDescent="0.25">
      <c r="A91" s="33"/>
      <c r="B91" s="33"/>
      <c r="C91" s="401" t="s">
        <v>133</v>
      </c>
      <c r="D91" s="402"/>
      <c r="E91" s="402"/>
      <c r="F91" s="402"/>
      <c r="G91" s="403"/>
      <c r="H91" s="35"/>
      <c r="I91" s="41"/>
      <c r="J91" s="41"/>
      <c r="L91" s="84"/>
      <c r="M91" s="33"/>
      <c r="N91" s="85"/>
      <c r="O91" s="85"/>
      <c r="P91" s="26"/>
      <c r="Q91" s="26"/>
      <c r="R91" s="26"/>
      <c r="S91" s="26"/>
    </row>
    <row r="92" spans="1:35" ht="14.1" customHeight="1" thickBot="1" x14ac:dyDescent="0.25">
      <c r="A92" s="33"/>
      <c r="B92" s="33"/>
      <c r="C92" s="398" t="s">
        <v>17</v>
      </c>
      <c r="D92" s="399"/>
      <c r="E92" s="399"/>
      <c r="F92" s="399"/>
      <c r="G92" s="400"/>
      <c r="H92" s="38">
        <f>H90+H83</f>
        <v>7623.4000000000005</v>
      </c>
      <c r="I92" s="38">
        <f t="shared" ref="I92:J92" si="34">I90+I83</f>
        <v>7570.1</v>
      </c>
      <c r="J92" s="39">
        <f t="shared" si="34"/>
        <v>7453.9000000000005</v>
      </c>
      <c r="L92" s="84"/>
      <c r="M92" s="33"/>
      <c r="N92" s="85"/>
      <c r="O92" s="85"/>
      <c r="P92" s="26"/>
      <c r="Q92" s="26"/>
      <c r="R92" s="26"/>
      <c r="S92" s="26"/>
    </row>
    <row r="93" spans="1:35" ht="22.15" customHeight="1" x14ac:dyDescent="0.2">
      <c r="A93" s="33"/>
      <c r="B93" s="33"/>
      <c r="C93" s="33"/>
      <c r="D93" s="221" t="s">
        <v>138</v>
      </c>
      <c r="E93" s="222"/>
      <c r="F93" s="222"/>
      <c r="G93" s="222"/>
      <c r="H93" s="222"/>
      <c r="I93" s="222"/>
      <c r="J93" s="222"/>
      <c r="K93" s="33"/>
      <c r="L93" s="84"/>
      <c r="M93" s="33"/>
      <c r="N93" s="85"/>
      <c r="O93" s="85"/>
    </row>
    <row r="96" spans="1:35" ht="12.75" customHeight="1" x14ac:dyDescent="0.25">
      <c r="E96" s="10"/>
    </row>
    <row r="98" spans="4:16" ht="12.75" customHeight="1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100" spans="4:16" ht="12.75" customHeight="1" x14ac:dyDescent="0.25">
      <c r="E100" s="10"/>
    </row>
  </sheetData>
  <mergeCells count="227">
    <mergeCell ref="K1:N1"/>
    <mergeCell ref="N65:O66"/>
    <mergeCell ref="C75:C76"/>
    <mergeCell ref="D75:D76"/>
    <mergeCell ref="E75:E76"/>
    <mergeCell ref="F75:F76"/>
    <mergeCell ref="C19:C20"/>
    <mergeCell ref="D19:D20"/>
    <mergeCell ref="C29:C30"/>
    <mergeCell ref="D29:D30"/>
    <mergeCell ref="E29:E30"/>
    <mergeCell ref="D35:D36"/>
    <mergeCell ref="F33:F34"/>
    <mergeCell ref="F29:F30"/>
    <mergeCell ref="E33:E34"/>
    <mergeCell ref="C31:C32"/>
    <mergeCell ref="E31:E32"/>
    <mergeCell ref="F31:F32"/>
    <mergeCell ref="K50:K51"/>
    <mergeCell ref="N4:N6"/>
    <mergeCell ref="O4:O6"/>
    <mergeCell ref="N21:O22"/>
    <mergeCell ref="N8:O12"/>
    <mergeCell ref="D2:O2"/>
    <mergeCell ref="B78:G78"/>
    <mergeCell ref="C67:G67"/>
    <mergeCell ref="B68:G68"/>
    <mergeCell ref="C65:C66"/>
    <mergeCell ref="D65:D66"/>
    <mergeCell ref="C84:G84"/>
    <mergeCell ref="C83:G83"/>
    <mergeCell ref="C88:G88"/>
    <mergeCell ref="C89:G89"/>
    <mergeCell ref="K14:K15"/>
    <mergeCell ref="C73:C74"/>
    <mergeCell ref="D73:D74"/>
    <mergeCell ref="E73:E74"/>
    <mergeCell ref="F73:F74"/>
    <mergeCell ref="C26:C28"/>
    <mergeCell ref="D26:D28"/>
    <mergeCell ref="C13:C15"/>
    <mergeCell ref="D13:D15"/>
    <mergeCell ref="E13:E15"/>
    <mergeCell ref="C22:M22"/>
    <mergeCell ref="E26:E28"/>
    <mergeCell ref="F13:F15"/>
    <mergeCell ref="K16:K18"/>
    <mergeCell ref="K35:K36"/>
    <mergeCell ref="K48:K49"/>
    <mergeCell ref="B69:M69"/>
    <mergeCell ref="C70:M70"/>
    <mergeCell ref="D54:D56"/>
    <mergeCell ref="D39:D41"/>
    <mergeCell ref="C71:C72"/>
    <mergeCell ref="D71:D72"/>
    <mergeCell ref="E39:E41"/>
    <mergeCell ref="C64:M64"/>
    <mergeCell ref="A31:A32"/>
    <mergeCell ref="B31:B32"/>
    <mergeCell ref="A4:A6"/>
    <mergeCell ref="B4:B6"/>
    <mergeCell ref="C4:C6"/>
    <mergeCell ref="D4:D6"/>
    <mergeCell ref="E4:E6"/>
    <mergeCell ref="F26:F28"/>
    <mergeCell ref="K26:K28"/>
    <mergeCell ref="K29:K30"/>
    <mergeCell ref="F16:F18"/>
    <mergeCell ref="C16:C18"/>
    <mergeCell ref="D16:D18"/>
    <mergeCell ref="E19:E20"/>
    <mergeCell ref="F19:F20"/>
    <mergeCell ref="C21:G21"/>
    <mergeCell ref="E23:E25"/>
    <mergeCell ref="F23:F25"/>
    <mergeCell ref="K23:K25"/>
    <mergeCell ref="C23:C25"/>
    <mergeCell ref="D23:D25"/>
    <mergeCell ref="A26:A28"/>
    <mergeCell ref="B26:B28"/>
    <mergeCell ref="E16:E18"/>
    <mergeCell ref="D3:K3"/>
    <mergeCell ref="A29:A30"/>
    <mergeCell ref="D31:D32"/>
    <mergeCell ref="B29:B30"/>
    <mergeCell ref="F39:F41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3:A25"/>
    <mergeCell ref="B23:B25"/>
    <mergeCell ref="A33:A34"/>
    <mergeCell ref="B33:B34"/>
    <mergeCell ref="C33:C34"/>
    <mergeCell ref="C37:C38"/>
    <mergeCell ref="A44:A45"/>
    <mergeCell ref="B44:B45"/>
    <mergeCell ref="C44:C45"/>
    <mergeCell ref="A37:A38"/>
    <mergeCell ref="B37:B38"/>
    <mergeCell ref="A39:A41"/>
    <mergeCell ref="B39:B41"/>
    <mergeCell ref="C39:C41"/>
    <mergeCell ref="A42:A43"/>
    <mergeCell ref="B42:B43"/>
    <mergeCell ref="C42:C43"/>
    <mergeCell ref="A35:A36"/>
    <mergeCell ref="B35:B36"/>
    <mergeCell ref="C35:C36"/>
    <mergeCell ref="A59:A60"/>
    <mergeCell ref="B59:B60"/>
    <mergeCell ref="D59:D60"/>
    <mergeCell ref="C58:M58"/>
    <mergeCell ref="K54:K56"/>
    <mergeCell ref="E54:E56"/>
    <mergeCell ref="F54:F56"/>
    <mergeCell ref="B54:B56"/>
    <mergeCell ref="C54:C56"/>
    <mergeCell ref="C46:C47"/>
    <mergeCell ref="D46:D47"/>
    <mergeCell ref="C57:G57"/>
    <mergeCell ref="F48:F49"/>
    <mergeCell ref="A50:A51"/>
    <mergeCell ref="B50:B51"/>
    <mergeCell ref="C50:C51"/>
    <mergeCell ref="A48:A49"/>
    <mergeCell ref="B48:B49"/>
    <mergeCell ref="A46:A47"/>
    <mergeCell ref="B46:B47"/>
    <mergeCell ref="F46:F47"/>
    <mergeCell ref="C48:C49"/>
    <mergeCell ref="C53:M53"/>
    <mergeCell ref="A54:A56"/>
    <mergeCell ref="E46:E47"/>
    <mergeCell ref="K31:K32"/>
    <mergeCell ref="D42:D43"/>
    <mergeCell ref="D44:D45"/>
    <mergeCell ref="D50:D51"/>
    <mergeCell ref="E42:E43"/>
    <mergeCell ref="E44:E45"/>
    <mergeCell ref="F44:F45"/>
    <mergeCell ref="E50:E51"/>
    <mergeCell ref="F50:F51"/>
    <mergeCell ref="D33:D34"/>
    <mergeCell ref="F37:F38"/>
    <mergeCell ref="E35:E36"/>
    <mergeCell ref="F35:F36"/>
    <mergeCell ref="D37:D38"/>
    <mergeCell ref="D48:D49"/>
    <mergeCell ref="E48:E49"/>
    <mergeCell ref="K37:K38"/>
    <mergeCell ref="E37:E38"/>
    <mergeCell ref="F42:F43"/>
    <mergeCell ref="K42:K43"/>
    <mergeCell ref="K40:K41"/>
    <mergeCell ref="K44:K45"/>
    <mergeCell ref="K46:K47"/>
    <mergeCell ref="N13:O15"/>
    <mergeCell ref="N16:O18"/>
    <mergeCell ref="N19:O20"/>
    <mergeCell ref="N23:O25"/>
    <mergeCell ref="N26:O28"/>
    <mergeCell ref="N29:O30"/>
    <mergeCell ref="N31:O32"/>
    <mergeCell ref="N33:O34"/>
    <mergeCell ref="N35:O36"/>
    <mergeCell ref="M26:M27"/>
    <mergeCell ref="K71:K76"/>
    <mergeCell ref="L71:L76"/>
    <mergeCell ref="M71:M76"/>
    <mergeCell ref="N73:O74"/>
    <mergeCell ref="N75:O76"/>
    <mergeCell ref="N77:O79"/>
    <mergeCell ref="N52:O53"/>
    <mergeCell ref="N54:O56"/>
    <mergeCell ref="N57:O57"/>
    <mergeCell ref="N58:O58"/>
    <mergeCell ref="N59:O60"/>
    <mergeCell ref="N61:O63"/>
    <mergeCell ref="N64:O64"/>
    <mergeCell ref="N67:O70"/>
    <mergeCell ref="N71:O72"/>
    <mergeCell ref="N48:O49"/>
    <mergeCell ref="N50:O51"/>
    <mergeCell ref="N39:O41"/>
    <mergeCell ref="N37:O38"/>
    <mergeCell ref="N42:O43"/>
    <mergeCell ref="N44:O45"/>
    <mergeCell ref="N46:O47"/>
    <mergeCell ref="K33:K34"/>
    <mergeCell ref="D93:J93"/>
    <mergeCell ref="C82:G82"/>
    <mergeCell ref="F81:J81"/>
    <mergeCell ref="C59:C60"/>
    <mergeCell ref="C52:G52"/>
    <mergeCell ref="E59:E60"/>
    <mergeCell ref="F59:F60"/>
    <mergeCell ref="K59:K60"/>
    <mergeCell ref="E65:E66"/>
    <mergeCell ref="C92:G92"/>
    <mergeCell ref="C91:G91"/>
    <mergeCell ref="C90:G90"/>
    <mergeCell ref="C87:G87"/>
    <mergeCell ref="C86:G86"/>
    <mergeCell ref="C85:G85"/>
    <mergeCell ref="C61:G61"/>
    <mergeCell ref="B62:G62"/>
    <mergeCell ref="B63:M63"/>
    <mergeCell ref="B79:G79"/>
    <mergeCell ref="K79:M79"/>
    <mergeCell ref="E71:E72"/>
    <mergeCell ref="F71:F72"/>
    <mergeCell ref="F65:F66"/>
    <mergeCell ref="C77:G7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I10" sqref="I10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27</v>
      </c>
    </row>
    <row r="3" spans="2:3" ht="32.25" thickBot="1" x14ac:dyDescent="0.25">
      <c r="B3" s="11" t="s">
        <v>18</v>
      </c>
      <c r="C3" s="12" t="s">
        <v>19</v>
      </c>
    </row>
    <row r="4" spans="2:3" ht="15.75" x14ac:dyDescent="0.2">
      <c r="B4" s="52">
        <v>0</v>
      </c>
      <c r="C4" s="53" t="s">
        <v>20</v>
      </c>
    </row>
    <row r="5" spans="2:3" ht="15.75" x14ac:dyDescent="0.2">
      <c r="B5" s="13">
        <v>1</v>
      </c>
      <c r="C5" s="14" t="s">
        <v>22</v>
      </c>
    </row>
    <row r="6" spans="2:3" ht="15.75" x14ac:dyDescent="0.2">
      <c r="B6" s="13">
        <v>2</v>
      </c>
      <c r="C6" s="14" t="s">
        <v>21</v>
      </c>
    </row>
    <row r="7" spans="2:3" ht="15.75" x14ac:dyDescent="0.2">
      <c r="B7" s="13">
        <v>3</v>
      </c>
      <c r="C7" s="14" t="s">
        <v>24</v>
      </c>
    </row>
    <row r="8" spans="2:3" ht="15.75" x14ac:dyDescent="0.2">
      <c r="B8" s="13">
        <v>4</v>
      </c>
      <c r="C8" s="14" t="s">
        <v>98</v>
      </c>
    </row>
    <row r="9" spans="2:3" ht="15.75" x14ac:dyDescent="0.2">
      <c r="B9" s="13">
        <v>5</v>
      </c>
      <c r="C9" s="14" t="s">
        <v>99</v>
      </c>
    </row>
    <row r="10" spans="2:3" ht="15.75" x14ac:dyDescent="0.2">
      <c r="B10" s="13">
        <v>6</v>
      </c>
      <c r="C10" s="14" t="s">
        <v>25</v>
      </c>
    </row>
    <row r="11" spans="2:3" ht="15.75" x14ac:dyDescent="0.2">
      <c r="B11" s="13">
        <v>7</v>
      </c>
      <c r="C11" s="14" t="s">
        <v>100</v>
      </c>
    </row>
    <row r="12" spans="2:3" ht="15.75" x14ac:dyDescent="0.2">
      <c r="B12" s="13">
        <v>8</v>
      </c>
      <c r="C12" s="14" t="s">
        <v>101</v>
      </c>
    </row>
    <row r="13" spans="2:3" ht="15.75" x14ac:dyDescent="0.2">
      <c r="B13" s="13">
        <v>9</v>
      </c>
      <c r="C13" s="14" t="s">
        <v>102</v>
      </c>
    </row>
    <row r="14" spans="2:3" ht="15.75" x14ac:dyDescent="0.2">
      <c r="B14" s="13">
        <v>10</v>
      </c>
      <c r="C14" s="14" t="s">
        <v>81</v>
      </c>
    </row>
    <row r="15" spans="2:3" ht="15.75" x14ac:dyDescent="0.2">
      <c r="B15" s="13">
        <v>11</v>
      </c>
      <c r="C15" s="14" t="s">
        <v>103</v>
      </c>
    </row>
    <row r="16" spans="2:3" ht="15.75" x14ac:dyDescent="0.2">
      <c r="B16" s="13">
        <v>12</v>
      </c>
      <c r="C16" s="14" t="s">
        <v>104</v>
      </c>
    </row>
    <row r="17" spans="2:3" ht="15.75" x14ac:dyDescent="0.2">
      <c r="B17" s="13">
        <v>13</v>
      </c>
      <c r="C17" s="14" t="s">
        <v>105</v>
      </c>
    </row>
    <row r="18" spans="2:3" ht="15.75" x14ac:dyDescent="0.2">
      <c r="B18" s="13">
        <v>14</v>
      </c>
      <c r="C18" s="14" t="s">
        <v>106</v>
      </c>
    </row>
    <row r="19" spans="2:3" ht="15.75" x14ac:dyDescent="0.2">
      <c r="B19" s="13">
        <v>15</v>
      </c>
      <c r="C19" s="14" t="s">
        <v>26</v>
      </c>
    </row>
    <row r="20" spans="2:3" ht="15.75" x14ac:dyDescent="0.2">
      <c r="B20" s="13">
        <v>16</v>
      </c>
      <c r="C20" s="14" t="s">
        <v>107</v>
      </c>
    </row>
    <row r="21" spans="2:3" ht="15.75" x14ac:dyDescent="0.2">
      <c r="B21" s="13">
        <v>17</v>
      </c>
      <c r="C21" s="14" t="s">
        <v>23</v>
      </c>
    </row>
    <row r="22" spans="2:3" ht="16.5" thickBot="1" x14ac:dyDescent="0.25">
      <c r="B22" s="15">
        <v>18</v>
      </c>
      <c r="C22" s="16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2019-03-01T10:54:17Z</cp:lastPrinted>
  <dcterms:created xsi:type="dcterms:W3CDTF">1996-10-14T23:33:28Z</dcterms:created>
  <dcterms:modified xsi:type="dcterms:W3CDTF">2019-03-08T10:55:18Z</dcterms:modified>
</cp:coreProperties>
</file>