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ta5\Desktop\"/>
    </mc:Choice>
  </mc:AlternateContent>
  <bookViews>
    <workbookView xWindow="0" yWindow="0" windowWidth="28800" windowHeight="11610" activeTab="2"/>
  </bookViews>
  <sheets>
    <sheet name="1priedas" sheetId="26" r:id="rId1"/>
    <sheet name="2priedas" sheetId="22" r:id="rId2"/>
    <sheet name="3 priedas" sheetId="27" r:id="rId3"/>
    <sheet name="4 priedas" sheetId="28" r:id="rId4"/>
  </sheets>
  <definedNames>
    <definedName name="_xlnm.Print_Titles" localSheetId="1">'2priedas'!$5:$7</definedName>
  </definedNames>
  <calcPr calcId="162913"/>
</workbook>
</file>

<file path=xl/calcChain.xml><?xml version="1.0" encoding="utf-8"?>
<calcChain xmlns="http://schemas.openxmlformats.org/spreadsheetml/2006/main">
  <c r="D117" i="22" l="1"/>
  <c r="C114" i="22"/>
  <c r="B114" i="22"/>
  <c r="B83" i="22"/>
  <c r="C184" i="22"/>
  <c r="D184" i="22"/>
  <c r="E184" i="22"/>
  <c r="C93" i="22"/>
  <c r="B93" i="22"/>
  <c r="B58" i="22"/>
  <c r="B184" i="22" s="1"/>
  <c r="C167" i="22"/>
  <c r="B167" i="22"/>
  <c r="C126" i="22"/>
  <c r="B126" i="22"/>
  <c r="B18" i="27" l="1"/>
  <c r="B38" i="22"/>
  <c r="C38" i="22"/>
  <c r="C36" i="22" l="1"/>
  <c r="B45" i="22" l="1"/>
  <c r="C45" i="22"/>
  <c r="B17" i="27" l="1"/>
  <c r="D45" i="22"/>
  <c r="E45" i="22"/>
  <c r="B36" i="22"/>
  <c r="C14" i="28" l="1"/>
  <c r="C16" i="28" s="1"/>
  <c r="E14" i="28"/>
  <c r="E16" i="28" s="1"/>
  <c r="C54" i="22" l="1"/>
  <c r="D54" i="22"/>
  <c r="B54" i="22"/>
  <c r="B35" i="27"/>
  <c r="B30" i="27"/>
  <c r="B31" i="27"/>
  <c r="B32" i="27"/>
  <c r="B33" i="27"/>
  <c r="B34" i="27"/>
  <c r="B36" i="27"/>
  <c r="B38" i="27"/>
  <c r="B39" i="27"/>
  <c r="B40" i="27"/>
  <c r="B41" i="27"/>
  <c r="B16" i="27"/>
  <c r="C187" i="22"/>
  <c r="C205" i="22" s="1"/>
  <c r="D187" i="22"/>
  <c r="D205" i="22" s="1"/>
  <c r="E187" i="22"/>
  <c r="E205" i="22" s="1"/>
  <c r="C186" i="22"/>
  <c r="C206" i="22" s="1"/>
  <c r="D186" i="22"/>
  <c r="D206" i="22" s="1"/>
  <c r="E186" i="22"/>
  <c r="E206" i="22" s="1"/>
  <c r="C185" i="22"/>
  <c r="D185" i="22"/>
  <c r="D204" i="22" s="1"/>
  <c r="E185" i="22"/>
  <c r="B185" i="22"/>
  <c r="C135" i="22"/>
  <c r="D135" i="22"/>
  <c r="E135" i="22"/>
  <c r="E32" i="22"/>
  <c r="C180" i="22" l="1"/>
  <c r="D180" i="22"/>
  <c r="B180" i="22"/>
  <c r="E178" i="22"/>
  <c r="C178" i="22"/>
  <c r="D178" i="22"/>
  <c r="C173" i="22"/>
  <c r="B173" i="22"/>
  <c r="D171" i="22"/>
  <c r="E169" i="22"/>
  <c r="C175" i="22"/>
  <c r="D175" i="22"/>
  <c r="E175" i="22"/>
  <c r="B175" i="22"/>
  <c r="C164" i="22"/>
  <c r="E164" i="22"/>
  <c r="B164" i="22"/>
  <c r="E161" i="22"/>
  <c r="D159" i="22"/>
  <c r="C154" i="22"/>
  <c r="B154" i="22"/>
  <c r="C150" i="22"/>
  <c r="B150" i="22"/>
  <c r="D142" i="22"/>
  <c r="D152" i="22"/>
  <c r="C138" i="22"/>
  <c r="D138" i="22"/>
  <c r="E138" i="22"/>
  <c r="C132" i="22"/>
  <c r="B132" i="22"/>
  <c r="D124" i="22"/>
  <c r="E204" i="22"/>
  <c r="E44" i="22"/>
  <c r="C44" i="22"/>
  <c r="D44" i="22"/>
  <c r="D203" i="22" s="1"/>
  <c r="B44" i="22"/>
  <c r="C32" i="22"/>
  <c r="D32" i="22"/>
  <c r="B32" i="22"/>
  <c r="E41" i="22"/>
  <c r="C34" i="22"/>
  <c r="B34" i="22"/>
  <c r="D27" i="22"/>
  <c r="B26" i="27"/>
  <c r="C61" i="22"/>
  <c r="B61" i="22"/>
  <c r="B24" i="27" l="1"/>
  <c r="B22" i="27"/>
  <c r="C103" i="22"/>
  <c r="B119" i="22"/>
  <c r="C117" i="22"/>
  <c r="E117" i="22"/>
  <c r="B117" i="22"/>
  <c r="D114" i="22"/>
  <c r="C107" i="22"/>
  <c r="E105" i="22"/>
  <c r="C105" i="22"/>
  <c r="D105" i="22"/>
  <c r="B105" i="22"/>
  <c r="C87" i="22"/>
  <c r="D87" i="22"/>
  <c r="B87" i="22"/>
  <c r="C85" i="22"/>
  <c r="B85" i="22"/>
  <c r="E83" i="22"/>
  <c r="C83" i="22"/>
  <c r="B81" i="22"/>
  <c r="C109" i="22"/>
  <c r="D109" i="22"/>
  <c r="B109" i="22"/>
  <c r="C97" i="22"/>
  <c r="D97" i="22"/>
  <c r="E97" i="22"/>
  <c r="C99" i="22"/>
  <c r="D99" i="22"/>
  <c r="C78" i="22"/>
  <c r="D78" i="22"/>
  <c r="E78" i="22"/>
  <c r="B78" i="22"/>
  <c r="C76" i="22"/>
  <c r="D76" i="22"/>
  <c r="B76" i="22"/>
  <c r="D74" i="22"/>
  <c r="C71" i="22"/>
  <c r="D71" i="22"/>
  <c r="B71" i="22"/>
  <c r="C69" i="22"/>
  <c r="B69" i="22"/>
  <c r="C66" i="22"/>
  <c r="C64" i="22"/>
  <c r="B64" i="22"/>
  <c r="C101" i="22"/>
  <c r="B101" i="22"/>
  <c r="C95" i="22"/>
  <c r="C59" i="22"/>
  <c r="D59" i="22"/>
  <c r="B59" i="22"/>
  <c r="C112" i="22"/>
  <c r="D112" i="22"/>
  <c r="D57" i="22"/>
  <c r="B57" i="22"/>
  <c r="C43" i="27" l="1"/>
  <c r="D43" i="27"/>
  <c r="E43" i="27"/>
  <c r="B14" i="27"/>
  <c r="B15" i="27"/>
  <c r="B21" i="27"/>
  <c r="B27" i="27"/>
  <c r="B28" i="27"/>
  <c r="B29" i="27"/>
  <c r="B42" i="27"/>
  <c r="B13" i="27"/>
  <c r="C201" i="22"/>
  <c r="B201" i="22"/>
  <c r="C198" i="22"/>
  <c r="C200" i="22" s="1"/>
  <c r="B198" i="22"/>
  <c r="B200" i="22" s="1"/>
  <c r="C196" i="22"/>
  <c r="E196" i="22"/>
  <c r="B196" i="22"/>
  <c r="C191" i="22"/>
  <c r="E191" i="22"/>
  <c r="B191" i="22"/>
  <c r="C52" i="22"/>
  <c r="B52" i="22"/>
  <c r="C51" i="22"/>
  <c r="B51" i="22"/>
  <c r="C47" i="22"/>
  <c r="C50" i="22" s="1"/>
  <c r="B47" i="22"/>
  <c r="B50" i="22" s="1"/>
  <c r="B17" i="22"/>
  <c r="B14" i="22"/>
  <c r="B16" i="22" s="1"/>
  <c r="C12" i="22"/>
  <c r="E12" i="22"/>
  <c r="C9" i="22"/>
  <c r="C11" i="22" s="1"/>
  <c r="E9" i="22"/>
  <c r="E11" i="22" s="1"/>
  <c r="B204" i="22" l="1"/>
  <c r="C204" i="22"/>
  <c r="B43" i="27"/>
  <c r="D126" i="22" l="1"/>
  <c r="B138" i="22"/>
  <c r="D121" i="22"/>
  <c r="C74" i="22" l="1"/>
  <c r="B74" i="22"/>
  <c r="E17" i="22" l="1"/>
  <c r="E14" i="22"/>
  <c r="E16" i="22" s="1"/>
  <c r="C41" i="22"/>
  <c r="B41" i="22"/>
  <c r="B161" i="22"/>
  <c r="C161" i="22"/>
  <c r="E144" i="22"/>
  <c r="D144" i="22"/>
  <c r="B144" i="22"/>
  <c r="C156" i="22"/>
  <c r="D156" i="22"/>
  <c r="E156" i="22"/>
  <c r="B156" i="22"/>
  <c r="C147" i="22"/>
  <c r="D147" i="22"/>
  <c r="B147" i="22"/>
  <c r="C169" i="22"/>
  <c r="B169" i="22"/>
  <c r="C129" i="22"/>
  <c r="D129" i="22"/>
  <c r="D183" i="22" s="1"/>
  <c r="B129" i="22"/>
  <c r="D34" i="22"/>
  <c r="B112" i="22" l="1"/>
  <c r="E107" i="22"/>
  <c r="B107" i="22"/>
  <c r="B103" i="22"/>
  <c r="C90" i="22"/>
  <c r="B90" i="22"/>
  <c r="B99" i="22"/>
  <c r="B97" i="22"/>
  <c r="B95" i="22"/>
  <c r="E119" i="22"/>
  <c r="C119" i="22"/>
  <c r="C81" i="22"/>
  <c r="E81" i="22"/>
  <c r="E66" i="22"/>
  <c r="B66" i="22"/>
  <c r="C57" i="22"/>
  <c r="E57" i="22"/>
  <c r="E183" i="22" s="1"/>
  <c r="C183" i="22" l="1"/>
  <c r="B183" i="22"/>
  <c r="E25" i="22"/>
  <c r="E43" i="22" s="1"/>
  <c r="C25" i="22" l="1"/>
  <c r="B25" i="22"/>
  <c r="C29" i="22" l="1"/>
  <c r="C43" i="22" s="1"/>
  <c r="D29" i="22"/>
  <c r="B29" i="22"/>
  <c r="B43" i="22" s="1"/>
  <c r="D43" i="22" l="1"/>
  <c r="D202" i="22" s="1"/>
  <c r="B12" i="26"/>
  <c r="B11" i="26" s="1"/>
  <c r="B16" i="26" s="1"/>
  <c r="C193" i="22" l="1"/>
  <c r="E193" i="22"/>
  <c r="E195" i="22" s="1"/>
  <c r="C189" i="22"/>
  <c r="B189" i="22"/>
  <c r="B195" i="22" s="1"/>
  <c r="C195" i="22" l="1"/>
  <c r="C23" i="22"/>
  <c r="C203" i="22" s="1"/>
  <c r="E23" i="22"/>
  <c r="E203" i="22" s="1"/>
  <c r="B23" i="22"/>
  <c r="C20" i="22"/>
  <c r="C22" i="22" s="1"/>
  <c r="C202" i="22" s="1"/>
  <c r="E20" i="22"/>
  <c r="E22" i="22" s="1"/>
  <c r="E202" i="22" s="1"/>
  <c r="B20" i="22"/>
  <c r="B22" i="22" s="1"/>
  <c r="B202" i="22" s="1"/>
</calcChain>
</file>

<file path=xl/sharedStrings.xml><?xml version="1.0" encoding="utf-8"?>
<sst xmlns="http://schemas.openxmlformats.org/spreadsheetml/2006/main" count="273" uniqueCount="158">
  <si>
    <t>Asignavimų valdytojas</t>
  </si>
  <si>
    <t>Savivaldybės administracija</t>
  </si>
  <si>
    <t xml:space="preserve">Savivaldybės administracija </t>
  </si>
  <si>
    <t xml:space="preserve">     ASIGNAVIMAI PAGAL ASIGNAVIMŲ VALDYTOJUS IR PROGRAMAS</t>
  </si>
  <si>
    <t xml:space="preserve">  išlaidoms</t>
  </si>
  <si>
    <t>iš viso</t>
  </si>
  <si>
    <t>Iš jų  (tūkst. Eur)</t>
  </si>
  <si>
    <t>iš jų darbo užmokesčiui</t>
  </si>
  <si>
    <t>Iš jų: savivaldybės biudžeto lėšos</t>
  </si>
  <si>
    <t>Iš viso 10 programai</t>
  </si>
  <si>
    <t>Dailės galerija</t>
  </si>
  <si>
    <t>Iš viso 12 programai</t>
  </si>
  <si>
    <t xml:space="preserve">               12 KŪNO KULTŪROS IR SPORTO PROGRAMA</t>
  </si>
  <si>
    <t xml:space="preserve">                         11 KULTŪROS IR MENO PROGRAMA</t>
  </si>
  <si>
    <t>Kūno kultūros ir sporto centras</t>
  </si>
  <si>
    <r>
      <t xml:space="preserve">                                                     </t>
    </r>
    <r>
      <rPr>
        <b/>
        <sz val="11"/>
        <rFont val="Times New Roman"/>
        <family val="1"/>
        <charset val="186"/>
      </rPr>
      <t>13 ŠVIETIMO IR UGDYMO PROGRAMA</t>
    </r>
  </si>
  <si>
    <t>5-oji gimnazija</t>
  </si>
  <si>
    <t>Iš viso 13 programai</t>
  </si>
  <si>
    <t>Savivaldybės administracijos Socialinių reikalų skyrius</t>
  </si>
  <si>
    <t>Jaunuolių dienos centras</t>
  </si>
  <si>
    <t>Iš viso 15 programai</t>
  </si>
  <si>
    <t>Iš viso 11 programai</t>
  </si>
  <si>
    <t>Iš viso pajamų</t>
  </si>
  <si>
    <t>KITOS PAJAMOS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</si>
  <si>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</si>
  <si>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</si>
  <si>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</si>
  <si>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</si>
  <si>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 xml:space="preserve">Panevėžio miesto savivaldybės tarybos 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</si>
  <si>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</si>
  <si>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</si>
  <si>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</si>
  <si>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t xml:space="preserve">pajamos už prekes ir paslaugas </t>
  </si>
  <si>
    <t>3 priedas</t>
  </si>
  <si>
    <t>Savivaldybės viešoji biblioteka</t>
  </si>
  <si>
    <t>Iš jų – savivaldybės biudžeto lėšos</t>
  </si>
  <si>
    <t>Juozo Balčikonio gimnazija</t>
  </si>
  <si>
    <t>pajamos už patalpų nuomą</t>
  </si>
  <si>
    <t>Rožyno progimnazija</t>
  </si>
  <si>
    <r>
      <t xml:space="preserve">  </t>
    </r>
    <r>
      <rPr>
        <b/>
        <sz val="11"/>
        <rFont val="Times New Roman"/>
        <family val="1"/>
        <charset val="186"/>
      </rPr>
      <t>01 SAVIVALDYBĖS VALDYMO PROGRAMA</t>
    </r>
  </si>
  <si>
    <t>Iš viso 01 programai</t>
  </si>
  <si>
    <t>Specialioji mokykla-daugiafunkcis centras</t>
  </si>
  <si>
    <t>Raimundo Sargūno sporto gimnazija</t>
  </si>
  <si>
    <t>Kultūros centras Panevėžio bendruomenių rūmai</t>
  </si>
  <si>
    <t>Kraštotyros muziejus</t>
  </si>
  <si>
    <t>Pedagoginė-psichologinė tarnyba</t>
  </si>
  <si>
    <t>Iš jų: įstaigos pajamos už paslaugas</t>
  </si>
  <si>
    <t>Mykolo Karkos pagrindinė mokykla</t>
  </si>
  <si>
    <t>Kurčiųjų ir neprigirdinčiųjų pagrindinė mokykla</t>
  </si>
  <si>
    <t>09 INFORMACINĖS VISUOMENĖS PLĖTROS PROGRAMA</t>
  </si>
  <si>
    <t>Vytauto Žemkalnio gimnazija</t>
  </si>
  <si>
    <t>Iš viso 09 programai</t>
  </si>
  <si>
    <t xml:space="preserve">          10 MIESTO INFRASTRUKTŪROS OBJEKTŲ PLĖTROS, MODERNIZAVIMO IR PRIEŽIŪROS PROGRAMA</t>
  </si>
  <si>
    <t xml:space="preserve">          įstaigos pajamos už paslaugas</t>
  </si>
  <si>
    <t>Lopšelis-darželis ,,Draugystė“</t>
  </si>
  <si>
    <t>Lopšelis-darželis ,,Kregždutė“</t>
  </si>
  <si>
    <t>Lopšelis-darželis ,,Vaivorykštė“</t>
  </si>
  <si>
    <t>Lopšelis-darželis ,,Žilvitis“</t>
  </si>
  <si>
    <t xml:space="preserve">         įstaigos pajamos už paslaugas</t>
  </si>
  <si>
    <t>Lopšelis-darželis ,,Vyturėlis“</t>
  </si>
  <si>
    <t>Lopšelis-darželis ,,Puriena“</t>
  </si>
  <si>
    <t>Lopšelis-darželis ,,Žvaigždutė“</t>
  </si>
  <si>
    <t>Lopšelis-darželis  ,,Žibutė“</t>
  </si>
  <si>
    <t>Lopšelis-darželis ,,Riešutėlis“</t>
  </si>
  <si>
    <t>Lopšelis-darželis ,,Rūta“</t>
  </si>
  <si>
    <t>Lopšelis-darželis ,,Dobilas“</t>
  </si>
  <si>
    <t>Lopšelis-darželis ,,Pušynėlis“</t>
  </si>
  <si>
    <t>Regos centras ,,Linelis“</t>
  </si>
  <si>
    <t>,,Minties“ gimnazija</t>
  </si>
  <si>
    <t>,,Vilties“ progimnazija</t>
  </si>
  <si>
    <t>,,Vyturio“ progimnazija</t>
  </si>
  <si>
    <t>,,Aušros“ progimnazija</t>
  </si>
  <si>
    <t>,,Ąžuolo“ progimnazija</t>
  </si>
  <si>
    <t>,,Žemynos“ progimnazija</t>
  </si>
  <si>
    <t>,,Šaltinio“ progimnazija</t>
  </si>
  <si>
    <t>,,Šviesos“ specialiojo ugdymo centras</t>
  </si>
  <si>
    <t>Lopšelis-darželis „Voveraitė“</t>
  </si>
  <si>
    <t>„Minties“ gimnazija</t>
  </si>
  <si>
    <t>„Vilties“ progimnazija</t>
  </si>
  <si>
    <t>,,Saulėtekio“ progimnazija</t>
  </si>
  <si>
    <t>Juozo Miltinio gimnazija</t>
  </si>
  <si>
    <t>Visuomenės sveikatos biuras</t>
  </si>
  <si>
    <t>Iš jų – įstaigos pajamos už paslaugas</t>
  </si>
  <si>
    <t xml:space="preserve">                  16 VISUOMENĖS SVEIKATOS RĖMIMO SPECIALIOJI PROGRAMA</t>
  </si>
  <si>
    <t>Lopšelis-darželis ,,Jūratė“</t>
  </si>
  <si>
    <t>Lopšelis-darželis ,,Aušra“</t>
  </si>
  <si>
    <t>Lopšelis-darželis ,,Gintarėlis“</t>
  </si>
  <si>
    <t>Lopšelis-darželis ,,Sigutė“</t>
  </si>
  <si>
    <t>Kastyčio Ramanausko lopšelis-darželis</t>
  </si>
  <si>
    <t>Lopšelis-darželis ,,Kastytis“</t>
  </si>
  <si>
    <t>Lopšelis-darželis ,,Varpelis“</t>
  </si>
  <si>
    <t>Lopšelis-darželis ,,Rugelis“</t>
  </si>
  <si>
    <t>Lopšelis-darželis ,,Vaikystė“</t>
  </si>
  <si>
    <t>Lopšelis-darželis ,,Papartis“</t>
  </si>
  <si>
    <t>Lopšelis-darželis ,,Taika“</t>
  </si>
  <si>
    <t>Lopšelis-darželis ,,Diemedis“</t>
  </si>
  <si>
    <t>Lopšelis-darželis „Jūratė“</t>
  </si>
  <si>
    <t>Lopšelis-darželis „Sigutė“</t>
  </si>
  <si>
    <t>Lopšelis-darželis „Nykštukas“</t>
  </si>
  <si>
    <t>Lopšelis-darželis „Kastytis“</t>
  </si>
  <si>
    <t>Lopšelis-darželis „Kregždutė“</t>
  </si>
  <si>
    <t>Lopšelis-darželis „Žilvitis“</t>
  </si>
  <si>
    <t>Lopšelis-darželis „Aušra“</t>
  </si>
  <si>
    <t>Lėlių vežimo teatras</t>
  </si>
  <si>
    <t xml:space="preserve">         mokymo lėšos</t>
  </si>
  <si>
    <t xml:space="preserve">        įstaigos pajamos už paslaugas</t>
  </si>
  <si>
    <t>Muzikos mokykla</t>
  </si>
  <si>
    <t>Moksleivių namai</t>
  </si>
  <si>
    <t>Dailės mokykla</t>
  </si>
  <si>
    <t>Gamtos mokykla</t>
  </si>
  <si>
    <t>Švietimo centras</t>
  </si>
  <si>
    <t xml:space="preserve">          mokymo lėšos</t>
  </si>
  <si>
    <t>Muzikinis teatras</t>
  </si>
  <si>
    <t xml:space="preserve">Suaugusiųjų ir jaunimo mokymo centras </t>
  </si>
  <si>
    <t>4 priedas</t>
  </si>
  <si>
    <t>Asignavimų valdytojai</t>
  </si>
  <si>
    <t>Iš viso (Eur)</t>
  </si>
  <si>
    <t>turtui įsigyti ir finansiniams įsipareigoji-mams vykdyti</t>
  </si>
  <si>
    <t xml:space="preserve">           išlaidoms</t>
  </si>
  <si>
    <t xml:space="preserve">       iš viso </t>
  </si>
  <si>
    <t>10 MIESTO INFRASTRUKTŪROS OBJEKTŲ PLĖTROS, MODERNIZAVIMO IR PRIEŽIŪROS PROGRAMA</t>
  </si>
  <si>
    <t xml:space="preserve">             Iš viso 10 programai</t>
  </si>
  <si>
    <t>PANEVĖŽIO MIESTO SAVIVALDYBĖS 2018 METŲ BIUDŽETO PAJAMOS</t>
  </si>
  <si>
    <t xml:space="preserve">                                                                                2018 m. lapkričio      d. sprendimo Nr.</t>
  </si>
  <si>
    <t xml:space="preserve">                                                                                1 priedas</t>
  </si>
  <si>
    <t xml:space="preserve">                                                                                Panevėžio miesto savivaldybės tarybos </t>
  </si>
  <si>
    <t>Stasio Eidrigevičiaus menų centras</t>
  </si>
  <si>
    <t xml:space="preserve">Muzikinis teatras </t>
  </si>
  <si>
    <t>Iš jų  (Eur)</t>
  </si>
  <si>
    <t>1. TIKSLINĖS PASKIRTIES LĖŠOS</t>
  </si>
  <si>
    <t>ASIGNAVIMAI IŠ SAVIVALDYBĖS 2017 M. NEPANAUDOTŲ BIUDŽETO</t>
  </si>
  <si>
    <t>LĖŠŲ PAGAL PROGRAMAS IR ASIGNAVIMŲ VALDYTOJUS</t>
  </si>
  <si>
    <t xml:space="preserve">         Iš jų (tūkst. Eur)</t>
  </si>
  <si>
    <t>Iš jų – mokymo lėšos</t>
  </si>
  <si>
    <t>Iš viso      (tūkst. Eur)</t>
  </si>
  <si>
    <t>turtui įsigyti  ir finansi-niams įsipareigo-jimams vykdyti</t>
  </si>
  <si>
    <t>Suaugusiųjų ir jaunimo mokymo centras</t>
  </si>
  <si>
    <t>Lopšelis-darželis  ,,Pasaka“</t>
  </si>
  <si>
    <t>Iš jų: valstybės biudžeto specialioji tikslinė dotacija regioninėms įstaigoms ir klasėms finansuoti</t>
  </si>
  <si>
    <t>Iš jų – savivaldybės biudžeto lėšos Administracijai</t>
  </si>
  <si>
    <t xml:space="preserve">            įstaigos pajamos už paslaugas</t>
  </si>
  <si>
    <t>Lopšelis-darželis ,,Voveraitė“</t>
  </si>
  <si>
    <t>Teatras „Menas“</t>
  </si>
  <si>
    <t xml:space="preserve">        mokymo lėšos</t>
  </si>
  <si>
    <t xml:space="preserve">        valstybės biudžeto specialioji tikslinė dotacija regioninėms įstaigoms ir klasėms finansuoti</t>
  </si>
  <si>
    <t>Iš viso 16 programai</t>
  </si>
  <si>
    <t xml:space="preserve">                Iš viso:</t>
  </si>
  <si>
    <t xml:space="preserve">         įstaigų pajamos už paslaugas</t>
  </si>
  <si>
    <t xml:space="preserve">                               15 SOCIALINĖS PARAMOS ĮGYVENDINIMO PROGRAMA</t>
  </si>
  <si>
    <t>2018 m. lapkričio   d.  sprendimo Nr.</t>
  </si>
  <si>
    <t>Teatras ,,Menas“</t>
  </si>
  <si>
    <t>„Žemynos“ progimnazija</t>
  </si>
  <si>
    <t>„Vyturio“ progimnazija</t>
  </si>
  <si>
    <t>„Ąžuolo“ progimnazija</t>
  </si>
  <si>
    <t>„Šviesos“ specialiojo ugdymo centras</t>
  </si>
  <si>
    <t xml:space="preserve">                                            Iš viso: </t>
  </si>
  <si>
    <t>2018 m. lapkričio   d. sprendimo Nr.</t>
  </si>
  <si>
    <t>Lopšelis-darželis ,,Nykštukas“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</si>
</sst>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/>
    <xf numFmtId="0" fontId="8" fillId="0" borderId="0" xfId="0" applyFont="1"/>
    <xf numFmtId="164" fontId="7" fillId="0" borderId="6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8" fillId="0" borderId="3" xfId="0" applyNumberFormat="1" applyFont="1" applyBorder="1" applyAlignment="1">
      <alignment wrapText="1"/>
    </xf>
    <xf numFmtId="164" fontId="6" fillId="0" borderId="7" xfId="0" applyNumberFormat="1" applyFont="1" applyFill="1" applyBorder="1"/>
    <xf numFmtId="164" fontId="8" fillId="0" borderId="5" xfId="0" applyNumberFormat="1" applyFont="1" applyBorder="1" applyAlignment="1">
      <alignment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6" fillId="0" borderId="11" xfId="0" applyNumberFormat="1" applyFont="1" applyBorder="1" applyAlignment="1">
      <alignment horizontal="right" vertical="center" wrapText="1"/>
    </xf>
    <xf numFmtId="0" fontId="0" fillId="0" borderId="0" xfId="0" applyAlignment="1"/>
    <xf numFmtId="164" fontId="6" fillId="0" borderId="6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 applyAlignment="1"/>
    <xf numFmtId="0" fontId="2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horizontal="left" wrapText="1"/>
    </xf>
    <xf numFmtId="164" fontId="8" fillId="0" borderId="1" xfId="0" applyNumberFormat="1" applyFont="1" applyBorder="1" applyAlignment="1">
      <alignment wrapText="1"/>
    </xf>
    <xf numFmtId="164" fontId="8" fillId="0" borderId="3" xfId="0" applyNumberFormat="1" applyFont="1" applyBorder="1" applyAlignment="1">
      <alignment horizontal="left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wrapText="1"/>
    </xf>
    <xf numFmtId="164" fontId="7" fillId="0" borderId="6" xfId="0" applyNumberFormat="1" applyFont="1" applyBorder="1" applyAlignment="1">
      <alignment wrapText="1"/>
    </xf>
    <xf numFmtId="164" fontId="6" fillId="0" borderId="6" xfId="0" applyNumberFormat="1" applyFont="1" applyBorder="1" applyAlignment="1">
      <alignment wrapText="1"/>
    </xf>
    <xf numFmtId="164" fontId="8" fillId="0" borderId="5" xfId="0" applyNumberFormat="1" applyFont="1" applyBorder="1"/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wrapText="1"/>
    </xf>
    <xf numFmtId="0" fontId="7" fillId="0" borderId="2" xfId="0" applyFont="1" applyBorder="1" applyAlignment="1">
      <alignment horizontal="left" vertical="top" wrapText="1"/>
    </xf>
    <xf numFmtId="164" fontId="7" fillId="0" borderId="10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wrapText="1"/>
    </xf>
    <xf numFmtId="164" fontId="6" fillId="0" borderId="7" xfId="0" applyNumberFormat="1" applyFont="1" applyBorder="1" applyAlignment="1">
      <alignment horizontal="right" wrapText="1"/>
    </xf>
    <xf numFmtId="164" fontId="8" fillId="0" borderId="5" xfId="0" applyNumberFormat="1" applyFont="1" applyBorder="1" applyAlignment="1">
      <alignment horizontal="left" wrapText="1"/>
    </xf>
    <xf numFmtId="164" fontId="8" fillId="0" borderId="9" xfId="0" applyNumberFormat="1" applyFont="1" applyBorder="1" applyAlignment="1">
      <alignment horizontal="left" vertical="center" wrapText="1"/>
    </xf>
    <xf numFmtId="164" fontId="2" fillId="0" borderId="2" xfId="0" applyNumberFormat="1" applyFont="1" applyBorder="1"/>
    <xf numFmtId="0" fontId="2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wrapText="1"/>
    </xf>
    <xf numFmtId="0" fontId="9" fillId="0" borderId="0" xfId="0" applyFont="1"/>
    <xf numFmtId="164" fontId="2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164" fontId="1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Font="1"/>
    <xf numFmtId="0" fontId="6" fillId="0" borderId="1" xfId="0" applyFont="1" applyBorder="1"/>
    <xf numFmtId="0" fontId="6" fillId="0" borderId="3" xfId="0" applyFont="1" applyBorder="1"/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3" xfId="0" applyFont="1" applyBorder="1" applyAlignment="1">
      <alignment horizontal="left" vertical="top" wrapText="1"/>
    </xf>
    <xf numFmtId="0" fontId="7" fillId="0" borderId="1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3" xfId="0" applyFont="1" applyBorder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64" fontId="7" fillId="0" borderId="7" xfId="0" applyNumberFormat="1" applyFont="1" applyFill="1" applyBorder="1"/>
    <xf numFmtId="164" fontId="7" fillId="0" borderId="7" xfId="0" applyNumberFormat="1" applyFont="1" applyBorder="1" applyAlignment="1">
      <alignment wrapText="1"/>
    </xf>
    <xf numFmtId="164" fontId="6" fillId="0" borderId="7" xfId="0" applyNumberFormat="1" applyFont="1" applyBorder="1" applyAlignment="1">
      <alignment wrapText="1"/>
    </xf>
    <xf numFmtId="164" fontId="8" fillId="0" borderId="2" xfId="0" applyNumberFormat="1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horizontal="left" vertical="center" readingOrder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wrapText="1"/>
    </xf>
    <xf numFmtId="164" fontId="13" fillId="0" borderId="7" xfId="0" applyNumberFormat="1" applyFont="1" applyBorder="1" applyAlignment="1">
      <alignment wrapText="1"/>
    </xf>
    <xf numFmtId="164" fontId="13" fillId="0" borderId="6" xfId="0" applyNumberFormat="1" applyFont="1" applyBorder="1" applyAlignment="1">
      <alignment wrapText="1"/>
    </xf>
    <xf numFmtId="164" fontId="13" fillId="0" borderId="6" xfId="0" applyNumberFormat="1" applyFont="1" applyBorder="1" applyAlignment="1">
      <alignment horizontal="right" vertical="center" wrapText="1"/>
    </xf>
    <xf numFmtId="164" fontId="13" fillId="0" borderId="7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vertical="center" wrapText="1"/>
    </xf>
    <xf numFmtId="164" fontId="7" fillId="0" borderId="4" xfId="0" applyNumberFormat="1" applyFont="1" applyBorder="1" applyAlignment="1">
      <alignment vertical="center" wrapText="1"/>
    </xf>
    <xf numFmtId="164" fontId="7" fillId="0" borderId="7" xfId="0" applyNumberFormat="1" applyFont="1" applyBorder="1" applyAlignment="1">
      <alignment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vertical="center" wrapText="1"/>
    </xf>
    <xf numFmtId="164" fontId="6" fillId="0" borderId="4" xfId="0" applyNumberFormat="1" applyFont="1" applyBorder="1" applyAlignment="1">
      <alignment vertical="center" wrapText="1"/>
    </xf>
    <xf numFmtId="164" fontId="6" fillId="0" borderId="7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2018 m. lapkričio      d. sprendimo Nr.         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 sz="1200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>
      <selection activeCell="B16" sqref="B16"/>
    </sheetView>
  </sheetViews>
  <sheetFormatPr defaultRowHeight="12.75" x14ac:dyDescent="0.2"/>
  <cols>
    <col min="1" max="1" width="52.28515625" customWidth="1"/>
    <col min="2" max="2" width="29" customWidth="1"/>
    <col min="3" max="3" width="11.42578125" customWidth="1"/>
  </cols>
  <sheetData>
    <row r="1" spans="1:4" ht="15.75" x14ac:dyDescent="0.25">
      <c r="A1" s="25"/>
      <c r="B1" s="85"/>
    </row>
    <row r="2" spans="1:4" ht="15.75" x14ac:dyDescent="0.2">
      <c r="A2" s="98" t="s">
        <v>125</v>
      </c>
      <c r="B2" s="98"/>
    </row>
    <row r="3" spans="1:4" ht="15.75" x14ac:dyDescent="0.2">
      <c r="A3" s="98" t="s">
        <v>123</v>
      </c>
      <c r="B3" s="98"/>
    </row>
    <row r="4" spans="1:4" ht="15.75" x14ac:dyDescent="0.25">
      <c r="A4" s="99" t="s">
        <v>124</v>
      </c>
      <c r="B4" s="99"/>
    </row>
    <row r="5" spans="1:4" ht="15.75" x14ac:dyDescent="0.25">
      <c r="A5" s="71"/>
      <c r="B5" s="71"/>
    </row>
    <row r="6" spans="1:4" ht="15.75" x14ac:dyDescent="0.25">
      <c r="A6" s="25"/>
      <c r="B6" s="25"/>
    </row>
    <row r="7" spans="1:4" ht="15.75" x14ac:dyDescent="0.25">
      <c r="A7" s="100" t="s">
        <v>122</v>
      </c>
      <c r="B7" s="101"/>
      <c r="C7" s="26"/>
      <c r="D7" s="20"/>
    </row>
    <row r="8" spans="1:4" ht="15.75" x14ac:dyDescent="0.25">
      <c r="A8" s="72"/>
      <c r="B8" s="73"/>
      <c r="C8" s="26"/>
      <c r="D8" s="70"/>
    </row>
    <row r="9" spans="1:4" ht="15.75" x14ac:dyDescent="0.25">
      <c r="A9" s="25"/>
      <c r="B9" s="25"/>
    </row>
    <row r="10" spans="1:4" ht="15.75" x14ac:dyDescent="0.25">
      <c r="A10" s="25"/>
      <c r="B10" s="25"/>
    </row>
    <row r="11" spans="1:4" ht="21" customHeight="1" x14ac:dyDescent="0.2">
      <c r="A11" s="88" t="s">
        <v>23</v>
      </c>
      <c r="B11" s="24">
        <f>B12</f>
        <v>118.3</v>
      </c>
    </row>
    <row r="12" spans="1:4" ht="21" customHeight="1" x14ac:dyDescent="0.2">
      <c r="A12" s="88" t="s">
        <v>24</v>
      </c>
      <c r="B12" s="86">
        <f>B13+B14+B15</f>
        <v>118.3</v>
      </c>
    </row>
    <row r="13" spans="1:4" ht="19.5" customHeight="1" x14ac:dyDescent="0.2">
      <c r="A13" s="77" t="s">
        <v>25</v>
      </c>
      <c r="B13" s="87">
        <v>65.2</v>
      </c>
    </row>
    <row r="14" spans="1:4" ht="31.5" customHeight="1" x14ac:dyDescent="0.2">
      <c r="A14" s="77" t="s">
        <v>26</v>
      </c>
      <c r="B14" s="87">
        <v>37.799999999999997</v>
      </c>
    </row>
    <row r="15" spans="1:4" ht="31.5" customHeight="1" x14ac:dyDescent="0.2">
      <c r="A15" s="77" t="s">
        <v>27</v>
      </c>
      <c r="B15" s="87">
        <v>15.3</v>
      </c>
    </row>
    <row r="16" spans="1:4" ht="26.25" customHeight="1" x14ac:dyDescent="0.2">
      <c r="A16" s="27" t="s">
        <v>22</v>
      </c>
      <c r="B16" s="24">
        <f>B11</f>
        <v>118.3</v>
      </c>
    </row>
    <row r="17" spans="1:2" ht="15.75" x14ac:dyDescent="0.25">
      <c r="A17" s="25"/>
      <c r="B17" s="25"/>
    </row>
    <row r="18" spans="1:2" ht="15.75" x14ac:dyDescent="0.25">
      <c r="A18" s="25"/>
      <c r="B18" s="25"/>
    </row>
    <row r="19" spans="1:2" ht="15.75" x14ac:dyDescent="0.25">
      <c r="A19" s="25"/>
      <c r="B19" s="25"/>
    </row>
    <row r="20" spans="1:2" ht="15.75" x14ac:dyDescent="0.25">
      <c r="A20" s="25"/>
      <c r="B20" s="25"/>
    </row>
    <row r="21" spans="1:2" ht="15.75" x14ac:dyDescent="0.25">
      <c r="A21" s="25"/>
      <c r="B21" s="25"/>
    </row>
    <row r="22" spans="1:2" ht="15.75" x14ac:dyDescent="0.25">
      <c r="A22" s="25"/>
      <c r="B22" s="25"/>
    </row>
    <row r="23" spans="1:2" ht="15.75" x14ac:dyDescent="0.25">
      <c r="A23" s="25"/>
      <c r="B23" s="25"/>
    </row>
    <row r="24" spans="1:2" ht="15.75" x14ac:dyDescent="0.25">
      <c r="A24" s="25"/>
      <c r="B24" s="25"/>
    </row>
    <row r="25" spans="1:2" ht="15.75" x14ac:dyDescent="0.25">
      <c r="A25" s="25"/>
      <c r="B25" s="25"/>
    </row>
    <row r="26" spans="1:2" ht="15.75" x14ac:dyDescent="0.25">
      <c r="A26" s="25"/>
      <c r="B26" s="25"/>
    </row>
    <row r="27" spans="1:2" ht="15.75" x14ac:dyDescent="0.25">
      <c r="A27" s="25"/>
      <c r="B27" s="25"/>
    </row>
    <row r="28" spans="1:2" ht="15.75" x14ac:dyDescent="0.25">
      <c r="A28" s="25"/>
      <c r="B28" s="25"/>
    </row>
    <row r="29" spans="1:2" ht="15.75" x14ac:dyDescent="0.25">
      <c r="A29" s="25"/>
      <c r="B29" s="25"/>
    </row>
    <row r="30" spans="1:2" ht="15.75" x14ac:dyDescent="0.25">
      <c r="A30" s="25"/>
      <c r="B30" s="25"/>
    </row>
    <row r="31" spans="1:2" ht="15.75" x14ac:dyDescent="0.25">
      <c r="A31" s="25"/>
      <c r="B31" s="25"/>
    </row>
    <row r="32" spans="1:2" ht="15.75" x14ac:dyDescent="0.25">
      <c r="A32" s="25"/>
      <c r="B32" s="25"/>
    </row>
    <row r="33" spans="1:2" ht="15.75" x14ac:dyDescent="0.25">
      <c r="A33" s="25"/>
      <c r="B33" s="25"/>
    </row>
    <row r="34" spans="1:2" ht="15.75" x14ac:dyDescent="0.25">
      <c r="A34" s="25"/>
      <c r="B34" s="25"/>
    </row>
    <row r="35" spans="1:2" ht="15.75" x14ac:dyDescent="0.25">
      <c r="A35" s="25"/>
      <c r="B35" s="25"/>
    </row>
    <row r="36" spans="1:2" ht="15.75" x14ac:dyDescent="0.25">
      <c r="A36" s="25"/>
      <c r="B36" s="25"/>
    </row>
    <row r="37" spans="1:2" ht="15.75" x14ac:dyDescent="0.25">
      <c r="A37" s="25"/>
      <c r="B37" s="25"/>
    </row>
    <row r="38" spans="1:2" ht="15.75" x14ac:dyDescent="0.25">
      <c r="A38" s="25"/>
      <c r="B38" s="25"/>
    </row>
    <row r="39" spans="1:2" ht="15.75" x14ac:dyDescent="0.25">
      <c r="A39" s="25"/>
      <c r="B39" s="25"/>
    </row>
    <row r="40" spans="1:2" ht="15.75" x14ac:dyDescent="0.25">
      <c r="A40" s="25"/>
      <c r="B40" s="25"/>
    </row>
    <row r="41" spans="1:2" ht="15.75" x14ac:dyDescent="0.25">
      <c r="A41" s="25"/>
      <c r="B41" s="25"/>
    </row>
    <row r="42" spans="1:2" ht="15.75" x14ac:dyDescent="0.25">
      <c r="A42" s="25"/>
      <c r="B42" s="25"/>
    </row>
    <row r="43" spans="1:2" ht="15.75" x14ac:dyDescent="0.25">
      <c r="A43" s="25"/>
      <c r="B43" s="25"/>
    </row>
    <row r="44" spans="1:2" ht="15.75" x14ac:dyDescent="0.25">
      <c r="A44" s="25"/>
      <c r="B44" s="25"/>
    </row>
    <row r="45" spans="1:2" ht="15.75" x14ac:dyDescent="0.25">
      <c r="A45" s="25"/>
      <c r="B45" s="25"/>
    </row>
    <row r="46" spans="1:2" ht="15.75" x14ac:dyDescent="0.25">
      <c r="A46" s="25"/>
      <c r="B46" s="25"/>
    </row>
    <row r="47" spans="1:2" ht="15.75" x14ac:dyDescent="0.25">
      <c r="A47" s="25"/>
      <c r="B47" s="25"/>
    </row>
    <row r="48" spans="1:2" ht="15.75" x14ac:dyDescent="0.25">
      <c r="A48" s="25"/>
      <c r="B48" s="25"/>
    </row>
    <row r="49" spans="1:2" ht="15.75" x14ac:dyDescent="0.25">
      <c r="A49" s="25"/>
      <c r="B49" s="25"/>
    </row>
    <row r="50" spans="1:2" ht="15.75" x14ac:dyDescent="0.25">
      <c r="A50" s="25"/>
      <c r="B50" s="25"/>
    </row>
    <row r="51" spans="1:2" ht="15.75" x14ac:dyDescent="0.25">
      <c r="A51" s="25"/>
      <c r="B51" s="25"/>
    </row>
    <row r="52" spans="1:2" ht="15.75" x14ac:dyDescent="0.25">
      <c r="A52" s="25"/>
      <c r="B52" s="25"/>
    </row>
  </sheetData>
  <mergeCells count="4">
    <mergeCell ref="A2:B2"/>
    <mergeCell ref="A3:B3"/>
    <mergeCell ref="A4:B4"/>
    <mergeCell ref="A7:B7"/>
  </mergeCells>
  <pageMargins left="1.1023622047244095" right="0.51181102362204722" top="0.78740157480314965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7"/>
  <sheetViews>
    <sheetView topLeftCell="A53" workbookViewId="0">
      <selection activeCell="A71" sqref="A71"/>
    </sheetView>
  </sheetViews>
  <sheetFormatPr defaultColWidth="9.140625" defaultRowHeight="15" x14ac:dyDescent="0.25"/>
  <cols>
    <col min="1" max="1" width="42.5703125" style="3" customWidth="1"/>
    <col min="2" max="2" width="11.7109375" style="3" customWidth="1"/>
    <col min="3" max="3" width="11" style="3" customWidth="1"/>
    <col min="4" max="4" width="11" style="4" customWidth="1"/>
    <col min="5" max="5" width="11" style="3" customWidth="1"/>
    <col min="6" max="16384" width="9.140625" style="3"/>
  </cols>
  <sheetData>
    <row r="1" spans="1:5" ht="76.5" customHeight="1" x14ac:dyDescent="0.25"/>
    <row r="2" spans="1:5" ht="30.75" customHeight="1" x14ac:dyDescent="0.25">
      <c r="A2" s="105" t="s">
        <v>3</v>
      </c>
      <c r="B2" s="106"/>
      <c r="C2" s="106"/>
      <c r="D2" s="106"/>
      <c r="E2" s="106"/>
    </row>
    <row r="3" spans="1:5" hidden="1" x14ac:dyDescent="0.25"/>
    <row r="4" spans="1:5" ht="19.5" customHeight="1" x14ac:dyDescent="0.25"/>
    <row r="5" spans="1:5" ht="16.5" customHeight="1" x14ac:dyDescent="0.25">
      <c r="A5" s="107" t="s">
        <v>0</v>
      </c>
      <c r="B5" s="107" t="s">
        <v>134</v>
      </c>
      <c r="C5" s="108" t="s">
        <v>6</v>
      </c>
      <c r="D5" s="108"/>
      <c r="E5" s="108"/>
    </row>
    <row r="6" spans="1:5" ht="16.5" customHeight="1" x14ac:dyDescent="0.25">
      <c r="A6" s="108"/>
      <c r="B6" s="110"/>
      <c r="C6" s="112" t="s">
        <v>4</v>
      </c>
      <c r="D6" s="113"/>
      <c r="E6" s="108" t="s">
        <v>135</v>
      </c>
    </row>
    <row r="7" spans="1:5" ht="83.25" customHeight="1" x14ac:dyDescent="0.25">
      <c r="A7" s="109"/>
      <c r="B7" s="111"/>
      <c r="C7" s="74" t="s">
        <v>5</v>
      </c>
      <c r="D7" s="74" t="s">
        <v>7</v>
      </c>
      <c r="E7" s="114"/>
    </row>
    <row r="8" spans="1:5" ht="27" customHeight="1" x14ac:dyDescent="0.25">
      <c r="A8" s="115" t="s">
        <v>39</v>
      </c>
      <c r="B8" s="116"/>
      <c r="C8" s="116"/>
      <c r="D8" s="116"/>
      <c r="E8" s="117"/>
    </row>
    <row r="9" spans="1:5" ht="19.5" customHeight="1" x14ac:dyDescent="0.25">
      <c r="A9" s="44" t="s">
        <v>1</v>
      </c>
      <c r="B9" s="15"/>
      <c r="C9" s="15">
        <f t="shared" ref="C9:E9" si="0">C10</f>
        <v>-2</v>
      </c>
      <c r="D9" s="15"/>
      <c r="E9" s="15">
        <f t="shared" si="0"/>
        <v>2</v>
      </c>
    </row>
    <row r="10" spans="1:5" ht="19.5" customHeight="1" x14ac:dyDescent="0.25">
      <c r="A10" s="52" t="s">
        <v>139</v>
      </c>
      <c r="B10" s="11"/>
      <c r="C10" s="2">
        <v>-2</v>
      </c>
      <c r="D10" s="2"/>
      <c r="E10" s="2">
        <v>2</v>
      </c>
    </row>
    <row r="11" spans="1:5" ht="21" customHeight="1" x14ac:dyDescent="0.25">
      <c r="A11" s="51" t="s">
        <v>40</v>
      </c>
      <c r="B11" s="15"/>
      <c r="C11" s="15">
        <f t="shared" ref="C11:E11" si="1">C9</f>
        <v>-2</v>
      </c>
      <c r="D11" s="15"/>
      <c r="E11" s="15">
        <f t="shared" si="1"/>
        <v>2</v>
      </c>
    </row>
    <row r="12" spans="1:5" ht="21" customHeight="1" x14ac:dyDescent="0.25">
      <c r="A12" s="52" t="s">
        <v>35</v>
      </c>
      <c r="B12" s="11"/>
      <c r="C12" s="11">
        <f t="shared" ref="C12:E12" si="2">C10</f>
        <v>-2</v>
      </c>
      <c r="D12" s="11"/>
      <c r="E12" s="11">
        <f t="shared" si="2"/>
        <v>2</v>
      </c>
    </row>
    <row r="13" spans="1:5" ht="27" customHeight="1" x14ac:dyDescent="0.25">
      <c r="A13" s="102" t="s">
        <v>49</v>
      </c>
      <c r="B13" s="118"/>
      <c r="C13" s="118"/>
      <c r="D13" s="118"/>
      <c r="E13" s="119"/>
    </row>
    <row r="14" spans="1:5" ht="21" customHeight="1" x14ac:dyDescent="0.25">
      <c r="A14" s="45" t="s">
        <v>2</v>
      </c>
      <c r="B14" s="1">
        <f>B15</f>
        <v>13.5</v>
      </c>
      <c r="C14" s="1"/>
      <c r="D14" s="1"/>
      <c r="E14" s="1">
        <f t="shared" ref="E14" si="3">E15</f>
        <v>13.5</v>
      </c>
    </row>
    <row r="15" spans="1:5" ht="21" customHeight="1" x14ac:dyDescent="0.25">
      <c r="A15" s="49" t="s">
        <v>35</v>
      </c>
      <c r="B15" s="2">
        <v>13.5</v>
      </c>
      <c r="C15" s="2"/>
      <c r="D15" s="2"/>
      <c r="E15" s="2">
        <v>13.5</v>
      </c>
    </row>
    <row r="16" spans="1:5" ht="21" customHeight="1" x14ac:dyDescent="0.25">
      <c r="A16" s="9" t="s">
        <v>51</v>
      </c>
      <c r="B16" s="1">
        <f>B14</f>
        <v>13.5</v>
      </c>
      <c r="C16" s="1"/>
      <c r="D16" s="1"/>
      <c r="E16" s="1">
        <f t="shared" ref="E16" si="4">E14</f>
        <v>13.5</v>
      </c>
    </row>
    <row r="17" spans="1:5" ht="21" customHeight="1" x14ac:dyDescent="0.25">
      <c r="A17" s="10" t="s">
        <v>35</v>
      </c>
      <c r="B17" s="2">
        <f>B15</f>
        <v>13.5</v>
      </c>
      <c r="C17" s="2"/>
      <c r="D17" s="2"/>
      <c r="E17" s="2">
        <f t="shared" ref="E17" si="5">E15</f>
        <v>13.5</v>
      </c>
    </row>
    <row r="18" spans="1:5" ht="36" customHeight="1" x14ac:dyDescent="0.25">
      <c r="A18" s="123" t="s">
        <v>52</v>
      </c>
      <c r="B18" s="124"/>
      <c r="C18" s="124"/>
      <c r="D18" s="124"/>
      <c r="E18" s="125"/>
    </row>
    <row r="19" spans="1:5" ht="21" hidden="1" customHeight="1" x14ac:dyDescent="0.25">
      <c r="A19" s="126"/>
      <c r="B19" s="127"/>
      <c r="C19" s="127"/>
      <c r="D19" s="127"/>
      <c r="E19" s="128"/>
    </row>
    <row r="20" spans="1:5" ht="21" customHeight="1" x14ac:dyDescent="0.25">
      <c r="A20" s="17" t="s">
        <v>2</v>
      </c>
      <c r="B20" s="15">
        <f>B21</f>
        <v>-204.3</v>
      </c>
      <c r="C20" s="15">
        <f t="shared" ref="C20:E20" si="6">C21</f>
        <v>349.3</v>
      </c>
      <c r="D20" s="15"/>
      <c r="E20" s="15">
        <f t="shared" si="6"/>
        <v>-553.6</v>
      </c>
    </row>
    <row r="21" spans="1:5" ht="21" customHeight="1" x14ac:dyDescent="0.25">
      <c r="A21" s="12" t="s">
        <v>35</v>
      </c>
      <c r="B21" s="11">
        <v>-204.3</v>
      </c>
      <c r="C21" s="11">
        <v>349.3</v>
      </c>
      <c r="D21" s="11"/>
      <c r="E21" s="11">
        <v>-553.6</v>
      </c>
    </row>
    <row r="22" spans="1:5" ht="21" customHeight="1" x14ac:dyDescent="0.25">
      <c r="A22" s="18" t="s">
        <v>9</v>
      </c>
      <c r="B22" s="15">
        <f>B20</f>
        <v>-204.3</v>
      </c>
      <c r="C22" s="15">
        <f t="shared" ref="C22:E22" si="7">C20</f>
        <v>349.3</v>
      </c>
      <c r="D22" s="15"/>
      <c r="E22" s="15">
        <f t="shared" si="7"/>
        <v>-553.6</v>
      </c>
    </row>
    <row r="23" spans="1:5" ht="21" customHeight="1" x14ac:dyDescent="0.25">
      <c r="A23" s="12" t="s">
        <v>35</v>
      </c>
      <c r="B23" s="11">
        <f>B21</f>
        <v>-204.3</v>
      </c>
      <c r="C23" s="11">
        <f t="shared" ref="C23:E23" si="8">C21</f>
        <v>349.3</v>
      </c>
      <c r="D23" s="11"/>
      <c r="E23" s="11">
        <f t="shared" si="8"/>
        <v>-553.6</v>
      </c>
    </row>
    <row r="24" spans="1:5" ht="27" customHeight="1" x14ac:dyDescent="0.25">
      <c r="A24" s="102" t="s">
        <v>13</v>
      </c>
      <c r="B24" s="103"/>
      <c r="C24" s="103"/>
      <c r="D24" s="103"/>
      <c r="E24" s="104"/>
    </row>
    <row r="25" spans="1:5" ht="21" customHeight="1" x14ac:dyDescent="0.25">
      <c r="A25" s="29" t="s">
        <v>34</v>
      </c>
      <c r="B25" s="46">
        <f>B26</f>
        <v>1</v>
      </c>
      <c r="C25" s="46">
        <f>C26</f>
        <v>4.0999999999999996</v>
      </c>
      <c r="D25" s="46"/>
      <c r="E25" s="46">
        <f t="shared" ref="E25" si="9">E26</f>
        <v>-3.1</v>
      </c>
    </row>
    <row r="26" spans="1:5" ht="21" customHeight="1" x14ac:dyDescent="0.25">
      <c r="A26" s="12" t="s">
        <v>35</v>
      </c>
      <c r="B26" s="47">
        <v>1</v>
      </c>
      <c r="C26" s="42">
        <v>4.0999999999999996</v>
      </c>
      <c r="D26" s="42"/>
      <c r="E26" s="42">
        <v>-3.1</v>
      </c>
    </row>
    <row r="27" spans="1:5" ht="21" customHeight="1" x14ac:dyDescent="0.25">
      <c r="A27" s="17" t="s">
        <v>10</v>
      </c>
      <c r="B27" s="8"/>
      <c r="C27" s="8"/>
      <c r="D27" s="8">
        <f t="shared" ref="D27" si="10">D28</f>
        <v>2</v>
      </c>
      <c r="E27" s="8"/>
    </row>
    <row r="28" spans="1:5" ht="21" customHeight="1" x14ac:dyDescent="0.25">
      <c r="A28" s="14" t="s">
        <v>35</v>
      </c>
      <c r="B28" s="21"/>
      <c r="C28" s="21"/>
      <c r="D28" s="21">
        <v>2</v>
      </c>
      <c r="E28" s="8"/>
    </row>
    <row r="29" spans="1:5" ht="21" customHeight="1" x14ac:dyDescent="0.25">
      <c r="A29" s="17" t="s">
        <v>44</v>
      </c>
      <c r="B29" s="15">
        <f>B31+B30</f>
        <v>4.5</v>
      </c>
      <c r="C29" s="15">
        <f t="shared" ref="C29:D29" si="11">C31+C30</f>
        <v>4.5</v>
      </c>
      <c r="D29" s="15">
        <f t="shared" si="11"/>
        <v>-0.6</v>
      </c>
      <c r="E29" s="11"/>
    </row>
    <row r="30" spans="1:5" ht="21" customHeight="1" x14ac:dyDescent="0.25">
      <c r="A30" s="14" t="s">
        <v>8</v>
      </c>
      <c r="B30" s="11">
        <v>1</v>
      </c>
      <c r="C30" s="11">
        <v>1</v>
      </c>
      <c r="D30" s="11">
        <v>-0.6</v>
      </c>
      <c r="E30" s="11"/>
    </row>
    <row r="31" spans="1:5" ht="21" customHeight="1" x14ac:dyDescent="0.25">
      <c r="A31" s="12" t="s">
        <v>53</v>
      </c>
      <c r="B31" s="11">
        <v>3.5</v>
      </c>
      <c r="C31" s="11">
        <v>3.5</v>
      </c>
      <c r="D31" s="11"/>
      <c r="E31" s="11"/>
    </row>
    <row r="32" spans="1:5" ht="21" customHeight="1" x14ac:dyDescent="0.25">
      <c r="A32" s="16" t="s">
        <v>126</v>
      </c>
      <c r="B32" s="15">
        <f>B33</f>
        <v>7.2</v>
      </c>
      <c r="C32" s="15">
        <f t="shared" ref="C32:E32" si="12">C33</f>
        <v>5.5</v>
      </c>
      <c r="D32" s="15">
        <f t="shared" si="12"/>
        <v>1.9</v>
      </c>
      <c r="E32" s="15">
        <f t="shared" si="12"/>
        <v>1.7</v>
      </c>
    </row>
    <row r="33" spans="1:5" ht="21" customHeight="1" x14ac:dyDescent="0.25">
      <c r="A33" s="12" t="s">
        <v>35</v>
      </c>
      <c r="B33" s="11">
        <v>7.2</v>
      </c>
      <c r="C33" s="11">
        <v>5.5</v>
      </c>
      <c r="D33" s="11">
        <v>1.9</v>
      </c>
      <c r="E33" s="11">
        <v>1.7</v>
      </c>
    </row>
    <row r="34" spans="1:5" ht="21" customHeight="1" x14ac:dyDescent="0.25">
      <c r="A34" s="16" t="s">
        <v>127</v>
      </c>
      <c r="B34" s="15">
        <f>B35</f>
        <v>27</v>
      </c>
      <c r="C34" s="15">
        <f>C35</f>
        <v>27</v>
      </c>
      <c r="D34" s="15">
        <f t="shared" ref="D34" si="13">D35</f>
        <v>0</v>
      </c>
      <c r="E34" s="11"/>
    </row>
    <row r="35" spans="1:5" ht="21" customHeight="1" x14ac:dyDescent="0.25">
      <c r="A35" s="12" t="s">
        <v>82</v>
      </c>
      <c r="B35" s="11">
        <v>27</v>
      </c>
      <c r="C35" s="11">
        <v>27</v>
      </c>
      <c r="D35" s="11"/>
      <c r="E35" s="11"/>
    </row>
    <row r="36" spans="1:5" ht="21" customHeight="1" x14ac:dyDescent="0.25">
      <c r="A36" s="16" t="s">
        <v>142</v>
      </c>
      <c r="B36" s="15">
        <f>B37</f>
        <v>4</v>
      </c>
      <c r="C36" s="15">
        <f>SUM(C37)</f>
        <v>4</v>
      </c>
      <c r="D36" s="15"/>
      <c r="E36" s="15"/>
    </row>
    <row r="37" spans="1:5" ht="21" customHeight="1" x14ac:dyDescent="0.25">
      <c r="A37" s="14" t="s">
        <v>82</v>
      </c>
      <c r="B37" s="11">
        <v>4</v>
      </c>
      <c r="C37" s="11">
        <v>4</v>
      </c>
      <c r="D37" s="11"/>
      <c r="E37" s="11"/>
    </row>
    <row r="38" spans="1:5" ht="33" customHeight="1" x14ac:dyDescent="0.25">
      <c r="A38" s="17" t="s">
        <v>43</v>
      </c>
      <c r="B38" s="15">
        <f>SUM(B39:B40)</f>
        <v>16.899999999999999</v>
      </c>
      <c r="C38" s="15">
        <f>SUM(C39:C40)</f>
        <v>16.899999999999999</v>
      </c>
      <c r="D38" s="15"/>
      <c r="E38" s="15"/>
    </row>
    <row r="39" spans="1:5" ht="21" customHeight="1" x14ac:dyDescent="0.25">
      <c r="A39" s="14" t="s">
        <v>35</v>
      </c>
      <c r="B39" s="11">
        <v>1.9</v>
      </c>
      <c r="C39" s="11">
        <v>1.9</v>
      </c>
      <c r="D39" s="11"/>
      <c r="E39" s="11"/>
    </row>
    <row r="40" spans="1:5" ht="21" customHeight="1" x14ac:dyDescent="0.25">
      <c r="A40" s="12" t="s">
        <v>140</v>
      </c>
      <c r="B40" s="11">
        <v>15</v>
      </c>
      <c r="C40" s="11">
        <v>15</v>
      </c>
      <c r="D40" s="11"/>
      <c r="E40" s="11"/>
    </row>
    <row r="41" spans="1:5" ht="21" customHeight="1" x14ac:dyDescent="0.25">
      <c r="A41" s="16" t="s">
        <v>103</v>
      </c>
      <c r="B41" s="15">
        <f>B42</f>
        <v>8</v>
      </c>
      <c r="C41" s="15">
        <f t="shared" ref="C41:E41" si="14">C42</f>
        <v>4</v>
      </c>
      <c r="D41" s="15"/>
      <c r="E41" s="15">
        <f t="shared" si="14"/>
        <v>4</v>
      </c>
    </row>
    <row r="42" spans="1:5" ht="21" customHeight="1" x14ac:dyDescent="0.25">
      <c r="A42" s="12" t="s">
        <v>82</v>
      </c>
      <c r="B42" s="11">
        <v>8</v>
      </c>
      <c r="C42" s="11">
        <v>4</v>
      </c>
      <c r="D42" s="11"/>
      <c r="E42" s="11">
        <v>4</v>
      </c>
    </row>
    <row r="43" spans="1:5" ht="21" customHeight="1" x14ac:dyDescent="0.25">
      <c r="A43" s="18" t="s">
        <v>21</v>
      </c>
      <c r="B43" s="15">
        <f>B25+B27+B29+B32+B34+B38+B41+B36</f>
        <v>68.599999999999994</v>
      </c>
      <c r="C43" s="15">
        <f>C25+C27+C29+C32+C34+C36+C38+C41</f>
        <v>66</v>
      </c>
      <c r="D43" s="15">
        <f t="shared" ref="D43:E43" si="15">D25+D27+D29+D32+D34+D38+D41+D36</f>
        <v>3.3</v>
      </c>
      <c r="E43" s="15">
        <f t="shared" si="15"/>
        <v>2.5999999999999996</v>
      </c>
    </row>
    <row r="44" spans="1:5" ht="21" customHeight="1" x14ac:dyDescent="0.25">
      <c r="A44" s="14" t="s">
        <v>8</v>
      </c>
      <c r="B44" s="19">
        <f>B26+B28+B30+B33+B39</f>
        <v>11.1</v>
      </c>
      <c r="C44" s="19">
        <f t="shared" ref="C44:E44" si="16">C26+C28+C30+C33+C39</f>
        <v>12.5</v>
      </c>
      <c r="D44" s="19">
        <f t="shared" si="16"/>
        <v>3.3</v>
      </c>
      <c r="E44" s="19">
        <f t="shared" si="16"/>
        <v>-1.4000000000000001</v>
      </c>
    </row>
    <row r="45" spans="1:5" ht="21" customHeight="1" x14ac:dyDescent="0.25">
      <c r="A45" s="12" t="s">
        <v>53</v>
      </c>
      <c r="B45" s="19">
        <f>B31+B35+B40+B42+B37</f>
        <v>57.5</v>
      </c>
      <c r="C45" s="19">
        <f>C31+C35+C40+C42+C37</f>
        <v>53.5</v>
      </c>
      <c r="D45" s="19">
        <f t="shared" ref="D45:E45" si="17">D31+D35+D42+D37</f>
        <v>0</v>
      </c>
      <c r="E45" s="19">
        <f t="shared" si="17"/>
        <v>4</v>
      </c>
    </row>
    <row r="46" spans="1:5" ht="27" customHeight="1" x14ac:dyDescent="0.25">
      <c r="A46" s="123" t="s">
        <v>12</v>
      </c>
      <c r="B46" s="103"/>
      <c r="C46" s="103"/>
      <c r="D46" s="103"/>
      <c r="E46" s="104"/>
    </row>
    <row r="47" spans="1:5" ht="21" customHeight="1" x14ac:dyDescent="0.25">
      <c r="A47" s="17" t="s">
        <v>14</v>
      </c>
      <c r="B47" s="8">
        <f>B48+B49</f>
        <v>17</v>
      </c>
      <c r="C47" s="8">
        <f t="shared" ref="C47" si="18">C48+C49</f>
        <v>17</v>
      </c>
      <c r="D47" s="8"/>
      <c r="E47" s="8"/>
    </row>
    <row r="48" spans="1:5" ht="21" customHeight="1" x14ac:dyDescent="0.25">
      <c r="A48" s="14" t="s">
        <v>8</v>
      </c>
      <c r="B48" s="11">
        <v>7</v>
      </c>
      <c r="C48" s="11">
        <v>7</v>
      </c>
      <c r="D48" s="11"/>
      <c r="E48" s="11"/>
    </row>
    <row r="49" spans="1:5" ht="21" customHeight="1" x14ac:dyDescent="0.25">
      <c r="A49" s="12" t="s">
        <v>53</v>
      </c>
      <c r="B49" s="11">
        <v>10</v>
      </c>
      <c r="C49" s="11">
        <v>10</v>
      </c>
      <c r="D49" s="11"/>
      <c r="E49" s="11"/>
    </row>
    <row r="50" spans="1:5" ht="21" customHeight="1" x14ac:dyDescent="0.25">
      <c r="A50" s="18" t="s">
        <v>11</v>
      </c>
      <c r="B50" s="1">
        <f>B47</f>
        <v>17</v>
      </c>
      <c r="C50" s="1">
        <f t="shared" ref="C50" si="19">C47</f>
        <v>17</v>
      </c>
      <c r="D50" s="1"/>
      <c r="E50" s="1"/>
    </row>
    <row r="51" spans="1:5" ht="21" customHeight="1" x14ac:dyDescent="0.25">
      <c r="A51" s="14" t="s">
        <v>8</v>
      </c>
      <c r="B51" s="2">
        <f>B48</f>
        <v>7</v>
      </c>
      <c r="C51" s="2">
        <f t="shared" ref="C51" si="20">C48</f>
        <v>7</v>
      </c>
      <c r="D51" s="2"/>
      <c r="E51" s="1"/>
    </row>
    <row r="52" spans="1:5" ht="21" customHeight="1" x14ac:dyDescent="0.25">
      <c r="A52" s="12" t="s">
        <v>58</v>
      </c>
      <c r="B52" s="2">
        <f>B49</f>
        <v>10</v>
      </c>
      <c r="C52" s="2">
        <f t="shared" ref="C52" si="21">C49</f>
        <v>10</v>
      </c>
      <c r="D52" s="2"/>
      <c r="E52" s="2"/>
    </row>
    <row r="53" spans="1:5" ht="27" customHeight="1" x14ac:dyDescent="0.25">
      <c r="A53" s="129" t="s">
        <v>15</v>
      </c>
      <c r="B53" s="130"/>
      <c r="C53" s="130"/>
      <c r="D53" s="130"/>
      <c r="E53" s="131"/>
    </row>
    <row r="54" spans="1:5" ht="21" customHeight="1" x14ac:dyDescent="0.25">
      <c r="A54" s="29" t="s">
        <v>2</v>
      </c>
      <c r="B54" s="22">
        <f>B56+B55</f>
        <v>-8.4</v>
      </c>
      <c r="C54" s="22">
        <f t="shared" ref="C54:D54" si="22">C56+C55</f>
        <v>-8.4</v>
      </c>
      <c r="D54" s="22">
        <f t="shared" si="22"/>
        <v>2.5</v>
      </c>
      <c r="E54" s="30"/>
    </row>
    <row r="55" spans="1:5" ht="21" customHeight="1" x14ac:dyDescent="0.25">
      <c r="A55" s="48" t="s">
        <v>8</v>
      </c>
      <c r="B55" s="92">
        <v>-8.4</v>
      </c>
      <c r="C55" s="92">
        <v>-8.4</v>
      </c>
      <c r="D55" s="22"/>
      <c r="E55" s="30"/>
    </row>
    <row r="56" spans="1:5" ht="21" customHeight="1" x14ac:dyDescent="0.25">
      <c r="A56" s="31" t="s">
        <v>111</v>
      </c>
      <c r="B56" s="28"/>
      <c r="C56" s="28"/>
      <c r="D56" s="30">
        <v>2.5</v>
      </c>
      <c r="E56" s="30"/>
    </row>
    <row r="57" spans="1:5" ht="21" customHeight="1" x14ac:dyDescent="0.25">
      <c r="A57" s="36" t="s">
        <v>54</v>
      </c>
      <c r="B57" s="37">
        <f>B58</f>
        <v>1</v>
      </c>
      <c r="C57" s="37">
        <f t="shared" ref="C57:E57" si="23">C58</f>
        <v>-2</v>
      </c>
      <c r="D57" s="37">
        <f t="shared" si="23"/>
        <v>-5</v>
      </c>
      <c r="E57" s="37">
        <f t="shared" si="23"/>
        <v>3</v>
      </c>
    </row>
    <row r="58" spans="1:5" ht="21" customHeight="1" x14ac:dyDescent="0.25">
      <c r="A58" s="31" t="s">
        <v>35</v>
      </c>
      <c r="B58" s="38">
        <f>C58+E58</f>
        <v>1</v>
      </c>
      <c r="C58" s="38">
        <v>-2</v>
      </c>
      <c r="D58" s="43">
        <v>-5</v>
      </c>
      <c r="E58" s="38">
        <v>3</v>
      </c>
    </row>
    <row r="59" spans="1:5" ht="21" customHeight="1" x14ac:dyDescent="0.25">
      <c r="A59" s="29" t="s">
        <v>84</v>
      </c>
      <c r="B59" s="93">
        <f>B60</f>
        <v>4.7</v>
      </c>
      <c r="C59" s="93">
        <f t="shared" ref="C59:D59" si="24">C60</f>
        <v>4.7</v>
      </c>
      <c r="D59" s="81">
        <f t="shared" si="24"/>
        <v>-2.5</v>
      </c>
      <c r="E59" s="82"/>
    </row>
    <row r="60" spans="1:5" ht="21" customHeight="1" x14ac:dyDescent="0.25">
      <c r="A60" s="48" t="s">
        <v>35</v>
      </c>
      <c r="B60" s="38">
        <v>4.7</v>
      </c>
      <c r="C60" s="38">
        <v>4.7</v>
      </c>
      <c r="D60" s="43">
        <v>-2.5</v>
      </c>
      <c r="E60" s="38"/>
    </row>
    <row r="61" spans="1:5" ht="21" customHeight="1" x14ac:dyDescent="0.25">
      <c r="A61" s="29" t="s">
        <v>85</v>
      </c>
      <c r="B61" s="37">
        <f>B62+B63</f>
        <v>3.1</v>
      </c>
      <c r="C61" s="37">
        <f>C62+C63</f>
        <v>3.1</v>
      </c>
      <c r="D61" s="37"/>
      <c r="E61" s="38"/>
    </row>
    <row r="62" spans="1:5" ht="21" customHeight="1" x14ac:dyDescent="0.25">
      <c r="A62" s="48" t="s">
        <v>8</v>
      </c>
      <c r="B62" s="38">
        <v>0.6</v>
      </c>
      <c r="C62" s="38">
        <v>0.6</v>
      </c>
      <c r="D62" s="43"/>
      <c r="E62" s="38"/>
    </row>
    <row r="63" spans="1:5" ht="21" customHeight="1" x14ac:dyDescent="0.25">
      <c r="A63" s="12" t="s">
        <v>58</v>
      </c>
      <c r="B63" s="38">
        <v>2.5</v>
      </c>
      <c r="C63" s="38">
        <v>2.5</v>
      </c>
      <c r="D63" s="43"/>
      <c r="E63" s="38"/>
    </row>
    <row r="64" spans="1:5" ht="21" customHeight="1" x14ac:dyDescent="0.25">
      <c r="A64" s="29" t="s">
        <v>141</v>
      </c>
      <c r="B64" s="37">
        <f>B65</f>
        <v>-1.8</v>
      </c>
      <c r="C64" s="37">
        <f t="shared" ref="C64" si="25">C65</f>
        <v>-1.8</v>
      </c>
      <c r="D64" s="37"/>
      <c r="E64" s="38"/>
    </row>
    <row r="65" spans="1:5" ht="21" customHeight="1" x14ac:dyDescent="0.25">
      <c r="A65" s="48" t="s">
        <v>35</v>
      </c>
      <c r="B65" s="38">
        <v>-1.8</v>
      </c>
      <c r="C65" s="38">
        <v>-1.8</v>
      </c>
      <c r="D65" s="43"/>
      <c r="E65" s="38"/>
    </row>
    <row r="66" spans="1:5" ht="21" customHeight="1" x14ac:dyDescent="0.25">
      <c r="A66" s="29" t="s">
        <v>86</v>
      </c>
      <c r="B66" s="37">
        <f>B67+B68</f>
        <v>-1.4</v>
      </c>
      <c r="C66" s="37">
        <f t="shared" ref="C66" si="26">C67+C68</f>
        <v>-2.7</v>
      </c>
      <c r="D66" s="37"/>
      <c r="E66" s="37">
        <f t="shared" ref="E66" si="27">E67+E68</f>
        <v>1.2999999999999998</v>
      </c>
    </row>
    <row r="67" spans="1:5" ht="21" customHeight="1" x14ac:dyDescent="0.25">
      <c r="A67" s="48" t="s">
        <v>8</v>
      </c>
      <c r="B67" s="38">
        <v>-1.4</v>
      </c>
      <c r="C67" s="37">
        <v>-2</v>
      </c>
      <c r="D67" s="38"/>
      <c r="E67" s="38">
        <v>0.6</v>
      </c>
    </row>
    <row r="68" spans="1:5" ht="21" customHeight="1" x14ac:dyDescent="0.25">
      <c r="A68" s="12" t="s">
        <v>53</v>
      </c>
      <c r="B68" s="38"/>
      <c r="C68" s="38">
        <v>-0.7</v>
      </c>
      <c r="D68" s="38"/>
      <c r="E68" s="38">
        <v>0.7</v>
      </c>
    </row>
    <row r="69" spans="1:5" ht="21" customHeight="1" x14ac:dyDescent="0.25">
      <c r="A69" s="17" t="s">
        <v>88</v>
      </c>
      <c r="B69" s="37">
        <f>B70</f>
        <v>-0.7</v>
      </c>
      <c r="C69" s="37">
        <f t="shared" ref="C69" si="28">C70</f>
        <v>-0.7</v>
      </c>
      <c r="D69" s="37"/>
      <c r="E69" s="38"/>
    </row>
    <row r="70" spans="1:5" ht="21" customHeight="1" x14ac:dyDescent="0.25">
      <c r="A70" s="31" t="s">
        <v>35</v>
      </c>
      <c r="B70" s="38">
        <v>-0.7</v>
      </c>
      <c r="C70" s="38">
        <v>-0.7</v>
      </c>
      <c r="D70" s="38"/>
      <c r="E70" s="38"/>
    </row>
    <row r="71" spans="1:5" ht="21" customHeight="1" x14ac:dyDescent="0.25">
      <c r="A71" s="36" t="s">
        <v>157</v>
      </c>
      <c r="B71" s="37">
        <f>B72+B73</f>
        <v>15.5</v>
      </c>
      <c r="C71" s="37">
        <f t="shared" ref="C71:D71" si="29">C72+C73</f>
        <v>15.5</v>
      </c>
      <c r="D71" s="37">
        <f t="shared" si="29"/>
        <v>9.6999999999999993</v>
      </c>
      <c r="E71" s="38"/>
    </row>
    <row r="72" spans="1:5" ht="21" customHeight="1" x14ac:dyDescent="0.25">
      <c r="A72" s="48" t="s">
        <v>8</v>
      </c>
      <c r="B72" s="38">
        <v>12.5</v>
      </c>
      <c r="C72" s="38">
        <v>12.5</v>
      </c>
      <c r="D72" s="38">
        <v>9.6999999999999993</v>
      </c>
      <c r="E72" s="38"/>
    </row>
    <row r="73" spans="1:5" ht="21" customHeight="1" x14ac:dyDescent="0.25">
      <c r="A73" s="12" t="s">
        <v>53</v>
      </c>
      <c r="B73" s="38">
        <v>3</v>
      </c>
      <c r="C73" s="38">
        <v>3</v>
      </c>
      <c r="D73" s="38"/>
      <c r="E73" s="38"/>
    </row>
    <row r="74" spans="1:5" ht="21" customHeight="1" x14ac:dyDescent="0.25">
      <c r="A74" s="36" t="s">
        <v>89</v>
      </c>
      <c r="B74" s="37">
        <f>B75</f>
        <v>-0.3</v>
      </c>
      <c r="C74" s="37">
        <f t="shared" ref="C74:D74" si="30">C75</f>
        <v>-0.3</v>
      </c>
      <c r="D74" s="37">
        <f t="shared" si="30"/>
        <v>-0.2</v>
      </c>
      <c r="E74" s="37"/>
    </row>
    <row r="75" spans="1:5" ht="21" customHeight="1" x14ac:dyDescent="0.25">
      <c r="A75" s="31" t="s">
        <v>35</v>
      </c>
      <c r="B75" s="38">
        <v>-0.3</v>
      </c>
      <c r="C75" s="38">
        <v>-0.3</v>
      </c>
      <c r="D75" s="38">
        <v>-0.2</v>
      </c>
      <c r="E75" s="38"/>
    </row>
    <row r="76" spans="1:5" ht="21" customHeight="1" x14ac:dyDescent="0.25">
      <c r="A76" s="36" t="s">
        <v>90</v>
      </c>
      <c r="B76" s="37">
        <f>B77</f>
        <v>21.1</v>
      </c>
      <c r="C76" s="37">
        <f t="shared" ref="C76:D76" si="31">C77</f>
        <v>21.1</v>
      </c>
      <c r="D76" s="37">
        <f t="shared" si="31"/>
        <v>15.4</v>
      </c>
      <c r="E76" s="38"/>
    </row>
    <row r="77" spans="1:5" ht="21" customHeight="1" x14ac:dyDescent="0.25">
      <c r="A77" s="48" t="s">
        <v>35</v>
      </c>
      <c r="B77" s="38">
        <v>21.1</v>
      </c>
      <c r="C77" s="38">
        <v>21.1</v>
      </c>
      <c r="D77" s="38">
        <v>15.4</v>
      </c>
      <c r="E77" s="38"/>
    </row>
    <row r="78" spans="1:5" ht="21" customHeight="1" x14ac:dyDescent="0.25">
      <c r="A78" s="29" t="s">
        <v>55</v>
      </c>
      <c r="B78" s="37">
        <f>B79+B80</f>
        <v>4</v>
      </c>
      <c r="C78" s="37">
        <f t="shared" ref="C78:E78" si="32">C79+C80</f>
        <v>3.5</v>
      </c>
      <c r="D78" s="37">
        <f t="shared" si="32"/>
        <v>-3.2</v>
      </c>
      <c r="E78" s="37">
        <f t="shared" si="32"/>
        <v>0.5</v>
      </c>
    </row>
    <row r="79" spans="1:5" ht="21" customHeight="1" x14ac:dyDescent="0.25">
      <c r="A79" s="48" t="s">
        <v>8</v>
      </c>
      <c r="B79" s="38">
        <v>3.9</v>
      </c>
      <c r="C79" s="38">
        <v>3.4</v>
      </c>
      <c r="D79" s="38">
        <v>-3.2</v>
      </c>
      <c r="E79" s="38">
        <v>0.5</v>
      </c>
    </row>
    <row r="80" spans="1:5" ht="21" customHeight="1" x14ac:dyDescent="0.25">
      <c r="A80" s="12" t="s">
        <v>53</v>
      </c>
      <c r="B80" s="38">
        <v>0.1</v>
      </c>
      <c r="C80" s="38">
        <v>0.1</v>
      </c>
      <c r="D80" s="38"/>
      <c r="E80" s="38"/>
    </row>
    <row r="81" spans="1:5" ht="21" customHeight="1" x14ac:dyDescent="0.25">
      <c r="A81" s="36" t="s">
        <v>56</v>
      </c>
      <c r="B81" s="37">
        <f>B82</f>
        <v>0.3</v>
      </c>
      <c r="C81" s="37">
        <f t="shared" ref="C81:E81" si="33">C82</f>
        <v>-1.7</v>
      </c>
      <c r="D81" s="37"/>
      <c r="E81" s="37">
        <f t="shared" si="33"/>
        <v>2</v>
      </c>
    </row>
    <row r="82" spans="1:5" ht="21" customHeight="1" x14ac:dyDescent="0.25">
      <c r="A82" s="31" t="s">
        <v>35</v>
      </c>
      <c r="B82" s="38">
        <v>0.3</v>
      </c>
      <c r="C82" s="38">
        <v>-1.7</v>
      </c>
      <c r="D82" s="38"/>
      <c r="E82" s="38">
        <v>2</v>
      </c>
    </row>
    <row r="83" spans="1:5" ht="21" customHeight="1" x14ac:dyDescent="0.25">
      <c r="A83" s="36" t="s">
        <v>92</v>
      </c>
      <c r="B83" s="37">
        <f>B84</f>
        <v>-0.1</v>
      </c>
      <c r="C83" s="37">
        <f t="shared" ref="C83" si="34">C84</f>
        <v>-4.5</v>
      </c>
      <c r="D83" s="37"/>
      <c r="E83" s="37">
        <f t="shared" ref="E83" si="35">E84</f>
        <v>4.4000000000000004</v>
      </c>
    </row>
    <row r="84" spans="1:5" ht="21" customHeight="1" x14ac:dyDescent="0.25">
      <c r="A84" s="31" t="s">
        <v>35</v>
      </c>
      <c r="B84" s="38">
        <v>-0.1</v>
      </c>
      <c r="C84" s="38">
        <v>-4.5</v>
      </c>
      <c r="D84" s="38"/>
      <c r="E84" s="38">
        <v>4.4000000000000004</v>
      </c>
    </row>
    <row r="85" spans="1:5" ht="21" customHeight="1" x14ac:dyDescent="0.25">
      <c r="A85" s="36" t="s">
        <v>93</v>
      </c>
      <c r="B85" s="94">
        <f>B86</f>
        <v>4.4000000000000004</v>
      </c>
      <c r="C85" s="94">
        <f t="shared" ref="C85" si="36">C86</f>
        <v>4.4000000000000004</v>
      </c>
      <c r="D85" s="37"/>
      <c r="E85" s="38"/>
    </row>
    <row r="86" spans="1:5" ht="21" customHeight="1" x14ac:dyDescent="0.25">
      <c r="A86" s="31" t="s">
        <v>35</v>
      </c>
      <c r="B86" s="38">
        <v>4.4000000000000004</v>
      </c>
      <c r="C86" s="38">
        <v>4.4000000000000004</v>
      </c>
      <c r="D86" s="38"/>
      <c r="E86" s="38"/>
    </row>
    <row r="87" spans="1:5" ht="21" customHeight="1" x14ac:dyDescent="0.25">
      <c r="A87" s="84" t="s">
        <v>57</v>
      </c>
      <c r="B87" s="81">
        <f>B89+B88</f>
        <v>1.4</v>
      </c>
      <c r="C87" s="81">
        <f t="shared" ref="C87:D87" si="37">C89+C88</f>
        <v>1.4</v>
      </c>
      <c r="D87" s="81">
        <f t="shared" si="37"/>
        <v>2.4</v>
      </c>
      <c r="E87" s="81"/>
    </row>
    <row r="88" spans="1:5" ht="21" customHeight="1" x14ac:dyDescent="0.25">
      <c r="A88" s="83" t="s">
        <v>8</v>
      </c>
      <c r="B88" s="82">
        <v>1.4</v>
      </c>
      <c r="C88" s="82">
        <v>1.4</v>
      </c>
      <c r="D88" s="82">
        <v>1.4</v>
      </c>
      <c r="E88" s="81"/>
    </row>
    <row r="89" spans="1:5" ht="17.25" customHeight="1" x14ac:dyDescent="0.25">
      <c r="A89" s="31" t="s">
        <v>111</v>
      </c>
      <c r="B89" s="38"/>
      <c r="C89" s="38"/>
      <c r="D89" s="38">
        <v>1</v>
      </c>
      <c r="E89" s="38"/>
    </row>
    <row r="90" spans="1:5" ht="21" customHeight="1" x14ac:dyDescent="0.25">
      <c r="A90" s="29" t="s">
        <v>87</v>
      </c>
      <c r="B90" s="94">
        <f>B92+B91</f>
        <v>6.1000000000000005</v>
      </c>
      <c r="C90" s="94">
        <f t="shared" ref="C90" si="38">C92+C91</f>
        <v>6.1000000000000005</v>
      </c>
      <c r="D90" s="37"/>
      <c r="E90" s="37"/>
    </row>
    <row r="91" spans="1:5" ht="21" customHeight="1" x14ac:dyDescent="0.25">
      <c r="A91" s="48" t="s">
        <v>8</v>
      </c>
      <c r="B91" s="38">
        <v>5.9</v>
      </c>
      <c r="C91" s="38">
        <v>5.9</v>
      </c>
      <c r="D91" s="38"/>
      <c r="E91" s="38"/>
    </row>
    <row r="92" spans="1:5" ht="21" customHeight="1" x14ac:dyDescent="0.25">
      <c r="A92" s="31" t="s">
        <v>53</v>
      </c>
      <c r="B92" s="38">
        <v>0.2</v>
      </c>
      <c r="C92" s="38">
        <v>0.2</v>
      </c>
      <c r="D92" s="38"/>
      <c r="E92" s="38"/>
    </row>
    <row r="93" spans="1:5" ht="21" customHeight="1" x14ac:dyDescent="0.25">
      <c r="A93" s="29" t="s">
        <v>137</v>
      </c>
      <c r="B93" s="37">
        <f>B94</f>
        <v>0.3</v>
      </c>
      <c r="C93" s="37">
        <f>C94</f>
        <v>0.3</v>
      </c>
      <c r="D93" s="38"/>
      <c r="E93" s="38"/>
    </row>
    <row r="94" spans="1:5" ht="21" customHeight="1" x14ac:dyDescent="0.25">
      <c r="A94" s="31" t="s">
        <v>35</v>
      </c>
      <c r="B94" s="38">
        <v>0.3</v>
      </c>
      <c r="C94" s="38">
        <v>0.3</v>
      </c>
      <c r="D94" s="38"/>
      <c r="E94" s="38"/>
    </row>
    <row r="95" spans="1:5" ht="21" customHeight="1" x14ac:dyDescent="0.25">
      <c r="A95" s="36" t="s">
        <v>59</v>
      </c>
      <c r="B95" s="37">
        <f>B96</f>
        <v>1.2</v>
      </c>
      <c r="C95" s="37">
        <f>C96</f>
        <v>1.2</v>
      </c>
      <c r="D95" s="37"/>
      <c r="E95" s="37"/>
    </row>
    <row r="96" spans="1:5" ht="21" customHeight="1" x14ac:dyDescent="0.25">
      <c r="A96" s="31" t="s">
        <v>35</v>
      </c>
      <c r="B96" s="38">
        <v>1.2</v>
      </c>
      <c r="C96" s="38">
        <v>1.2</v>
      </c>
      <c r="D96" s="38"/>
      <c r="E96" s="38"/>
    </row>
    <row r="97" spans="1:5" ht="21" customHeight="1" x14ac:dyDescent="0.25">
      <c r="A97" s="36" t="s">
        <v>91</v>
      </c>
      <c r="B97" s="37">
        <f>B98</f>
        <v>17.2</v>
      </c>
      <c r="C97" s="37">
        <f t="shared" ref="C97:E97" si="39">C98</f>
        <v>11.2</v>
      </c>
      <c r="D97" s="37">
        <f t="shared" si="39"/>
        <v>12.5</v>
      </c>
      <c r="E97" s="37">
        <f t="shared" si="39"/>
        <v>6</v>
      </c>
    </row>
    <row r="98" spans="1:5" ht="21" customHeight="1" x14ac:dyDescent="0.25">
      <c r="A98" s="31" t="s">
        <v>35</v>
      </c>
      <c r="B98" s="38">
        <v>17.2</v>
      </c>
      <c r="C98" s="38">
        <v>11.2</v>
      </c>
      <c r="D98" s="38">
        <v>12.5</v>
      </c>
      <c r="E98" s="38">
        <v>6</v>
      </c>
    </row>
    <row r="99" spans="1:5" ht="21" customHeight="1" x14ac:dyDescent="0.25">
      <c r="A99" s="36" t="s">
        <v>61</v>
      </c>
      <c r="B99" s="37">
        <f>B100</f>
        <v>16.899999999999999</v>
      </c>
      <c r="C99" s="37">
        <f t="shared" ref="C99:D99" si="40">C100</f>
        <v>16.899999999999999</v>
      </c>
      <c r="D99" s="37">
        <f t="shared" si="40"/>
        <v>12.5</v>
      </c>
      <c r="E99" s="37"/>
    </row>
    <row r="100" spans="1:5" ht="21" customHeight="1" x14ac:dyDescent="0.25">
      <c r="A100" s="48" t="s">
        <v>35</v>
      </c>
      <c r="B100" s="38">
        <v>16.899999999999999</v>
      </c>
      <c r="C100" s="38">
        <v>16.899999999999999</v>
      </c>
      <c r="D100" s="38">
        <v>12.5</v>
      </c>
      <c r="E100" s="38"/>
    </row>
    <row r="101" spans="1:5" ht="21" customHeight="1" x14ac:dyDescent="0.25">
      <c r="A101" s="29" t="s">
        <v>62</v>
      </c>
      <c r="B101" s="37">
        <f>B102</f>
        <v>0.4</v>
      </c>
      <c r="C101" s="37">
        <f>C102</f>
        <v>0.4</v>
      </c>
      <c r="D101" s="37"/>
      <c r="E101" s="37"/>
    </row>
    <row r="102" spans="1:5" ht="21" customHeight="1" x14ac:dyDescent="0.25">
      <c r="A102" s="31" t="s">
        <v>35</v>
      </c>
      <c r="B102" s="38">
        <v>0.4</v>
      </c>
      <c r="C102" s="38">
        <v>0.4</v>
      </c>
      <c r="D102" s="38"/>
      <c r="E102" s="38"/>
    </row>
    <row r="103" spans="1:5" ht="21" customHeight="1" x14ac:dyDescent="0.25">
      <c r="A103" s="36" t="s">
        <v>63</v>
      </c>
      <c r="B103" s="37">
        <f>B104</f>
        <v>0.7</v>
      </c>
      <c r="C103" s="37">
        <f>C104</f>
        <v>0.7</v>
      </c>
      <c r="D103" s="37"/>
      <c r="E103" s="37"/>
    </row>
    <row r="104" spans="1:5" ht="21" customHeight="1" x14ac:dyDescent="0.25">
      <c r="A104" s="31" t="s">
        <v>35</v>
      </c>
      <c r="B104" s="38">
        <v>0.7</v>
      </c>
      <c r="C104" s="38">
        <v>0.7</v>
      </c>
      <c r="D104" s="38"/>
      <c r="E104" s="38"/>
    </row>
    <row r="105" spans="1:5" ht="21" customHeight="1" x14ac:dyDescent="0.25">
      <c r="A105" s="36" t="s">
        <v>60</v>
      </c>
      <c r="B105" s="37">
        <f>B106</f>
        <v>0.3</v>
      </c>
      <c r="C105" s="37">
        <f t="shared" ref="C105:E105" si="41">C106</f>
        <v>-7.2</v>
      </c>
      <c r="D105" s="37">
        <f t="shared" si="41"/>
        <v>-4.5999999999999996</v>
      </c>
      <c r="E105" s="37">
        <f t="shared" si="41"/>
        <v>7.5</v>
      </c>
    </row>
    <row r="106" spans="1:5" ht="21" customHeight="1" x14ac:dyDescent="0.25">
      <c r="A106" s="31" t="s">
        <v>35</v>
      </c>
      <c r="B106" s="38">
        <v>0.3</v>
      </c>
      <c r="C106" s="38">
        <v>-7.2</v>
      </c>
      <c r="D106" s="38">
        <v>-4.5999999999999996</v>
      </c>
      <c r="E106" s="38">
        <v>7.5</v>
      </c>
    </row>
    <row r="107" spans="1:5" ht="21" customHeight="1" x14ac:dyDescent="0.25">
      <c r="A107" s="36" t="s">
        <v>64</v>
      </c>
      <c r="B107" s="37">
        <f>B108</f>
        <v>0.8</v>
      </c>
      <c r="C107" s="37">
        <f>C108</f>
        <v>-1.2</v>
      </c>
      <c r="D107" s="37"/>
      <c r="E107" s="37">
        <f t="shared" ref="E107" si="42">E108</f>
        <v>2</v>
      </c>
    </row>
    <row r="108" spans="1:5" ht="21" customHeight="1" x14ac:dyDescent="0.25">
      <c r="A108" s="48" t="s">
        <v>35</v>
      </c>
      <c r="B108" s="38">
        <v>0.8</v>
      </c>
      <c r="C108" s="38">
        <v>-1.2</v>
      </c>
      <c r="D108" s="38"/>
      <c r="E108" s="38">
        <v>2</v>
      </c>
    </row>
    <row r="109" spans="1:5" ht="21" customHeight="1" x14ac:dyDescent="0.25">
      <c r="A109" s="29" t="s">
        <v>65</v>
      </c>
      <c r="B109" s="37">
        <f>B110+B111</f>
        <v>-0.5</v>
      </c>
      <c r="C109" s="37">
        <f t="shared" ref="C109:D109" si="43">C110+C111</f>
        <v>-0.5</v>
      </c>
      <c r="D109" s="37">
        <f t="shared" si="43"/>
        <v>0.89999999999999991</v>
      </c>
      <c r="E109" s="37"/>
    </row>
    <row r="110" spans="1:5" ht="21" customHeight="1" x14ac:dyDescent="0.25">
      <c r="A110" s="48" t="s">
        <v>8</v>
      </c>
      <c r="B110" s="38">
        <v>-0.5</v>
      </c>
      <c r="C110" s="38">
        <v>-0.5</v>
      </c>
      <c r="D110" s="38">
        <v>0.2</v>
      </c>
      <c r="E110" s="38"/>
    </row>
    <row r="111" spans="1:5" ht="21" customHeight="1" x14ac:dyDescent="0.25">
      <c r="A111" s="31" t="s">
        <v>111</v>
      </c>
      <c r="B111" s="38"/>
      <c r="C111" s="38"/>
      <c r="D111" s="38">
        <v>0.7</v>
      </c>
      <c r="E111" s="38"/>
    </row>
    <row r="112" spans="1:5" ht="21" customHeight="1" x14ac:dyDescent="0.25">
      <c r="A112" s="36" t="s">
        <v>66</v>
      </c>
      <c r="B112" s="37">
        <f>B113</f>
        <v>13.6</v>
      </c>
      <c r="C112" s="37">
        <f t="shared" ref="C112:D112" si="44">C113</f>
        <v>13.6</v>
      </c>
      <c r="D112" s="37">
        <f t="shared" si="44"/>
        <v>10.4</v>
      </c>
      <c r="E112" s="37"/>
    </row>
    <row r="113" spans="1:5" ht="21" customHeight="1" x14ac:dyDescent="0.25">
      <c r="A113" s="31" t="s">
        <v>35</v>
      </c>
      <c r="B113" s="38">
        <v>13.6</v>
      </c>
      <c r="C113" s="38">
        <v>13.6</v>
      </c>
      <c r="D113" s="38">
        <v>10.4</v>
      </c>
      <c r="E113" s="38"/>
    </row>
    <row r="114" spans="1:5" ht="21" customHeight="1" x14ac:dyDescent="0.25">
      <c r="A114" s="36" t="s">
        <v>94</v>
      </c>
      <c r="B114" s="37">
        <f>B115+B116</f>
        <v>0.5</v>
      </c>
      <c r="C114" s="37">
        <f>C115+C116</f>
        <v>0.5</v>
      </c>
      <c r="D114" s="37">
        <f t="shared" ref="D114" si="45">D115+D116</f>
        <v>1.3</v>
      </c>
      <c r="E114" s="38"/>
    </row>
    <row r="115" spans="1:5" ht="21" customHeight="1" x14ac:dyDescent="0.25">
      <c r="A115" s="48" t="s">
        <v>8</v>
      </c>
      <c r="B115" s="38">
        <v>0.5</v>
      </c>
      <c r="C115" s="38">
        <v>0.5</v>
      </c>
      <c r="D115" s="38">
        <v>0.8</v>
      </c>
      <c r="E115" s="38"/>
    </row>
    <row r="116" spans="1:5" ht="18" customHeight="1" x14ac:dyDescent="0.25">
      <c r="A116" s="31" t="s">
        <v>111</v>
      </c>
      <c r="B116" s="38"/>
      <c r="C116" s="38"/>
      <c r="D116" s="38">
        <v>0.5</v>
      </c>
      <c r="E116" s="38"/>
    </row>
    <row r="117" spans="1:5" ht="21" customHeight="1" x14ac:dyDescent="0.25">
      <c r="A117" s="36" t="s">
        <v>95</v>
      </c>
      <c r="B117" s="37">
        <f>B118</f>
        <v>-0.5</v>
      </c>
      <c r="C117" s="37">
        <f t="shared" ref="C117:E117" si="46">C118</f>
        <v>-1.5</v>
      </c>
      <c r="D117" s="37">
        <f t="shared" si="46"/>
        <v>1</v>
      </c>
      <c r="E117" s="37">
        <f t="shared" si="46"/>
        <v>1</v>
      </c>
    </row>
    <row r="118" spans="1:5" ht="21" customHeight="1" x14ac:dyDescent="0.25">
      <c r="A118" s="48" t="s">
        <v>35</v>
      </c>
      <c r="B118" s="38">
        <v>-0.5</v>
      </c>
      <c r="C118" s="38">
        <v>-1.5</v>
      </c>
      <c r="D118" s="38">
        <v>1</v>
      </c>
      <c r="E118" s="38">
        <v>1</v>
      </c>
    </row>
    <row r="119" spans="1:5" ht="21" customHeight="1" x14ac:dyDescent="0.25">
      <c r="A119" s="29" t="s">
        <v>67</v>
      </c>
      <c r="B119" s="81">
        <f>B120</f>
        <v>1.1000000000000001</v>
      </c>
      <c r="C119" s="81">
        <f t="shared" ref="C119:E119" si="47">C120</f>
        <v>-0.4</v>
      </c>
      <c r="D119" s="81"/>
      <c r="E119" s="81">
        <f t="shared" si="47"/>
        <v>1.5</v>
      </c>
    </row>
    <row r="120" spans="1:5" ht="21" customHeight="1" x14ac:dyDescent="0.25">
      <c r="A120" s="31" t="s">
        <v>35</v>
      </c>
      <c r="B120" s="82">
        <v>1.1000000000000001</v>
      </c>
      <c r="C120" s="82">
        <v>-0.4</v>
      </c>
      <c r="D120" s="82"/>
      <c r="E120" s="82">
        <v>1.5</v>
      </c>
    </row>
    <row r="121" spans="1:5" ht="21" customHeight="1" x14ac:dyDescent="0.25">
      <c r="A121" s="36" t="s">
        <v>36</v>
      </c>
      <c r="B121" s="37"/>
      <c r="C121" s="37"/>
      <c r="D121" s="37">
        <f t="shared" ref="D121" si="48">D123+D122</f>
        <v>2</v>
      </c>
      <c r="E121" s="37"/>
    </row>
    <row r="122" spans="1:5" ht="21" customHeight="1" x14ac:dyDescent="0.25">
      <c r="A122" s="48" t="s">
        <v>8</v>
      </c>
      <c r="B122" s="38"/>
      <c r="C122" s="38"/>
      <c r="D122" s="38">
        <v>1</v>
      </c>
      <c r="E122" s="37"/>
    </row>
    <row r="123" spans="1:5" ht="21" customHeight="1" x14ac:dyDescent="0.25">
      <c r="A123" s="48" t="s">
        <v>111</v>
      </c>
      <c r="B123" s="38"/>
      <c r="C123" s="38"/>
      <c r="D123" s="38">
        <v>1</v>
      </c>
      <c r="E123" s="37"/>
    </row>
    <row r="124" spans="1:5" ht="21" customHeight="1" x14ac:dyDescent="0.25">
      <c r="A124" s="17" t="s">
        <v>50</v>
      </c>
      <c r="B124" s="37"/>
      <c r="C124" s="37"/>
      <c r="D124" s="37">
        <f t="shared" ref="D124" si="49">D125</f>
        <v>1.6</v>
      </c>
      <c r="E124" s="37"/>
    </row>
    <row r="125" spans="1:5" ht="21" customHeight="1" x14ac:dyDescent="0.25">
      <c r="A125" s="48" t="s">
        <v>35</v>
      </c>
      <c r="B125" s="38"/>
      <c r="C125" s="38"/>
      <c r="D125" s="38">
        <v>1.6</v>
      </c>
      <c r="E125" s="38"/>
    </row>
    <row r="126" spans="1:5" ht="21" customHeight="1" x14ac:dyDescent="0.25">
      <c r="A126" s="17" t="s">
        <v>16</v>
      </c>
      <c r="B126" s="95">
        <f>B127+B128</f>
        <v>4.2</v>
      </c>
      <c r="C126" s="95">
        <f>C127+C128</f>
        <v>4.2</v>
      </c>
      <c r="D126" s="8">
        <f t="shared" ref="D126" si="50">D128+D127</f>
        <v>9.8000000000000007</v>
      </c>
      <c r="E126" s="8"/>
    </row>
    <row r="127" spans="1:5" ht="21" customHeight="1" x14ac:dyDescent="0.25">
      <c r="A127" s="48" t="s">
        <v>8</v>
      </c>
      <c r="B127" s="21">
        <v>4.2</v>
      </c>
      <c r="C127" s="21">
        <v>4.2</v>
      </c>
      <c r="D127" s="21">
        <v>5.8</v>
      </c>
      <c r="E127" s="8"/>
    </row>
    <row r="128" spans="1:5" ht="21" customHeight="1" x14ac:dyDescent="0.25">
      <c r="A128" s="31" t="s">
        <v>111</v>
      </c>
      <c r="B128" s="11"/>
      <c r="C128" s="11"/>
      <c r="D128" s="11">
        <v>4</v>
      </c>
      <c r="E128" s="11"/>
    </row>
    <row r="129" spans="1:5" ht="21" customHeight="1" x14ac:dyDescent="0.25">
      <c r="A129" s="16" t="s">
        <v>80</v>
      </c>
      <c r="B129" s="15">
        <f>B130+B131</f>
        <v>0.9</v>
      </c>
      <c r="C129" s="15">
        <f t="shared" ref="C129:D129" si="51">C130+C131</f>
        <v>0.9</v>
      </c>
      <c r="D129" s="15">
        <f t="shared" si="51"/>
        <v>-0.1</v>
      </c>
      <c r="E129" s="15"/>
    </row>
    <row r="130" spans="1:5" ht="21" customHeight="1" x14ac:dyDescent="0.25">
      <c r="A130" s="48" t="s">
        <v>8</v>
      </c>
      <c r="B130" s="11"/>
      <c r="C130" s="11"/>
      <c r="D130" s="11">
        <v>-0.1</v>
      </c>
      <c r="E130" s="11"/>
    </row>
    <row r="131" spans="1:5" ht="21" customHeight="1" x14ac:dyDescent="0.25">
      <c r="A131" s="48" t="s">
        <v>58</v>
      </c>
      <c r="B131" s="11">
        <v>0.9</v>
      </c>
      <c r="C131" s="11">
        <v>0.9</v>
      </c>
      <c r="D131" s="11"/>
      <c r="E131" s="11"/>
    </row>
    <row r="132" spans="1:5" ht="21" customHeight="1" x14ac:dyDescent="0.25">
      <c r="A132" s="17" t="s">
        <v>68</v>
      </c>
      <c r="B132" s="15">
        <f>B133+B134</f>
        <v>45.7</v>
      </c>
      <c r="C132" s="15">
        <f t="shared" ref="C132" si="52">C133+C134</f>
        <v>45.7</v>
      </c>
      <c r="D132" s="15"/>
      <c r="E132" s="15"/>
    </row>
    <row r="133" spans="1:5" ht="21" customHeight="1" x14ac:dyDescent="0.25">
      <c r="A133" s="14" t="s">
        <v>8</v>
      </c>
      <c r="B133" s="11">
        <v>45</v>
      </c>
      <c r="C133" s="11">
        <v>45</v>
      </c>
      <c r="D133" s="11"/>
      <c r="E133" s="11"/>
    </row>
    <row r="134" spans="1:5" ht="21" customHeight="1" x14ac:dyDescent="0.25">
      <c r="A134" s="14" t="s">
        <v>53</v>
      </c>
      <c r="B134" s="11">
        <v>0.7</v>
      </c>
      <c r="C134" s="11">
        <v>0.7</v>
      </c>
      <c r="D134" s="11"/>
      <c r="E134" s="11"/>
    </row>
    <row r="135" spans="1:5" ht="21" customHeight="1" x14ac:dyDescent="0.25">
      <c r="A135" s="17" t="s">
        <v>42</v>
      </c>
      <c r="B135" s="15"/>
      <c r="C135" s="15">
        <f t="shared" ref="C135:E135" si="53">C136+C137</f>
        <v>-0.1</v>
      </c>
      <c r="D135" s="15">
        <f t="shared" si="53"/>
        <v>-18</v>
      </c>
      <c r="E135" s="15">
        <f t="shared" si="53"/>
        <v>0.1</v>
      </c>
    </row>
    <row r="136" spans="1:5" ht="31.5" customHeight="1" x14ac:dyDescent="0.25">
      <c r="A136" s="14" t="s">
        <v>138</v>
      </c>
      <c r="B136" s="11"/>
      <c r="C136" s="11"/>
      <c r="D136" s="11">
        <v>-18</v>
      </c>
      <c r="E136" s="11"/>
    </row>
    <row r="137" spans="1:5" ht="21" customHeight="1" x14ac:dyDescent="0.25">
      <c r="A137" s="48" t="s">
        <v>111</v>
      </c>
      <c r="B137" s="11"/>
      <c r="C137" s="11">
        <v>-0.1</v>
      </c>
      <c r="D137" s="11"/>
      <c r="E137" s="11">
        <v>0.1</v>
      </c>
    </row>
    <row r="138" spans="1:5" ht="21" customHeight="1" x14ac:dyDescent="0.25">
      <c r="A138" s="17" t="s">
        <v>69</v>
      </c>
      <c r="B138" s="15">
        <f>B140+B141+B139</f>
        <v>1</v>
      </c>
      <c r="C138" s="15">
        <f t="shared" ref="C138:E138" si="54">C140+C141+C139</f>
        <v>0.4</v>
      </c>
      <c r="D138" s="15">
        <f t="shared" si="54"/>
        <v>-0.89999999999999991</v>
      </c>
      <c r="E138" s="15">
        <f t="shared" si="54"/>
        <v>0.6</v>
      </c>
    </row>
    <row r="139" spans="1:5" ht="21" customHeight="1" x14ac:dyDescent="0.25">
      <c r="A139" s="14" t="s">
        <v>8</v>
      </c>
      <c r="B139" s="11"/>
      <c r="C139" s="11"/>
      <c r="D139" s="11">
        <v>-0.3</v>
      </c>
      <c r="E139" s="15"/>
    </row>
    <row r="140" spans="1:5" ht="21" customHeight="1" x14ac:dyDescent="0.25">
      <c r="A140" s="14" t="s">
        <v>53</v>
      </c>
      <c r="B140" s="11">
        <v>1</v>
      </c>
      <c r="C140" s="11">
        <v>0.9</v>
      </c>
      <c r="D140" s="11"/>
      <c r="E140" s="11">
        <v>0.1</v>
      </c>
    </row>
    <row r="141" spans="1:5" ht="21" customHeight="1" x14ac:dyDescent="0.25">
      <c r="A141" s="31" t="s">
        <v>111</v>
      </c>
      <c r="B141" s="11"/>
      <c r="C141" s="11">
        <v>-0.5</v>
      </c>
      <c r="D141" s="11">
        <v>-0.6</v>
      </c>
      <c r="E141" s="11">
        <v>0.5</v>
      </c>
    </row>
    <row r="142" spans="1:5" ht="21" customHeight="1" x14ac:dyDescent="0.25">
      <c r="A142" s="16" t="s">
        <v>79</v>
      </c>
      <c r="B142" s="15"/>
      <c r="C142" s="15"/>
      <c r="D142" s="15">
        <f t="shared" ref="D142" si="55">D143</f>
        <v>-1.3</v>
      </c>
      <c r="E142" s="15"/>
    </row>
    <row r="143" spans="1:5" ht="21" customHeight="1" x14ac:dyDescent="0.25">
      <c r="A143" s="12" t="s">
        <v>133</v>
      </c>
      <c r="B143" s="11"/>
      <c r="C143" s="11"/>
      <c r="D143" s="11">
        <v>-1.3</v>
      </c>
      <c r="E143" s="11"/>
    </row>
    <row r="144" spans="1:5" ht="21" customHeight="1" x14ac:dyDescent="0.25">
      <c r="A144" s="17" t="s">
        <v>70</v>
      </c>
      <c r="B144" s="15">
        <f>B145+B146</f>
        <v>2.7</v>
      </c>
      <c r="C144" s="15"/>
      <c r="D144" s="15">
        <f t="shared" ref="D144:E144" si="56">D145+D146</f>
        <v>0.7</v>
      </c>
      <c r="E144" s="15">
        <f t="shared" si="56"/>
        <v>2.7</v>
      </c>
    </row>
    <row r="145" spans="1:5" ht="21" customHeight="1" x14ac:dyDescent="0.25">
      <c r="A145" s="14" t="s">
        <v>46</v>
      </c>
      <c r="B145" s="11">
        <v>2.7</v>
      </c>
      <c r="C145" s="11"/>
      <c r="D145" s="11"/>
      <c r="E145" s="11">
        <v>2.7</v>
      </c>
    </row>
    <row r="146" spans="1:5" ht="21" customHeight="1" x14ac:dyDescent="0.25">
      <c r="A146" s="48" t="s">
        <v>104</v>
      </c>
      <c r="B146" s="11"/>
      <c r="C146" s="11"/>
      <c r="D146" s="11">
        <v>0.7</v>
      </c>
      <c r="E146" s="11"/>
    </row>
    <row r="147" spans="1:5" ht="21" customHeight="1" x14ac:dyDescent="0.25">
      <c r="A147" s="29" t="s">
        <v>71</v>
      </c>
      <c r="B147" s="91">
        <f>B148+B149</f>
        <v>7.4</v>
      </c>
      <c r="C147" s="91">
        <f t="shared" ref="C147:D147" si="57">C148+C149</f>
        <v>7.4</v>
      </c>
      <c r="D147" s="15">
        <f t="shared" si="57"/>
        <v>1.3</v>
      </c>
      <c r="E147" s="15"/>
    </row>
    <row r="148" spans="1:5" ht="21" customHeight="1" x14ac:dyDescent="0.25">
      <c r="A148" s="14" t="s">
        <v>8</v>
      </c>
      <c r="B148" s="11">
        <v>7.4</v>
      </c>
      <c r="C148" s="11">
        <v>7.4</v>
      </c>
      <c r="D148" s="11">
        <v>0.8</v>
      </c>
      <c r="E148" s="11"/>
    </row>
    <row r="149" spans="1:5" ht="21" customHeight="1" x14ac:dyDescent="0.25">
      <c r="A149" s="31" t="s">
        <v>111</v>
      </c>
      <c r="B149" s="11"/>
      <c r="C149" s="11"/>
      <c r="D149" s="11">
        <v>0.5</v>
      </c>
      <c r="E149" s="11"/>
    </row>
    <row r="150" spans="1:5" ht="21" customHeight="1" x14ac:dyDescent="0.25">
      <c r="A150" s="36" t="s">
        <v>47</v>
      </c>
      <c r="B150" s="15">
        <f>B151</f>
        <v>4</v>
      </c>
      <c r="C150" s="15">
        <f t="shared" ref="C150" si="58">C151</f>
        <v>4</v>
      </c>
      <c r="D150" s="15"/>
      <c r="E150" s="15"/>
    </row>
    <row r="151" spans="1:5" ht="21" customHeight="1" x14ac:dyDescent="0.25">
      <c r="A151" s="14" t="s">
        <v>82</v>
      </c>
      <c r="B151" s="11">
        <v>4</v>
      </c>
      <c r="C151" s="11">
        <v>4</v>
      </c>
      <c r="D151" s="11"/>
      <c r="E151" s="11"/>
    </row>
    <row r="152" spans="1:5" ht="21" customHeight="1" x14ac:dyDescent="0.25">
      <c r="A152" s="29" t="s">
        <v>38</v>
      </c>
      <c r="B152" s="15"/>
      <c r="C152" s="15"/>
      <c r="D152" s="15">
        <f t="shared" ref="D152" si="59">D153</f>
        <v>-5.4</v>
      </c>
      <c r="E152" s="15"/>
    </row>
    <row r="153" spans="1:5" ht="21" customHeight="1" x14ac:dyDescent="0.25">
      <c r="A153" s="12" t="s">
        <v>46</v>
      </c>
      <c r="B153" s="11"/>
      <c r="C153" s="11"/>
      <c r="D153" s="11">
        <v>-5.4</v>
      </c>
      <c r="E153" s="11"/>
    </row>
    <row r="154" spans="1:5" ht="21" customHeight="1" x14ac:dyDescent="0.25">
      <c r="A154" s="17" t="s">
        <v>72</v>
      </c>
      <c r="B154" s="15">
        <f>B155</f>
        <v>1.2</v>
      </c>
      <c r="C154" s="15">
        <f t="shared" ref="C154" si="60">C155</f>
        <v>1.2</v>
      </c>
      <c r="D154" s="15"/>
      <c r="E154" s="15"/>
    </row>
    <row r="155" spans="1:5" ht="21" customHeight="1" x14ac:dyDescent="0.25">
      <c r="A155" s="12" t="s">
        <v>82</v>
      </c>
      <c r="B155" s="11">
        <v>1.2</v>
      </c>
      <c r="C155" s="11">
        <v>1.2</v>
      </c>
      <c r="D155" s="11"/>
      <c r="E155" s="11"/>
    </row>
    <row r="156" spans="1:5" ht="21" customHeight="1" x14ac:dyDescent="0.25">
      <c r="A156" s="16" t="s">
        <v>73</v>
      </c>
      <c r="B156" s="15">
        <f>B157+B158</f>
        <v>17.399999999999999</v>
      </c>
      <c r="C156" s="15">
        <f t="shared" ref="C156:E156" si="61">C157+C158</f>
        <v>7.3000000000000007</v>
      </c>
      <c r="D156" s="15">
        <f t="shared" si="61"/>
        <v>3</v>
      </c>
      <c r="E156" s="15">
        <f t="shared" si="61"/>
        <v>10.1</v>
      </c>
    </row>
    <row r="157" spans="1:5" ht="21" customHeight="1" x14ac:dyDescent="0.25">
      <c r="A157" s="14" t="s">
        <v>8</v>
      </c>
      <c r="B157" s="11">
        <v>10</v>
      </c>
      <c r="C157" s="11">
        <v>-0.1</v>
      </c>
      <c r="D157" s="11"/>
      <c r="E157" s="11">
        <v>10.1</v>
      </c>
    </row>
    <row r="158" spans="1:5" ht="21" customHeight="1" x14ac:dyDescent="0.25">
      <c r="A158" s="31" t="s">
        <v>58</v>
      </c>
      <c r="B158" s="11">
        <v>7.4</v>
      </c>
      <c r="C158" s="11">
        <v>7.4</v>
      </c>
      <c r="D158" s="11">
        <v>3</v>
      </c>
      <c r="E158" s="11"/>
    </row>
    <row r="159" spans="1:5" ht="21" customHeight="1" x14ac:dyDescent="0.25">
      <c r="A159" s="16" t="s">
        <v>74</v>
      </c>
      <c r="B159" s="15"/>
      <c r="C159" s="15"/>
      <c r="D159" s="15">
        <f t="shared" ref="D159" si="62">D160</f>
        <v>0.9</v>
      </c>
      <c r="E159" s="15"/>
    </row>
    <row r="160" spans="1:5" ht="20.25" customHeight="1" x14ac:dyDescent="0.25">
      <c r="A160" s="14" t="s">
        <v>35</v>
      </c>
      <c r="B160" s="11"/>
      <c r="C160" s="11"/>
      <c r="D160" s="11">
        <v>0.9</v>
      </c>
      <c r="E160" s="11"/>
    </row>
    <row r="161" spans="1:5" ht="36.75" customHeight="1" x14ac:dyDescent="0.25">
      <c r="A161" s="17" t="s">
        <v>48</v>
      </c>
      <c r="B161" s="15">
        <f>B162+B163</f>
        <v>10.200000000000001</v>
      </c>
      <c r="C161" s="15">
        <f t="shared" ref="C161:E161" si="63">C162+C163</f>
        <v>3</v>
      </c>
      <c r="D161" s="15"/>
      <c r="E161" s="15">
        <f t="shared" si="63"/>
        <v>7.2</v>
      </c>
    </row>
    <row r="162" spans="1:5" ht="21" customHeight="1" x14ac:dyDescent="0.25">
      <c r="A162" s="14" t="s">
        <v>8</v>
      </c>
      <c r="B162" s="11">
        <v>9.3000000000000007</v>
      </c>
      <c r="C162" s="11">
        <v>2.1</v>
      </c>
      <c r="D162" s="11"/>
      <c r="E162" s="11">
        <v>7.2</v>
      </c>
    </row>
    <row r="163" spans="1:5" ht="21" customHeight="1" x14ac:dyDescent="0.25">
      <c r="A163" s="12" t="s">
        <v>105</v>
      </c>
      <c r="B163" s="11">
        <v>0.9</v>
      </c>
      <c r="C163" s="11">
        <v>0.9</v>
      </c>
      <c r="D163" s="11"/>
      <c r="E163" s="11"/>
    </row>
    <row r="164" spans="1:5" ht="21" customHeight="1" x14ac:dyDescent="0.25">
      <c r="A164" s="17" t="s">
        <v>75</v>
      </c>
      <c r="B164" s="15">
        <f>B166+B165</f>
        <v>5</v>
      </c>
      <c r="C164" s="15">
        <f t="shared" ref="C164:E164" si="64">C166+C165</f>
        <v>10</v>
      </c>
      <c r="D164" s="15"/>
      <c r="E164" s="15">
        <f t="shared" si="64"/>
        <v>-5</v>
      </c>
    </row>
    <row r="165" spans="1:5" ht="30.75" customHeight="1" x14ac:dyDescent="0.25">
      <c r="A165" s="14" t="s">
        <v>138</v>
      </c>
      <c r="B165" s="15"/>
      <c r="C165" s="11">
        <v>5</v>
      </c>
      <c r="D165" s="15"/>
      <c r="E165" s="11">
        <v>-5</v>
      </c>
    </row>
    <row r="166" spans="1:5" ht="21" customHeight="1" x14ac:dyDescent="0.25">
      <c r="A166" s="31" t="s">
        <v>58</v>
      </c>
      <c r="B166" s="11">
        <v>5</v>
      </c>
      <c r="C166" s="11">
        <v>5</v>
      </c>
      <c r="D166" s="11"/>
      <c r="E166" s="11"/>
    </row>
    <row r="167" spans="1:5" ht="21" customHeight="1" x14ac:dyDescent="0.25">
      <c r="A167" s="29" t="s">
        <v>136</v>
      </c>
      <c r="B167" s="96">
        <f>B168</f>
        <v>4.2</v>
      </c>
      <c r="C167" s="96">
        <f>C168</f>
        <v>4.2</v>
      </c>
      <c r="D167" s="11"/>
      <c r="E167" s="11"/>
    </row>
    <row r="168" spans="1:5" ht="21" customHeight="1" x14ac:dyDescent="0.25">
      <c r="A168" s="12" t="s">
        <v>35</v>
      </c>
      <c r="B168" s="11">
        <v>4.2</v>
      </c>
      <c r="C168" s="11">
        <v>4.2</v>
      </c>
      <c r="D168" s="11"/>
      <c r="E168" s="11"/>
    </row>
    <row r="169" spans="1:5" ht="21" customHeight="1" x14ac:dyDescent="0.25">
      <c r="A169" s="16" t="s">
        <v>106</v>
      </c>
      <c r="B169" s="15">
        <f>B170</f>
        <v>11.9</v>
      </c>
      <c r="C169" s="15">
        <f t="shared" ref="C169:E169" si="65">C170</f>
        <v>6.9</v>
      </c>
      <c r="D169" s="15"/>
      <c r="E169" s="15">
        <f t="shared" si="65"/>
        <v>5</v>
      </c>
    </row>
    <row r="170" spans="1:5" ht="21" customHeight="1" x14ac:dyDescent="0.25">
      <c r="A170" s="31" t="s">
        <v>82</v>
      </c>
      <c r="B170" s="11">
        <v>11.9</v>
      </c>
      <c r="C170" s="11">
        <v>6.9</v>
      </c>
      <c r="D170" s="11"/>
      <c r="E170" s="11">
        <v>5</v>
      </c>
    </row>
    <row r="171" spans="1:5" ht="21" customHeight="1" x14ac:dyDescent="0.25">
      <c r="A171" s="36" t="s">
        <v>108</v>
      </c>
      <c r="B171" s="11"/>
      <c r="C171" s="11"/>
      <c r="D171" s="15">
        <f t="shared" ref="D171" si="66">D172</f>
        <v>1</v>
      </c>
      <c r="E171" s="11"/>
    </row>
    <row r="172" spans="1:5" ht="21" customHeight="1" x14ac:dyDescent="0.25">
      <c r="A172" s="31" t="s">
        <v>82</v>
      </c>
      <c r="B172" s="11"/>
      <c r="C172" s="11"/>
      <c r="D172" s="11">
        <v>1</v>
      </c>
      <c r="E172" s="11"/>
    </row>
    <row r="173" spans="1:5" ht="21" customHeight="1" x14ac:dyDescent="0.25">
      <c r="A173" s="36" t="s">
        <v>109</v>
      </c>
      <c r="B173" s="15">
        <f>B174</f>
        <v>0.9</v>
      </c>
      <c r="C173" s="15">
        <f t="shared" ref="C173" si="67">C174</f>
        <v>0.9</v>
      </c>
      <c r="D173" s="15"/>
      <c r="E173" s="11"/>
    </row>
    <row r="174" spans="1:5" ht="21" customHeight="1" x14ac:dyDescent="0.25">
      <c r="A174" s="31" t="s">
        <v>82</v>
      </c>
      <c r="B174" s="11">
        <v>0.9</v>
      </c>
      <c r="C174" s="11">
        <v>0.9</v>
      </c>
      <c r="D174" s="11"/>
      <c r="E174" s="11"/>
    </row>
    <row r="175" spans="1:5" ht="21" customHeight="1" x14ac:dyDescent="0.25">
      <c r="A175" s="36" t="s">
        <v>107</v>
      </c>
      <c r="B175" s="15">
        <f>B177+B176</f>
        <v>6.6</v>
      </c>
      <c r="C175" s="15">
        <f t="shared" ref="C175:E175" si="68">C177+C176</f>
        <v>4.3999999999999995</v>
      </c>
      <c r="D175" s="15">
        <f t="shared" si="68"/>
        <v>-10.199999999999999</v>
      </c>
      <c r="E175" s="15">
        <f t="shared" si="68"/>
        <v>2.2000000000000002</v>
      </c>
    </row>
    <row r="176" spans="1:5" ht="21" customHeight="1" x14ac:dyDescent="0.25">
      <c r="A176" s="14" t="s">
        <v>8</v>
      </c>
      <c r="B176" s="15"/>
      <c r="C176" s="11">
        <v>-2.2000000000000002</v>
      </c>
      <c r="D176" s="11">
        <v>-10.199999999999999</v>
      </c>
      <c r="E176" s="11">
        <v>2.2000000000000002</v>
      </c>
    </row>
    <row r="177" spans="1:5" ht="21" customHeight="1" x14ac:dyDescent="0.25">
      <c r="A177" s="14" t="s">
        <v>58</v>
      </c>
      <c r="B177" s="11">
        <v>6.6</v>
      </c>
      <c r="C177" s="11">
        <v>6.6</v>
      </c>
      <c r="D177" s="11"/>
      <c r="E177" s="11"/>
    </row>
    <row r="178" spans="1:5" ht="21" customHeight="1" x14ac:dyDescent="0.25">
      <c r="A178" s="17" t="s">
        <v>110</v>
      </c>
      <c r="B178" s="15"/>
      <c r="C178" s="15">
        <f t="shared" ref="C178:E178" si="69">C179</f>
        <v>0.6</v>
      </c>
      <c r="D178" s="15">
        <f t="shared" si="69"/>
        <v>-0.1</v>
      </c>
      <c r="E178" s="15">
        <f t="shared" si="69"/>
        <v>-0.6</v>
      </c>
    </row>
    <row r="179" spans="1:5" ht="21" customHeight="1" x14ac:dyDescent="0.25">
      <c r="A179" s="12" t="s">
        <v>35</v>
      </c>
      <c r="B179" s="11"/>
      <c r="C179" s="11">
        <v>0.6</v>
      </c>
      <c r="D179" s="11">
        <v>-0.1</v>
      </c>
      <c r="E179" s="11">
        <v>-0.6</v>
      </c>
    </row>
    <row r="180" spans="1:5" ht="21" customHeight="1" x14ac:dyDescent="0.25">
      <c r="A180" s="16" t="s">
        <v>45</v>
      </c>
      <c r="B180" s="15">
        <f>B182+B181</f>
        <v>6.8999999999999995</v>
      </c>
      <c r="C180" s="15">
        <f t="shared" ref="C180:D180" si="70">C182+C181</f>
        <v>6.8999999999999995</v>
      </c>
      <c r="D180" s="15">
        <f t="shared" si="70"/>
        <v>5.0999999999999996</v>
      </c>
      <c r="E180" s="15"/>
    </row>
    <row r="181" spans="1:5" ht="21" customHeight="1" x14ac:dyDescent="0.25">
      <c r="A181" s="14" t="s">
        <v>8</v>
      </c>
      <c r="B181" s="11">
        <v>6.8</v>
      </c>
      <c r="C181" s="11">
        <v>6.8</v>
      </c>
      <c r="D181" s="11">
        <v>5.0999999999999996</v>
      </c>
      <c r="E181" s="11"/>
    </row>
    <row r="182" spans="1:5" ht="21" customHeight="1" x14ac:dyDescent="0.25">
      <c r="A182" s="14" t="s">
        <v>58</v>
      </c>
      <c r="B182" s="11">
        <v>0.1</v>
      </c>
      <c r="C182" s="11">
        <v>0.1</v>
      </c>
      <c r="D182" s="11"/>
      <c r="E182" s="11"/>
    </row>
    <row r="183" spans="1:5" ht="21" customHeight="1" x14ac:dyDescent="0.25">
      <c r="A183" s="53" t="s">
        <v>17</v>
      </c>
      <c r="B183" s="15">
        <f>B54+B57+B59+B61+B64+B66+B69+B71+B74+B76+B78+B81+B83+B85+B87+B90+B93+B95+B97+B99+B101+B103+B105+B107+B109+B112+B114+B117+B119+B121+B124+B126+B129+B132+B135+B138+B142+B144+B147+B150+B152+B154+B156+B159+B161+B164+B167+B169+B171+B173+B175+B178+B180</f>
        <v>231.09999999999997</v>
      </c>
      <c r="C183" s="15">
        <f t="shared" ref="C183:E183" si="71">C54+C57+C59+C61+C64+C66+C69+C71+C74+C76+C78+C81+C83+C85+C87+C90+C93+C95+C97+C99+C101+C103+C105+C107+C109+C112+C114+C117+C119+C121+C124+C126+C129+C132+C135+C138+C142+C144+C147+C150+C152+C154+C156+C159+C161+C164+C167+C169+C171+C173+C175+C178+C180</f>
        <v>179.60000000000002</v>
      </c>
      <c r="D183" s="15">
        <f t="shared" si="71"/>
        <v>42.5</v>
      </c>
      <c r="E183" s="15">
        <f t="shared" si="71"/>
        <v>51.500000000000007</v>
      </c>
    </row>
    <row r="184" spans="1:5" ht="21" customHeight="1" x14ac:dyDescent="0.25">
      <c r="A184" s="14" t="s">
        <v>8</v>
      </c>
      <c r="B184" s="11">
        <f>B58+B60+B62+B65+B67+B70+B72+B75+B77+B79+B82+B84+B86+B88+B91+B94+B96+B98+B100+B102+B104+B106+B108+B110+B113+B115+B118+B120+B122+B125+B127+B130+B133+B139+B148+B157+B160+B162+B168+B176+B179+B181+B55</f>
        <v>182</v>
      </c>
      <c r="C184" s="11">
        <f t="shared" ref="C184:E184" si="72">C58+C60+C62+C65+C67+C70+C72+C75+C77+C79+C82+C84+C86+C88+C91+C94+C96+C98+C100+C102+C104+C106+C108+C110+C113+C115+C118+C120+C122+C125+C127+C130+C133+C139+C148+C157+C160+C162+C168+C176+C179+C181+C55</f>
        <v>134.6</v>
      </c>
      <c r="D184" s="11">
        <f t="shared" si="72"/>
        <v>52.899999999999991</v>
      </c>
      <c r="E184" s="11">
        <f t="shared" si="72"/>
        <v>47.400000000000006</v>
      </c>
    </row>
    <row r="185" spans="1:5" ht="21" customHeight="1" x14ac:dyDescent="0.25">
      <c r="A185" s="14" t="s">
        <v>58</v>
      </c>
      <c r="B185" s="11">
        <f>B63+B68+B73+B80+B92++B131+B134+B140+B145+B151+B153+B155+B158+B163+B166+B170+B172+B174+B177+B182</f>
        <v>49.1</v>
      </c>
      <c r="C185" s="11">
        <f t="shared" ref="C185:E185" si="73">C63+C68+C73+C80+C92++C131+C134+C140+C145+C151+C153+C155+C158+C163+C166+C170+C172+C174+C177+C182</f>
        <v>40.6</v>
      </c>
      <c r="D185" s="11">
        <f t="shared" si="73"/>
        <v>-1.4000000000000004</v>
      </c>
      <c r="E185" s="11">
        <f t="shared" si="73"/>
        <v>8.5</v>
      </c>
    </row>
    <row r="186" spans="1:5" ht="21" customHeight="1" x14ac:dyDescent="0.25">
      <c r="A186" s="14" t="s">
        <v>143</v>
      </c>
      <c r="B186" s="11"/>
      <c r="C186" s="11">
        <f t="shared" ref="C186:E186" si="74">C56+C89+C111+C116+C123+C128+C137+C141+C143+C146+C149</f>
        <v>-0.6</v>
      </c>
      <c r="D186" s="11">
        <f t="shared" si="74"/>
        <v>9</v>
      </c>
      <c r="E186" s="11">
        <f t="shared" si="74"/>
        <v>0.6</v>
      </c>
    </row>
    <row r="187" spans="1:5" ht="32.25" customHeight="1" x14ac:dyDescent="0.25">
      <c r="A187" s="12" t="s">
        <v>144</v>
      </c>
      <c r="B187" s="11"/>
      <c r="C187" s="11">
        <f t="shared" ref="C187:E187" si="75">C136+C165</f>
        <v>5</v>
      </c>
      <c r="D187" s="11">
        <f t="shared" si="75"/>
        <v>-18</v>
      </c>
      <c r="E187" s="11">
        <f t="shared" si="75"/>
        <v>-5</v>
      </c>
    </row>
    <row r="188" spans="1:5" ht="27" customHeight="1" x14ac:dyDescent="0.25">
      <c r="A188" s="120" t="s">
        <v>148</v>
      </c>
      <c r="B188" s="121"/>
      <c r="C188" s="121"/>
      <c r="D188" s="121"/>
      <c r="E188" s="122"/>
    </row>
    <row r="189" spans="1:5" ht="31.5" customHeight="1" x14ac:dyDescent="0.25">
      <c r="A189" s="17" t="s">
        <v>18</v>
      </c>
      <c r="B189" s="22">
        <f>B190</f>
        <v>-69.5</v>
      </c>
      <c r="C189" s="22">
        <f t="shared" ref="C189" si="76">C190</f>
        <v>-69.5</v>
      </c>
      <c r="D189" s="22"/>
      <c r="E189" s="22"/>
    </row>
    <row r="190" spans="1:5" ht="21" customHeight="1" x14ac:dyDescent="0.25">
      <c r="A190" s="12" t="s">
        <v>35</v>
      </c>
      <c r="B190" s="28">
        <v>-69.5</v>
      </c>
      <c r="C190" s="28">
        <v>-69.5</v>
      </c>
      <c r="D190" s="28"/>
      <c r="E190" s="28"/>
    </row>
    <row r="191" spans="1:5" ht="21" customHeight="1" x14ac:dyDescent="0.25">
      <c r="A191" s="17" t="s">
        <v>41</v>
      </c>
      <c r="B191" s="37">
        <f>B192</f>
        <v>60.2</v>
      </c>
      <c r="C191" s="37">
        <f t="shared" ref="C191:E191" si="77">C192</f>
        <v>29</v>
      </c>
      <c r="D191" s="37"/>
      <c r="E191" s="37">
        <f t="shared" si="77"/>
        <v>31.2</v>
      </c>
    </row>
    <row r="192" spans="1:5" ht="21" customHeight="1" x14ac:dyDescent="0.25">
      <c r="A192" s="12" t="s">
        <v>35</v>
      </c>
      <c r="B192" s="38">
        <v>60.2</v>
      </c>
      <c r="C192" s="38">
        <v>29</v>
      </c>
      <c r="D192" s="38"/>
      <c r="E192" s="38">
        <v>31.2</v>
      </c>
    </row>
    <row r="193" spans="1:5" ht="21" customHeight="1" x14ac:dyDescent="0.25">
      <c r="A193" s="16" t="s">
        <v>19</v>
      </c>
      <c r="B193" s="8"/>
      <c r="C193" s="8">
        <f t="shared" ref="C193:E193" si="78">C194</f>
        <v>0.9</v>
      </c>
      <c r="D193" s="8"/>
      <c r="E193" s="8">
        <f t="shared" si="78"/>
        <v>-0.9</v>
      </c>
    </row>
    <row r="194" spans="1:5" ht="21" customHeight="1" x14ac:dyDescent="0.25">
      <c r="A194" s="14" t="s">
        <v>35</v>
      </c>
      <c r="B194" s="21"/>
      <c r="C194" s="21">
        <v>0.9</v>
      </c>
      <c r="D194" s="21"/>
      <c r="E194" s="21">
        <v>-0.9</v>
      </c>
    </row>
    <row r="195" spans="1:5" ht="21" customHeight="1" x14ac:dyDescent="0.25">
      <c r="A195" s="53" t="s">
        <v>20</v>
      </c>
      <c r="B195" s="8">
        <f>B189+B193+B191</f>
        <v>-9.2999999999999972</v>
      </c>
      <c r="C195" s="8">
        <f t="shared" ref="C195:E195" si="79">C189+C193+C191</f>
        <v>-39.599999999999994</v>
      </c>
      <c r="D195" s="8"/>
      <c r="E195" s="8">
        <f t="shared" si="79"/>
        <v>30.3</v>
      </c>
    </row>
    <row r="196" spans="1:5" ht="21" customHeight="1" x14ac:dyDescent="0.25">
      <c r="A196" s="12" t="s">
        <v>35</v>
      </c>
      <c r="B196" s="21">
        <f>B190+B192+B194</f>
        <v>-9.2999999999999972</v>
      </c>
      <c r="C196" s="21">
        <f t="shared" ref="C196:E196" si="80">C190+C192+C194</f>
        <v>-39.6</v>
      </c>
      <c r="D196" s="21"/>
      <c r="E196" s="21">
        <f t="shared" si="80"/>
        <v>30.3</v>
      </c>
    </row>
    <row r="197" spans="1:5" ht="27" customHeight="1" x14ac:dyDescent="0.25">
      <c r="A197" s="102" t="s">
        <v>83</v>
      </c>
      <c r="B197" s="103"/>
      <c r="C197" s="103"/>
      <c r="D197" s="103"/>
      <c r="E197" s="104"/>
    </row>
    <row r="198" spans="1:5" ht="21" customHeight="1" x14ac:dyDescent="0.25">
      <c r="A198" s="17" t="s">
        <v>81</v>
      </c>
      <c r="B198" s="8">
        <f>B199</f>
        <v>1.7</v>
      </c>
      <c r="C198" s="8">
        <f t="shared" ref="C198" si="81">C199</f>
        <v>1.7</v>
      </c>
      <c r="D198" s="8"/>
      <c r="E198" s="21"/>
    </row>
    <row r="199" spans="1:5" ht="21" customHeight="1" x14ac:dyDescent="0.25">
      <c r="A199" s="12" t="s">
        <v>82</v>
      </c>
      <c r="B199" s="21">
        <v>1.7</v>
      </c>
      <c r="C199" s="21">
        <v>1.7</v>
      </c>
      <c r="D199" s="21"/>
      <c r="E199" s="21"/>
    </row>
    <row r="200" spans="1:5" ht="21" customHeight="1" x14ac:dyDescent="0.25">
      <c r="A200" s="18" t="s">
        <v>145</v>
      </c>
      <c r="B200" s="55">
        <f>B198</f>
        <v>1.7</v>
      </c>
      <c r="C200" s="55">
        <f t="shared" ref="C200" si="82">C198</f>
        <v>1.7</v>
      </c>
      <c r="D200" s="55"/>
      <c r="E200" s="55"/>
    </row>
    <row r="201" spans="1:5" ht="21" customHeight="1" x14ac:dyDescent="0.25">
      <c r="A201" s="14" t="s">
        <v>82</v>
      </c>
      <c r="B201" s="21">
        <f>B199</f>
        <v>1.7</v>
      </c>
      <c r="C201" s="21">
        <f t="shared" ref="C201" si="83">C199</f>
        <v>1.7</v>
      </c>
      <c r="D201" s="21"/>
      <c r="E201" s="21"/>
    </row>
    <row r="202" spans="1:5" ht="20.25" customHeight="1" x14ac:dyDescent="0.25">
      <c r="A202" s="50" t="s">
        <v>146</v>
      </c>
      <c r="B202" s="80">
        <f>B11+B16+B22+B43+B50+B183+B195+B200</f>
        <v>118.29999999999995</v>
      </c>
      <c r="C202" s="80">
        <f t="shared" ref="C202:E202" si="84">C11+C16+C22+C43+C50+C183+C195+C200</f>
        <v>572.00000000000011</v>
      </c>
      <c r="D202" s="80">
        <f t="shared" si="84"/>
        <v>45.8</v>
      </c>
      <c r="E202" s="80">
        <f t="shared" si="84"/>
        <v>-453.7</v>
      </c>
    </row>
    <row r="203" spans="1:5" ht="21" customHeight="1" x14ac:dyDescent="0.25">
      <c r="A203" s="97" t="s">
        <v>8</v>
      </c>
      <c r="B203" s="13"/>
      <c r="C203" s="13">
        <f t="shared" ref="C203:E203" si="85">C12+C17+C23+C44+C51+C184+C196</f>
        <v>461.79999999999995</v>
      </c>
      <c r="D203" s="13">
        <f t="shared" si="85"/>
        <v>56.199999999999989</v>
      </c>
      <c r="E203" s="13">
        <f t="shared" si="85"/>
        <v>-461.8</v>
      </c>
    </row>
    <row r="204" spans="1:5" ht="21" customHeight="1" x14ac:dyDescent="0.25">
      <c r="A204" s="39" t="s">
        <v>147</v>
      </c>
      <c r="B204" s="13">
        <f>B45+B52+B185+B201</f>
        <v>118.3</v>
      </c>
      <c r="C204" s="13">
        <f t="shared" ref="C204:E204" si="86">C45+C52+C185+C201</f>
        <v>105.8</v>
      </c>
      <c r="D204" s="13">
        <f t="shared" si="86"/>
        <v>-1.4000000000000004</v>
      </c>
      <c r="E204" s="13">
        <f t="shared" si="86"/>
        <v>12.5</v>
      </c>
    </row>
    <row r="205" spans="1:5" ht="29.25" customHeight="1" x14ac:dyDescent="0.25">
      <c r="A205" s="14" t="s">
        <v>144</v>
      </c>
      <c r="B205" s="13"/>
      <c r="C205" s="13">
        <f t="shared" ref="C205:E205" si="87">C187</f>
        <v>5</v>
      </c>
      <c r="D205" s="13">
        <f t="shared" si="87"/>
        <v>-18</v>
      </c>
      <c r="E205" s="13">
        <f t="shared" si="87"/>
        <v>-5</v>
      </c>
    </row>
    <row r="206" spans="1:5" ht="21" customHeight="1" x14ac:dyDescent="0.25">
      <c r="A206" s="12" t="s">
        <v>111</v>
      </c>
      <c r="B206" s="13"/>
      <c r="C206" s="13">
        <f t="shared" ref="C206:E206" si="88">C186</f>
        <v>-0.6</v>
      </c>
      <c r="D206" s="13">
        <f t="shared" si="88"/>
        <v>9</v>
      </c>
      <c r="E206" s="13">
        <f t="shared" si="88"/>
        <v>0.6</v>
      </c>
    </row>
    <row r="207" spans="1:5" x14ac:dyDescent="0.25">
      <c r="A207" s="5"/>
      <c r="B207" s="6"/>
      <c r="C207" s="6"/>
      <c r="D207" s="6"/>
      <c r="E207" s="6"/>
    </row>
  </sheetData>
  <mergeCells count="14">
    <mergeCell ref="A197:E197"/>
    <mergeCell ref="A2:E2"/>
    <mergeCell ref="A5:A7"/>
    <mergeCell ref="B5:B7"/>
    <mergeCell ref="C5:E5"/>
    <mergeCell ref="C6:D6"/>
    <mergeCell ref="E6:E7"/>
    <mergeCell ref="A8:E8"/>
    <mergeCell ref="A13:E13"/>
    <mergeCell ref="A188:E188"/>
    <mergeCell ref="A18:E19"/>
    <mergeCell ref="A24:E24"/>
    <mergeCell ref="A46:E46"/>
    <mergeCell ref="A53:E53"/>
  </mergeCells>
  <phoneticPr fontId="3" type="noConversion"/>
  <pageMargins left="0.98425196850393704" right="0.51181102362204722" top="0.86614173228346458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3"/>
  <sheetViews>
    <sheetView tabSelected="1" topLeftCell="A25" workbookViewId="0">
      <selection activeCell="A32" sqref="A32"/>
    </sheetView>
  </sheetViews>
  <sheetFormatPr defaultRowHeight="12.75" x14ac:dyDescent="0.2"/>
  <cols>
    <col min="1" max="1" width="33.42578125" customWidth="1"/>
    <col min="2" max="2" width="13.7109375" customWidth="1"/>
    <col min="3" max="5" width="12.7109375" customWidth="1"/>
  </cols>
  <sheetData>
    <row r="2" spans="1:5" ht="15.75" x14ac:dyDescent="0.25">
      <c r="C2" s="54" t="s">
        <v>28</v>
      </c>
    </row>
    <row r="3" spans="1:5" ht="15.75" x14ac:dyDescent="0.25">
      <c r="C3" s="54" t="s">
        <v>149</v>
      </c>
    </row>
    <row r="4" spans="1:5" ht="15.75" x14ac:dyDescent="0.25">
      <c r="C4" s="25" t="s">
        <v>33</v>
      </c>
    </row>
    <row r="7" spans="1:5" ht="34.5" customHeight="1" x14ac:dyDescent="0.2">
      <c r="A7" s="132" t="s">
        <v>29</v>
      </c>
      <c r="B7" s="132"/>
      <c r="C7" s="132"/>
      <c r="D7" s="132"/>
      <c r="E7" s="132"/>
    </row>
    <row r="8" spans="1:5" x14ac:dyDescent="0.2">
      <c r="A8" s="7"/>
      <c r="B8" s="7"/>
      <c r="C8" s="7"/>
      <c r="D8" s="7"/>
      <c r="E8" s="7"/>
    </row>
    <row r="9" spans="1:5" x14ac:dyDescent="0.2">
      <c r="A9" s="7"/>
      <c r="B9" s="7"/>
      <c r="C9" s="7"/>
      <c r="D9" s="7"/>
      <c r="E9" s="7"/>
    </row>
    <row r="10" spans="1:5" ht="19.5" customHeight="1" x14ac:dyDescent="0.25">
      <c r="A10" s="136" t="s">
        <v>30</v>
      </c>
      <c r="B10" s="136" t="s">
        <v>31</v>
      </c>
      <c r="C10" s="133" t="s">
        <v>132</v>
      </c>
      <c r="D10" s="134"/>
      <c r="E10" s="135"/>
    </row>
    <row r="11" spans="1:5" ht="117.75" customHeight="1" x14ac:dyDescent="0.2">
      <c r="A11" s="138"/>
      <c r="B11" s="137"/>
      <c r="C11" s="76" t="s">
        <v>32</v>
      </c>
      <c r="D11" s="76" t="s">
        <v>27</v>
      </c>
      <c r="E11" s="76" t="s">
        <v>37</v>
      </c>
    </row>
    <row r="12" spans="1:5" ht="15.75" hidden="1" customHeight="1" x14ac:dyDescent="0.2">
      <c r="A12" s="139"/>
      <c r="B12" s="56"/>
      <c r="C12" s="41"/>
      <c r="D12" s="40"/>
      <c r="E12" s="32"/>
    </row>
    <row r="13" spans="1:5" ht="19.5" customHeight="1" x14ac:dyDescent="0.25">
      <c r="A13" s="57" t="s">
        <v>14</v>
      </c>
      <c r="B13" s="58">
        <f>C13+D13+E13</f>
        <v>10</v>
      </c>
      <c r="C13" s="89"/>
      <c r="D13" s="58">
        <v>-5</v>
      </c>
      <c r="E13" s="58">
        <v>15</v>
      </c>
    </row>
    <row r="14" spans="1:5" ht="15.75" x14ac:dyDescent="0.2">
      <c r="A14" s="33" t="s">
        <v>112</v>
      </c>
      <c r="B14" s="58">
        <f t="shared" ref="B14:B42" si="0">C14+D14+E14</f>
        <v>27</v>
      </c>
      <c r="C14" s="34">
        <v>25</v>
      </c>
      <c r="D14" s="34"/>
      <c r="E14" s="34">
        <v>2</v>
      </c>
    </row>
    <row r="15" spans="1:5" ht="15.75" x14ac:dyDescent="0.2">
      <c r="A15" s="33" t="s">
        <v>44</v>
      </c>
      <c r="B15" s="58">
        <f t="shared" si="0"/>
        <v>3.5</v>
      </c>
      <c r="C15" s="34">
        <v>3.5</v>
      </c>
      <c r="D15" s="34"/>
      <c r="E15" s="34"/>
    </row>
    <row r="16" spans="1:5" ht="15.75" x14ac:dyDescent="0.2">
      <c r="A16" s="33" t="s">
        <v>103</v>
      </c>
      <c r="B16" s="58">
        <f t="shared" si="0"/>
        <v>8</v>
      </c>
      <c r="C16" s="34">
        <v>8</v>
      </c>
      <c r="D16" s="34"/>
      <c r="E16" s="34"/>
    </row>
    <row r="17" spans="1:5" ht="15.75" x14ac:dyDescent="0.2">
      <c r="A17" s="33" t="s">
        <v>150</v>
      </c>
      <c r="B17" s="58">
        <f t="shared" si="0"/>
        <v>4</v>
      </c>
      <c r="C17" s="34">
        <v>4</v>
      </c>
      <c r="D17" s="34"/>
      <c r="E17" s="34"/>
    </row>
    <row r="18" spans="1:5" ht="30" x14ac:dyDescent="0.25">
      <c r="A18" s="75" t="s">
        <v>43</v>
      </c>
      <c r="B18" s="58">
        <f t="shared" si="0"/>
        <v>15</v>
      </c>
      <c r="C18" s="34">
        <v>5</v>
      </c>
      <c r="D18" s="34"/>
      <c r="E18" s="34">
        <v>10</v>
      </c>
    </row>
    <row r="19" spans="1:5" ht="18" customHeight="1" x14ac:dyDescent="0.2">
      <c r="A19" s="33" t="s">
        <v>76</v>
      </c>
      <c r="B19" s="58"/>
      <c r="C19" s="34">
        <v>-0.2</v>
      </c>
      <c r="D19" s="34"/>
      <c r="E19" s="34">
        <v>0.2</v>
      </c>
    </row>
    <row r="20" spans="1:5" ht="18" customHeight="1" x14ac:dyDescent="0.2">
      <c r="A20" s="33" t="s">
        <v>96</v>
      </c>
      <c r="B20" s="58"/>
      <c r="C20" s="34">
        <v>0.8</v>
      </c>
      <c r="D20" s="34">
        <v>-0.9</v>
      </c>
      <c r="E20" s="34">
        <v>0.1</v>
      </c>
    </row>
    <row r="21" spans="1:5" ht="18" customHeight="1" x14ac:dyDescent="0.2">
      <c r="A21" s="33" t="s">
        <v>97</v>
      </c>
      <c r="B21" s="58">
        <f t="shared" si="0"/>
        <v>0.2</v>
      </c>
      <c r="C21" s="34"/>
      <c r="D21" s="34"/>
      <c r="E21" s="34">
        <v>0.2</v>
      </c>
    </row>
    <row r="22" spans="1:5" ht="18" customHeight="1" x14ac:dyDescent="0.2">
      <c r="A22" s="33" t="s">
        <v>98</v>
      </c>
      <c r="B22" s="58">
        <f t="shared" si="0"/>
        <v>3</v>
      </c>
      <c r="C22" s="34"/>
      <c r="D22" s="34">
        <v>3</v>
      </c>
      <c r="E22" s="34"/>
    </row>
    <row r="23" spans="1:5" ht="18" customHeight="1" x14ac:dyDescent="0.2">
      <c r="A23" s="33" t="s">
        <v>99</v>
      </c>
      <c r="B23" s="58"/>
      <c r="C23" s="34"/>
      <c r="D23" s="34">
        <v>-0.4</v>
      </c>
      <c r="E23" s="34">
        <v>0.4</v>
      </c>
    </row>
    <row r="24" spans="1:5" ht="18" customHeight="1" x14ac:dyDescent="0.2">
      <c r="A24" s="33" t="s">
        <v>100</v>
      </c>
      <c r="B24" s="58">
        <f>C24+D24+E24</f>
        <v>0.1</v>
      </c>
      <c r="C24" s="34"/>
      <c r="D24" s="34"/>
      <c r="E24" s="34">
        <v>0.1</v>
      </c>
    </row>
    <row r="25" spans="1:5" ht="18" customHeight="1" x14ac:dyDescent="0.2">
      <c r="A25" s="33" t="s">
        <v>101</v>
      </c>
      <c r="B25" s="58"/>
      <c r="C25" s="34">
        <v>0.3</v>
      </c>
      <c r="D25" s="34">
        <v>-0.5</v>
      </c>
      <c r="E25" s="34">
        <v>0.2</v>
      </c>
    </row>
    <row r="26" spans="1:5" ht="18" customHeight="1" x14ac:dyDescent="0.2">
      <c r="A26" s="33" t="s">
        <v>102</v>
      </c>
      <c r="B26" s="58">
        <f>C26+D26+E26</f>
        <v>2.5</v>
      </c>
      <c r="C26" s="34"/>
      <c r="D26" s="34">
        <v>2.5</v>
      </c>
      <c r="E26" s="34"/>
    </row>
    <row r="27" spans="1:5" ht="18" customHeight="1" x14ac:dyDescent="0.2">
      <c r="A27" s="33" t="s">
        <v>77</v>
      </c>
      <c r="B27" s="58">
        <f t="shared" si="0"/>
        <v>0.7</v>
      </c>
      <c r="C27" s="34"/>
      <c r="D27" s="34"/>
      <c r="E27" s="34">
        <v>0.7</v>
      </c>
    </row>
    <row r="28" spans="1:5" ht="18" customHeight="1" x14ac:dyDescent="0.2">
      <c r="A28" s="33" t="s">
        <v>78</v>
      </c>
      <c r="B28" s="58">
        <f t="shared" si="0"/>
        <v>1</v>
      </c>
      <c r="C28" s="34"/>
      <c r="D28" s="34"/>
      <c r="E28" s="34">
        <v>1</v>
      </c>
    </row>
    <row r="29" spans="1:5" ht="18" customHeight="1" x14ac:dyDescent="0.2">
      <c r="A29" s="33" t="s">
        <v>38</v>
      </c>
      <c r="B29" s="58">
        <f t="shared" si="0"/>
        <v>0</v>
      </c>
      <c r="C29" s="34"/>
      <c r="D29" s="34"/>
      <c r="E29" s="34"/>
    </row>
    <row r="30" spans="1:5" ht="18" customHeight="1" x14ac:dyDescent="0.2">
      <c r="A30" s="33" t="s">
        <v>80</v>
      </c>
      <c r="B30" s="58">
        <f t="shared" si="0"/>
        <v>0.89999999999999991</v>
      </c>
      <c r="C30" s="34">
        <v>0.3</v>
      </c>
      <c r="D30" s="34"/>
      <c r="E30" s="34">
        <v>0.6</v>
      </c>
    </row>
    <row r="31" spans="1:5" ht="18" customHeight="1" x14ac:dyDescent="0.2">
      <c r="A31" s="33" t="s">
        <v>47</v>
      </c>
      <c r="B31" s="58">
        <f t="shared" si="0"/>
        <v>4</v>
      </c>
      <c r="C31" s="34">
        <v>4</v>
      </c>
      <c r="D31" s="34"/>
      <c r="E31" s="34"/>
    </row>
    <row r="32" spans="1:5" ht="18" customHeight="1" x14ac:dyDescent="0.2">
      <c r="A32" s="33" t="s">
        <v>151</v>
      </c>
      <c r="B32" s="58">
        <f t="shared" si="0"/>
        <v>7.4</v>
      </c>
      <c r="C32" s="34">
        <v>3.9</v>
      </c>
      <c r="D32" s="34"/>
      <c r="E32" s="34">
        <v>3.5</v>
      </c>
    </row>
    <row r="33" spans="1:5" ht="18" customHeight="1" x14ac:dyDescent="0.2">
      <c r="A33" s="33" t="s">
        <v>152</v>
      </c>
      <c r="B33" s="58">
        <f t="shared" si="0"/>
        <v>2.7</v>
      </c>
      <c r="C33" s="34"/>
      <c r="D33" s="34"/>
      <c r="E33" s="34">
        <v>2.7</v>
      </c>
    </row>
    <row r="34" spans="1:5" ht="18" customHeight="1" x14ac:dyDescent="0.2">
      <c r="A34" s="33" t="s">
        <v>153</v>
      </c>
      <c r="B34" s="58">
        <f t="shared" si="0"/>
        <v>1.2</v>
      </c>
      <c r="C34" s="34"/>
      <c r="D34" s="34"/>
      <c r="E34" s="34">
        <v>1.2</v>
      </c>
    </row>
    <row r="35" spans="1:5" ht="30" customHeight="1" x14ac:dyDescent="0.2">
      <c r="A35" s="33" t="s">
        <v>48</v>
      </c>
      <c r="B35" s="58">
        <f t="shared" si="0"/>
        <v>0.9</v>
      </c>
      <c r="C35" s="34">
        <v>0.9</v>
      </c>
      <c r="D35" s="34"/>
      <c r="E35" s="34"/>
    </row>
    <row r="36" spans="1:5" ht="27.75" customHeight="1" x14ac:dyDescent="0.2">
      <c r="A36" s="33" t="s">
        <v>154</v>
      </c>
      <c r="B36" s="58">
        <f t="shared" si="0"/>
        <v>5</v>
      </c>
      <c r="C36" s="34">
        <v>5</v>
      </c>
      <c r="D36" s="34"/>
      <c r="E36" s="34"/>
    </row>
    <row r="37" spans="1:5" ht="33" customHeight="1" x14ac:dyDescent="0.2">
      <c r="A37" s="33" t="s">
        <v>113</v>
      </c>
      <c r="B37" s="90"/>
      <c r="C37" s="34">
        <v>0.1</v>
      </c>
      <c r="D37" s="34"/>
      <c r="E37" s="34">
        <v>-0.1</v>
      </c>
    </row>
    <row r="38" spans="1:5" ht="18" customHeight="1" x14ac:dyDescent="0.2">
      <c r="A38" s="33" t="s">
        <v>106</v>
      </c>
      <c r="B38" s="58">
        <f t="shared" si="0"/>
        <v>11.9</v>
      </c>
      <c r="C38" s="34">
        <v>1.9</v>
      </c>
      <c r="D38" s="34">
        <v>10</v>
      </c>
      <c r="E38" s="34"/>
    </row>
    <row r="39" spans="1:5" ht="18" customHeight="1" x14ac:dyDescent="0.2">
      <c r="A39" s="33" t="s">
        <v>109</v>
      </c>
      <c r="B39" s="58">
        <f t="shared" si="0"/>
        <v>0.9</v>
      </c>
      <c r="C39" s="34">
        <v>0.9</v>
      </c>
      <c r="D39" s="34"/>
      <c r="E39" s="34"/>
    </row>
    <row r="40" spans="1:5" ht="18" customHeight="1" x14ac:dyDescent="0.2">
      <c r="A40" s="33" t="s">
        <v>107</v>
      </c>
      <c r="B40" s="58">
        <f t="shared" si="0"/>
        <v>6.6</v>
      </c>
      <c r="C40" s="34"/>
      <c r="D40" s="34">
        <v>6.6</v>
      </c>
      <c r="E40" s="34"/>
    </row>
    <row r="41" spans="1:5" ht="18" customHeight="1" x14ac:dyDescent="0.2">
      <c r="A41" s="33" t="s">
        <v>45</v>
      </c>
      <c r="B41" s="58">
        <f t="shared" si="0"/>
        <v>0.1</v>
      </c>
      <c r="C41" s="34">
        <v>0.1</v>
      </c>
      <c r="D41" s="34"/>
      <c r="E41" s="34"/>
    </row>
    <row r="42" spans="1:5" ht="18" customHeight="1" x14ac:dyDescent="0.2">
      <c r="A42" s="33" t="s">
        <v>81</v>
      </c>
      <c r="B42" s="58">
        <f t="shared" si="0"/>
        <v>1.7</v>
      </c>
      <c r="C42" s="34">
        <v>1.7</v>
      </c>
      <c r="D42" s="34"/>
      <c r="E42" s="34"/>
    </row>
    <row r="43" spans="1:5" ht="21" customHeight="1" x14ac:dyDescent="0.2">
      <c r="A43" s="23" t="s">
        <v>155</v>
      </c>
      <c r="B43" s="35">
        <f>SUM(B13:B42)</f>
        <v>118.30000000000003</v>
      </c>
      <c r="C43" s="35">
        <f t="shared" ref="C43:E43" si="1">SUM(C13:C42)</f>
        <v>65.199999999999989</v>
      </c>
      <c r="D43" s="35">
        <f t="shared" si="1"/>
        <v>15.299999999999999</v>
      </c>
      <c r="E43" s="35">
        <f t="shared" si="1"/>
        <v>37.800000000000004</v>
      </c>
    </row>
  </sheetData>
  <mergeCells count="4">
    <mergeCell ref="A7:E7"/>
    <mergeCell ref="C10:E10"/>
    <mergeCell ref="B10:B11"/>
    <mergeCell ref="A10:A12"/>
  </mergeCells>
  <pageMargins left="0.98425196850393704" right="0.51181102362204722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C3" sqref="C3"/>
    </sheetView>
  </sheetViews>
  <sheetFormatPr defaultRowHeight="12.75" x14ac:dyDescent="0.2"/>
  <cols>
    <col min="1" max="1" width="32.28515625" customWidth="1"/>
    <col min="2" max="2" width="13.42578125" customWidth="1"/>
    <col min="3" max="4" width="13.28515625" customWidth="1"/>
    <col min="5" max="5" width="13.7109375" customWidth="1"/>
  </cols>
  <sheetData>
    <row r="1" spans="1:7" x14ac:dyDescent="0.2">
      <c r="A1" s="7"/>
      <c r="B1" s="7"/>
      <c r="C1" s="7"/>
      <c r="D1" s="7"/>
      <c r="E1" s="7"/>
    </row>
    <row r="2" spans="1:7" ht="15.75" x14ac:dyDescent="0.25">
      <c r="A2" s="7"/>
      <c r="B2" s="7"/>
      <c r="C2" s="54" t="s">
        <v>28</v>
      </c>
    </row>
    <row r="3" spans="1:7" ht="15.75" x14ac:dyDescent="0.25">
      <c r="A3" s="7"/>
      <c r="B3" s="7"/>
      <c r="C3" s="54" t="s">
        <v>156</v>
      </c>
    </row>
    <row r="4" spans="1:7" ht="15.75" x14ac:dyDescent="0.25">
      <c r="A4" s="7"/>
      <c r="B4" s="7"/>
      <c r="C4" s="25" t="s">
        <v>114</v>
      </c>
    </row>
    <row r="5" spans="1:7" ht="29.25" customHeight="1" x14ac:dyDescent="0.25">
      <c r="A5" s="25"/>
      <c r="B5" s="25"/>
      <c r="C5" s="25"/>
      <c r="D5" s="25"/>
      <c r="E5" s="25"/>
    </row>
    <row r="6" spans="1:7" ht="15.75" x14ac:dyDescent="0.25">
      <c r="A6" s="100" t="s">
        <v>130</v>
      </c>
      <c r="B6" s="100"/>
      <c r="C6" s="100"/>
      <c r="D6" s="100"/>
      <c r="E6" s="100"/>
    </row>
    <row r="7" spans="1:7" ht="15.75" x14ac:dyDescent="0.25">
      <c r="A7" s="100" t="s">
        <v>131</v>
      </c>
      <c r="B7" s="100"/>
      <c r="C7" s="100"/>
      <c r="D7" s="100"/>
      <c r="E7" s="100"/>
    </row>
    <row r="8" spans="1:7" ht="15.75" x14ac:dyDescent="0.25">
      <c r="A8" s="60"/>
      <c r="B8" s="60"/>
      <c r="C8" s="60"/>
      <c r="D8" s="60"/>
      <c r="E8" s="60"/>
    </row>
    <row r="9" spans="1:7" ht="15.75" x14ac:dyDescent="0.25">
      <c r="A9" s="25"/>
      <c r="B9" s="25"/>
      <c r="C9" s="25"/>
      <c r="D9" s="25"/>
      <c r="E9" s="25"/>
    </row>
    <row r="10" spans="1:7" ht="29.25" customHeight="1" x14ac:dyDescent="0.2">
      <c r="A10" s="142" t="s">
        <v>129</v>
      </c>
      <c r="B10" s="142"/>
      <c r="C10" s="142"/>
      <c r="D10" s="142"/>
      <c r="E10" s="142"/>
      <c r="F10" s="79"/>
      <c r="G10" s="79"/>
    </row>
    <row r="11" spans="1:7" ht="15.75" x14ac:dyDescent="0.25">
      <c r="A11" s="136" t="s">
        <v>115</v>
      </c>
      <c r="B11" s="136" t="s">
        <v>116</v>
      </c>
      <c r="C11" s="133" t="s">
        <v>128</v>
      </c>
      <c r="D11" s="134"/>
      <c r="E11" s="135"/>
    </row>
    <row r="12" spans="1:7" ht="17.25" customHeight="1" x14ac:dyDescent="0.2">
      <c r="A12" s="140"/>
      <c r="B12" s="140"/>
      <c r="C12" s="63" t="s">
        <v>118</v>
      </c>
      <c r="D12" s="63"/>
      <c r="E12" s="136" t="s">
        <v>117</v>
      </c>
    </row>
    <row r="13" spans="1:7" ht="48" customHeight="1" x14ac:dyDescent="0.2">
      <c r="A13" s="141"/>
      <c r="B13" s="141"/>
      <c r="C13" s="64" t="s">
        <v>119</v>
      </c>
      <c r="D13" s="78" t="s">
        <v>7</v>
      </c>
      <c r="E13" s="137"/>
    </row>
    <row r="14" spans="1:7" ht="79.5" customHeight="1" x14ac:dyDescent="0.25">
      <c r="A14" s="65" t="s">
        <v>120</v>
      </c>
      <c r="B14" s="67"/>
      <c r="C14" s="69">
        <f t="shared" ref="C14:E14" si="0">C15</f>
        <v>-119258.58</v>
      </c>
      <c r="D14" s="69"/>
      <c r="E14" s="69">
        <f t="shared" si="0"/>
        <v>119258.58</v>
      </c>
    </row>
    <row r="15" spans="1:7" ht="18.75" customHeight="1" x14ac:dyDescent="0.25">
      <c r="A15" s="61" t="s">
        <v>1</v>
      </c>
      <c r="B15" s="59"/>
      <c r="C15" s="61">
        <v>-119258.58</v>
      </c>
      <c r="D15" s="61"/>
      <c r="E15" s="62">
        <v>119258.58</v>
      </c>
    </row>
    <row r="16" spans="1:7" ht="18.75" customHeight="1" x14ac:dyDescent="0.25">
      <c r="A16" s="68" t="s">
        <v>121</v>
      </c>
      <c r="B16" s="66"/>
      <c r="C16" s="66">
        <f t="shared" ref="C16:E16" si="1">C14</f>
        <v>-119258.58</v>
      </c>
      <c r="D16" s="66"/>
      <c r="E16" s="66">
        <f t="shared" si="1"/>
        <v>119258.58</v>
      </c>
    </row>
    <row r="17" spans="1:5" x14ac:dyDescent="0.2">
      <c r="A17" s="7"/>
      <c r="B17" s="7"/>
      <c r="C17" s="7"/>
      <c r="D17" s="7"/>
      <c r="E17" s="7"/>
    </row>
    <row r="18" spans="1:5" x14ac:dyDescent="0.2">
      <c r="A18" s="7"/>
      <c r="B18" s="7"/>
      <c r="C18" s="7"/>
      <c r="D18" s="7"/>
      <c r="E18" s="7"/>
    </row>
    <row r="19" spans="1:5" x14ac:dyDescent="0.2">
      <c r="A19" s="7"/>
      <c r="B19" s="7"/>
      <c r="C19" s="7"/>
      <c r="D19" s="7"/>
      <c r="E19" s="7"/>
    </row>
  </sheetData>
  <mergeCells count="7">
    <mergeCell ref="A6:E6"/>
    <mergeCell ref="A7:E7"/>
    <mergeCell ref="E12:E13"/>
    <mergeCell ref="A11:A13"/>
    <mergeCell ref="B11:B13"/>
    <mergeCell ref="C11:E11"/>
    <mergeCell ref="A10:E10"/>
  </mergeCells>
  <pageMargins left="1.0629921259842521" right="0.51181102362204722" top="0.78740157480314965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1</vt:i4>
      </vt:variant>
    </vt:vector>
  </HeadingPairs>
  <TitlesOfParts>
    <vt:vector size="5" baseType="lpstr">
      <vt:lpstr>1priedas</vt:lpstr>
      <vt:lpstr>2priedas</vt:lpstr>
      <vt:lpstr>3 priedas</vt:lpstr>
      <vt:lpstr>4 priedas</vt:lpstr>
      <vt:lpstr>'2priedas'!Print_Titles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Loreta Vasilevičienė</cp:lastModifiedBy>
  <cp:lastPrinted>2018-11-14T08:18:23Z</cp:lastPrinted>
  <dcterms:created xsi:type="dcterms:W3CDTF">2005-12-13T07:19:10Z</dcterms:created>
  <dcterms:modified xsi:type="dcterms:W3CDTF">2018-11-14T08:19:53Z</dcterms:modified>
</cp:coreProperties>
</file>