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C:\Users\darius1\Documents\tarybos sprendimai\dėl kelių priežiūros programos pakeitimo\neeilinė taryba\"/>
    </mc:Choice>
  </mc:AlternateContent>
  <xr:revisionPtr revIDLastSave="0" documentId="13_ncr:1_{67BE7CED-CA96-40CA-8231-6851BEE5DC4F}" xr6:coauthVersionLast="38" xr6:coauthVersionMax="38" xr10:uidLastSave="{00000000-0000-0000-0000-000000000000}"/>
  <bookViews>
    <workbookView xWindow="0" yWindow="0" windowWidth="28800" windowHeight="12225" xr2:uid="{00000000-000D-0000-FFFF-FFFF00000000}"/>
  </bookViews>
  <sheets>
    <sheet name="Lapas1" sheetId="1" r:id="rId1"/>
    <sheet name="Lapas2" sheetId="2" r:id="rId2"/>
  </sheets>
  <calcPr calcId="179021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6" i="1" l="1"/>
  <c r="H41" i="1" l="1"/>
  <c r="H31" i="1" l="1"/>
  <c r="H37" i="1" s="1"/>
  <c r="H39" i="1" l="1"/>
  <c r="H42" i="1" s="1"/>
  <c r="H38" i="1" l="1"/>
  <c r="H40" i="1" l="1"/>
</calcChain>
</file>

<file path=xl/sharedStrings.xml><?xml version="1.0" encoding="utf-8"?>
<sst xmlns="http://schemas.openxmlformats.org/spreadsheetml/2006/main" count="116" uniqueCount="97">
  <si>
    <t>Eil. Nr.</t>
  </si>
  <si>
    <t>Objekto parametrai</t>
  </si>
  <si>
    <t>EINAMIESIEMS TIKSLAMS</t>
  </si>
  <si>
    <t>Darbų ir paslaugų rūšis</t>
  </si>
  <si>
    <t xml:space="preserve">                                            </t>
  </si>
  <si>
    <t>Viso kelių (gatvių) su žvyro danga priežiūra:</t>
  </si>
  <si>
    <t>Inžinerinės paslaugos</t>
  </si>
  <si>
    <t>IŠ VISO:</t>
  </si>
  <si>
    <t>Iš jų paprastasis remontas:</t>
  </si>
  <si>
    <t>1.</t>
  </si>
  <si>
    <t>Panevėžio miesto gatvės su žvyro danga</t>
  </si>
  <si>
    <t>Viso kelių (gatvių) su a/b danga priežiūra:</t>
  </si>
  <si>
    <t>Panevėžio miesto gatvės</t>
  </si>
  <si>
    <t>4708 vnt.</t>
  </si>
  <si>
    <t>43 vnt.</t>
  </si>
  <si>
    <t xml:space="preserve">Panevėžio miesto šviesoforinės signalizacijos įrenginiai </t>
  </si>
  <si>
    <t>187 km</t>
  </si>
  <si>
    <t>12.</t>
  </si>
  <si>
    <t>13.</t>
  </si>
  <si>
    <t>Kelių ir gatvių horizontalus ženklinimas</t>
  </si>
  <si>
    <t>4.</t>
  </si>
  <si>
    <t>5.</t>
  </si>
  <si>
    <t>8.</t>
  </si>
  <si>
    <t>Panevėžio miesto gatvės su asfaltbetonio danga</t>
  </si>
  <si>
    <t>Panevėžio miesto savivaldybės administracijos direktorius</t>
  </si>
  <si>
    <t>Rimantas Pauža</t>
  </si>
  <si>
    <t>Priežiūra</t>
  </si>
  <si>
    <t>Paprastasis remontas</t>
  </si>
  <si>
    <t>A. V.</t>
  </si>
  <si>
    <t>2.</t>
  </si>
  <si>
    <t>3.</t>
  </si>
  <si>
    <r>
      <t xml:space="preserve">Iš viso kapitalui formuoti </t>
    </r>
    <r>
      <rPr>
        <i/>
        <sz val="11"/>
        <color theme="1"/>
        <rFont val="Calibri"/>
        <family val="1"/>
        <charset val="186"/>
        <scheme val="minor"/>
      </rPr>
      <t>(&gt; 50 %)</t>
    </r>
  </si>
  <si>
    <t>Kapitalinis remontas</t>
  </si>
  <si>
    <t>Rekonstravimas</t>
  </si>
  <si>
    <t xml:space="preserve"> Kelio ženklai</t>
  </si>
  <si>
    <t>9.</t>
  </si>
  <si>
    <t>Iš viso einamiesiems tikslams (&lt; 50 %):</t>
  </si>
  <si>
    <t>70 km</t>
  </si>
  <si>
    <r>
      <t xml:space="preserve">Pradžia–pabaiga       </t>
    </r>
    <r>
      <rPr>
        <sz val="10"/>
        <color theme="1"/>
        <rFont val="Calibri"/>
        <family val="1"/>
        <charset val="186"/>
        <scheme val="minor"/>
      </rPr>
      <t/>
    </r>
  </si>
  <si>
    <t xml:space="preserve">X – 6177388.17          Y – 521285.14             X – 6177504.70           Y – 520482.41  </t>
  </si>
  <si>
    <t xml:space="preserve">X – 6180361                  Y – 523125                     X – 6180397                  Y – 520142  </t>
  </si>
  <si>
    <t>6,5 + 6,5</t>
  </si>
  <si>
    <t>6,0–7,0</t>
  </si>
  <si>
    <t>6,5 x 4</t>
  </si>
  <si>
    <t>6.</t>
  </si>
  <si>
    <t>7.</t>
  </si>
  <si>
    <t>10.</t>
  </si>
  <si>
    <t>11.</t>
  </si>
  <si>
    <t>14.</t>
  </si>
  <si>
    <t xml:space="preserve">                                                                 (pareigos, v., pavardė, parašas)</t>
  </si>
  <si>
    <t>Iš jų turtui (naujai statybai, rekonstravimui), kurio vertė daugiau negu 360 tūkst. Eur, įsigyti</t>
  </si>
  <si>
    <t>Panevėžio miesto Statybininkų gatvė (gatvė unikalus Nr. 4400-4538-5511, takas unikalus Nr. 4400-4538-0669)</t>
  </si>
  <si>
    <t>TURTUI ĮSIGYTI</t>
  </si>
  <si>
    <t>Ø50m</t>
  </si>
  <si>
    <t>Panevėžio miesto Molainių gatvė (unikalus Nr. 4400-4566-2586)</t>
  </si>
  <si>
    <t>iš jų eismo saugumo priemonės:</t>
  </si>
  <si>
    <t>Panevėžio miesto Šiaurinės gatvės  projektavimas ir nauja statyba, (I–II etapai )</t>
  </si>
  <si>
    <t>Inžinerinės paslaugos, nauja statyba</t>
  </si>
  <si>
    <t>Panevėžio miesto Pušaloto gatvė (unikalus Nr. 4400-4726-8437)</t>
  </si>
  <si>
    <t>Iš jų eismo saugumo priemonės:</t>
  </si>
  <si>
    <t>VRKAS atstovas</t>
  </si>
  <si>
    <t>Iš jų eismo saugumo priemonės (&gt; 5 %):</t>
  </si>
  <si>
    <t>Objekto turtui įsigyti vertė, tūkst. Eur</t>
  </si>
  <si>
    <t>Panevėžio miesto Senamiesčio g.–Kerbedžio g., Elektronikos g.–Venslaviškio g. sankryžų ir Elektronikos gatvės rekonstarvimo projektavimas, projekto eksperizė, projekto vykdymo priežiūra, eismo saugumo auditas</t>
  </si>
  <si>
    <t>Panevėžio miesto Klaipėdos g.–Dariaus ir Girėno g.– Projektuotojų g. žiedinės sankryžos rekonstravimo projektavimas, projekto ekspertizė, projekto vykdymo priežiūra, eismo saugumo auditas</t>
  </si>
  <si>
    <t>Panevėžio miesto Janonio g. jungties su „Via Baltica“ aplinkeliu naujos statybos projektavimas, projekto ekspertizė, projekto vykdymo priežiūra, eismo saugumo auditas</t>
  </si>
  <si>
    <t>prie 2018 m.   balandžio 23  d. finansavimo sutarties Nr. S-137</t>
  </si>
  <si>
    <t>Objekto pavadinimas, statinio unikalus Nr. NT registre</t>
  </si>
  <si>
    <t>Ilgis, m</t>
  </si>
  <si>
    <t>Plotis, m</t>
  </si>
  <si>
    <t>Skirta lėšų, tūkst. Eur</t>
  </si>
  <si>
    <t xml:space="preserve">X – 6176356                 Y – 522758                    X – 6177106                     Y – 521452 </t>
  </si>
  <si>
    <t>1,6-4,3</t>
  </si>
  <si>
    <t xml:space="preserve">X - 6177381                  Y - 523074                     X - 6177279                  Y - 522356         </t>
  </si>
  <si>
    <t>Panevėžio miesto A.Jakšto gatvė (unikalus Nr. 4400-4228-2808)</t>
  </si>
  <si>
    <t>Panevėžio miesto Stetiškių gatvė (unikalus Nr. 4400-2606-8975)</t>
  </si>
  <si>
    <t>15.</t>
  </si>
  <si>
    <t>16.</t>
  </si>
  <si>
    <t xml:space="preserve">Šviesoforų įrengimas, Respublikos-Taikos al. sankryža, </t>
  </si>
  <si>
    <t>1 vnt.</t>
  </si>
  <si>
    <t xml:space="preserve">Respublikos g. X-6178182, Y-522375; </t>
  </si>
  <si>
    <t xml:space="preserve">X – 6178633               Y – 524230                    X – 6178010                 Y – 524281    </t>
  </si>
  <si>
    <t xml:space="preserve">X – 6177247                Y – 520451                </t>
  </si>
  <si>
    <t xml:space="preserve">X – 6178236                Y – 517969                    X – 6178745                    Y – 517497   </t>
  </si>
  <si>
    <r>
      <rPr>
        <i/>
        <sz val="12"/>
        <color rgb="FFFF0000"/>
        <rFont val="Times New Roman"/>
        <family val="1"/>
        <charset val="186"/>
      </rPr>
      <t>171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389,8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</si>
  <si>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4,4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15,2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</si>
  <si>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3,0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8,8</t>
    </r>
    <r>
      <rPr>
        <i/>
        <sz val="10"/>
        <rFont val="Times New Roman"/>
        <family val="1"/>
        <charset val="186"/>
      </rPr>
      <t xml:space="preserve">      </t>
    </r>
  </si>
  <si>
    <r>
      <rPr>
        <i/>
        <sz val="12"/>
        <color rgb="FFFF0000"/>
        <rFont val="Times New Roman"/>
        <family val="1"/>
        <charset val="186"/>
      </rPr>
      <t>6,1</t>
    </r>
    <r>
      <rPr>
        <i/>
        <sz val="12"/>
        <rFont val="Times New Roman"/>
        <family val="1"/>
        <charset val="186"/>
      </rPr>
      <t xml:space="preserve">             </t>
    </r>
    <r>
      <rPr>
        <i/>
        <strike/>
        <sz val="12"/>
        <rFont val="Times New Roman"/>
        <family val="1"/>
        <charset val="186"/>
      </rPr>
      <t xml:space="preserve"> 20,4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</si>
  <si>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376,8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330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</si>
  <si>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2"/>
        <color rgb="FFFF0000"/>
        <rFont val="Times New Roman"/>
        <family val="1"/>
        <charset val="186"/>
      </rPr>
      <t>1364,3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1560  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</si>
  <si>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t xml:space="preserve">X – 6176472              </t>
    </r>
    <r>
      <rPr>
        <i/>
        <sz val="10"/>
        <color rgb="FFFF0000"/>
        <rFont val="Times New Roman"/>
        <family val="1"/>
        <charset val="186"/>
      </rPr>
      <t>Y – 520557</t>
    </r>
    <r>
      <rPr>
        <i/>
        <sz val="10"/>
        <rFont val="Times New Roman"/>
        <family val="1"/>
        <charset val="186"/>
      </rPr>
      <t xml:space="preserve">                </t>
    </r>
    <r>
      <rPr>
        <i/>
        <strike/>
        <sz val="10"/>
        <rFont val="Times New Roman"/>
        <family val="1"/>
        <charset val="186"/>
      </rPr>
      <t>Y – 520550</t>
    </r>
    <r>
      <rPr>
        <i/>
        <sz val="10"/>
        <rFont val="Times New Roman"/>
        <family val="1"/>
        <charset val="186"/>
      </rPr>
      <t xml:space="preserve">            </t>
    </r>
    <r>
      <rPr>
        <i/>
        <sz val="10"/>
        <color rgb="FFFF0000"/>
        <rFont val="Times New Roman"/>
        <family val="1"/>
        <charset val="186"/>
      </rPr>
      <t xml:space="preserve">  X – 6176374</t>
    </r>
    <r>
      <rPr>
        <i/>
        <sz val="10"/>
        <rFont val="Times New Roman"/>
        <family val="1"/>
        <charset val="186"/>
      </rPr>
      <t xml:space="preserve">           </t>
    </r>
    <r>
      <rPr>
        <i/>
        <strike/>
        <sz val="10"/>
        <rFont val="Times New Roman"/>
        <family val="1"/>
        <charset val="186"/>
      </rPr>
      <t>X – 6176384</t>
    </r>
    <r>
      <rPr>
        <i/>
        <sz val="10"/>
        <rFont val="Times New Roman"/>
        <family val="1"/>
        <charset val="186"/>
      </rPr>
      <t xml:space="preserve">                </t>
    </r>
    <r>
      <rPr>
        <i/>
        <sz val="10"/>
        <color rgb="FFFF0000"/>
        <rFont val="Times New Roman"/>
        <family val="1"/>
        <charset val="186"/>
      </rPr>
      <t>Y – 519866</t>
    </r>
    <r>
      <rPr>
        <i/>
        <sz val="10"/>
        <rFont val="Times New Roman"/>
        <family val="1"/>
        <charset val="186"/>
      </rPr>
      <t xml:space="preserve">           </t>
    </r>
    <r>
      <rPr>
        <i/>
        <sz val="10"/>
        <color rgb="FFFF0000"/>
        <rFont val="Times New Roman"/>
        <family val="1"/>
        <charset val="186"/>
      </rPr>
      <t xml:space="preserve">  </t>
    </r>
    <r>
      <rPr>
        <i/>
        <strike/>
        <sz val="10"/>
        <rFont val="Times New Roman"/>
        <family val="1"/>
        <charset val="186"/>
      </rPr>
      <t xml:space="preserve">Y – 519900 </t>
    </r>
    <r>
      <rPr>
        <i/>
        <sz val="10"/>
        <rFont val="Times New Roman"/>
        <family val="1"/>
        <charset val="186"/>
      </rPr>
      <t xml:space="preserve">   </t>
    </r>
  </si>
  <si>
    <r>
      <rPr>
        <i/>
        <sz val="12"/>
        <color rgb="FFFF0000"/>
        <rFont val="Times New Roman"/>
        <family val="1"/>
        <charset val="186"/>
      </rPr>
      <t>714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>690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</si>
  <si>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sz val="12"/>
        <color rgb="FFFF0000"/>
        <rFont val="Times New Roman"/>
        <family val="1"/>
        <charset val="186"/>
      </rPr>
      <t xml:space="preserve">Panevėžio miesto (nuo Nemuni g. iki Ramygalos g.) dviračių takas           </t>
    </r>
    <r>
      <rPr>
        <strike/>
        <sz val="12"/>
        <color rgb="FFFF0000"/>
        <rFont val="Times New Roman"/>
        <family val="1"/>
        <charset val="186"/>
      </rPr>
      <t xml:space="preserve"> </t>
    </r>
    <r>
      <rPr>
        <strike/>
        <sz val="12"/>
        <rFont val="Times New Roman"/>
        <family val="1"/>
        <charset val="186"/>
      </rPr>
      <t xml:space="preserve">Nemuno g. (nuo Klaipėdos g. iki Ramygalos g. ) dviračių takų plėtra Panevezyje </t>
    </r>
    <r>
      <rPr>
        <sz val="12"/>
        <rFont val="Times New Roman"/>
        <family val="1"/>
        <charset val="186"/>
      </rPr>
      <t>(unikalūs Nr. 4400-4453-8161; 4400-4453-8318; 4400-4453-8330; 4400-4453-8383; 4400-4453-8394; 4400-4453-8407; 4400-4453-8418; 4400-4453-8429; 4400-4453-8432; 4400-4453-8446; 4400-4453-8450)</t>
    </r>
  </si>
  <si>
    <t xml:space="preserve">X - 6175296                 Y - 522246                    X - 6174516                Y - 522427  </t>
  </si>
  <si>
    <r>
      <rPr>
        <i/>
        <sz val="12"/>
        <color rgb="FFFF0000"/>
        <rFont val="Times New Roman"/>
        <family val="1"/>
        <charset val="186"/>
      </rPr>
      <t>967,7</t>
    </r>
    <r>
      <rPr>
        <i/>
        <sz val="12"/>
        <rFont val="Times New Roman"/>
        <family val="1"/>
        <charset val="186"/>
      </rPr>
      <t xml:space="preserve">            </t>
    </r>
    <r>
      <rPr>
        <i/>
        <strike/>
        <sz val="12"/>
        <rFont val="Times New Roman"/>
        <family val="1"/>
        <charset val="186"/>
      </rPr>
      <t xml:space="preserve"> 952,7  </t>
    </r>
    <r>
      <rPr>
        <i/>
        <sz val="12"/>
        <rFont val="Times New Roman"/>
        <family val="1"/>
        <charset val="186"/>
      </rPr>
      <t xml:space="preserve"> </t>
    </r>
    <r>
      <rPr>
        <i/>
        <sz val="10"/>
        <rFont val="Times New Roman"/>
        <family val="1"/>
        <charset val="186"/>
      </rPr>
      <t xml:space="preserve">          </t>
    </r>
  </si>
  <si>
    <r>
      <rPr>
        <i/>
        <sz val="10"/>
        <color rgb="FFFF0000"/>
        <rFont val="Times New Roman"/>
        <family val="1"/>
        <charset val="186"/>
      </rPr>
      <t>X – 6178593</t>
    </r>
    <r>
      <rPr>
        <i/>
        <sz val="10"/>
        <rFont val="Times New Roman"/>
        <family val="1"/>
        <charset val="186"/>
      </rPr>
      <t xml:space="preserve">           </t>
    </r>
    <r>
      <rPr>
        <i/>
        <strike/>
        <sz val="10"/>
        <rFont val="Times New Roman"/>
        <family val="1"/>
        <charset val="186"/>
      </rPr>
      <t xml:space="preserve">X – 6178601 </t>
    </r>
    <r>
      <rPr>
        <i/>
        <sz val="10"/>
        <rFont val="Times New Roman"/>
        <family val="1"/>
        <charset val="186"/>
      </rPr>
      <t xml:space="preserve">             </t>
    </r>
    <r>
      <rPr>
        <i/>
        <sz val="10"/>
        <color rgb="FFFF0000"/>
        <rFont val="Times New Roman"/>
        <family val="1"/>
        <charset val="186"/>
      </rPr>
      <t>Y – 522100</t>
    </r>
    <r>
      <rPr>
        <i/>
        <sz val="10"/>
        <rFont val="Times New Roman"/>
        <family val="1"/>
        <charset val="186"/>
      </rPr>
      <t xml:space="preserve">                 </t>
    </r>
    <r>
      <rPr>
        <i/>
        <strike/>
        <sz val="10"/>
        <rFont val="Times New Roman"/>
        <family val="1"/>
        <charset val="186"/>
      </rPr>
      <t>Y– 522076</t>
    </r>
    <r>
      <rPr>
        <i/>
        <sz val="10"/>
        <rFont val="Times New Roman"/>
        <family val="1"/>
        <charset val="186"/>
      </rPr>
      <t xml:space="preserve">              </t>
    </r>
    <r>
      <rPr>
        <i/>
        <sz val="10"/>
        <color rgb="FFFF0000"/>
        <rFont val="Times New Roman"/>
        <family val="1"/>
        <charset val="186"/>
      </rPr>
      <t>X – 6178757</t>
    </r>
    <r>
      <rPr>
        <i/>
        <sz val="10"/>
        <rFont val="Times New Roman"/>
        <family val="1"/>
        <charset val="186"/>
      </rPr>
      <t xml:space="preserve">                </t>
    </r>
    <r>
      <rPr>
        <i/>
        <strike/>
        <sz val="10"/>
        <rFont val="Times New Roman"/>
        <family val="1"/>
        <charset val="186"/>
      </rPr>
      <t>X – 6178754</t>
    </r>
    <r>
      <rPr>
        <i/>
        <sz val="10"/>
        <rFont val="Times New Roman"/>
        <family val="1"/>
        <charset val="186"/>
      </rPr>
      <t xml:space="preserve">            </t>
    </r>
    <r>
      <rPr>
        <i/>
        <sz val="10"/>
        <color rgb="FFFF0000"/>
        <rFont val="Times New Roman"/>
        <family val="1"/>
        <charset val="186"/>
      </rPr>
      <t xml:space="preserve">Y – 521485 </t>
    </r>
    <r>
      <rPr>
        <i/>
        <sz val="10"/>
        <rFont val="Times New Roman"/>
        <family val="1"/>
        <charset val="186"/>
      </rPr>
      <t xml:space="preserve">             </t>
    </r>
    <r>
      <rPr>
        <i/>
        <strike/>
        <sz val="10"/>
        <rFont val="Times New Roman"/>
        <family val="1"/>
        <charset val="186"/>
      </rPr>
      <t xml:space="preserve"> Y – 521492 </t>
    </r>
    <r>
      <rPr>
        <i/>
        <sz val="10"/>
        <rFont val="Times New Roman"/>
        <family val="1"/>
        <charset val="186"/>
      </rPr>
      <t xml:space="preserve"> </t>
    </r>
  </si>
  <si>
    <t xml:space="preserve"> Kelių priežiūros ir plėtros programos finansavimo lėšomis finansuojamų  vietinės reikšmės kelių (gatvių) tiesimo, rekonstravimo, taisymo (remonto), priežiūros ir saugaus eismo sąlygų užtikrinimo objektų sąrašo 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</si>
</sst>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1"/>
      <charset val="186"/>
      <scheme val="minor"/>
    </font>
    <font>
      <i/>
      <sz val="11"/>
      <color theme="1"/>
      <name val="Calibri"/>
      <family val="1"/>
      <charset val="186"/>
      <scheme val="minor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Calibri"/>
      <family val="2"/>
      <charset val="186"/>
      <scheme val="minor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8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Calibri"/>
      <family val="2"/>
      <charset val="186"/>
    </font>
    <font>
      <b/>
      <sz val="12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2"/>
      <color rgb="FFFF0000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i/>
      <sz val="12"/>
      <name val="Times New Roman"/>
      <family val="1"/>
      <charset val="186"/>
    </font>
    <font>
      <i/>
      <strike/>
      <sz val="12"/>
      <name val="Times New Roman"/>
      <family val="1"/>
      <charset val="186"/>
    </font>
    <font>
      <i/>
      <strike/>
      <sz val="10"/>
      <name val="Times New Roman"/>
      <family val="1"/>
      <charset val="186"/>
    </font>
    <font>
      <strike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top"/>
    </xf>
    <xf numFmtId="0" fontId="3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right" vertical="center"/>
    </xf>
    <xf numFmtId="164" fontId="5" fillId="2" borderId="6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164" fontId="3" fillId="2" borderId="10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3" fillId="2" borderId="36" xfId="0" applyFont="1" applyFill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4" fillId="0" borderId="0" xfId="0" applyFont="1" applyBorder="1"/>
    <xf numFmtId="0" fontId="8" fillId="0" borderId="37" xfId="0" applyFont="1" applyBorder="1"/>
    <xf numFmtId="164" fontId="5" fillId="2" borderId="0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Border="1" applyAlignment="1">
      <alignment horizontal="right" vertical="center"/>
    </xf>
    <xf numFmtId="164" fontId="3" fillId="2" borderId="39" xfId="0" applyNumberFormat="1" applyFont="1" applyFill="1" applyBorder="1" applyAlignment="1">
      <alignment horizontal="right" vertical="center"/>
    </xf>
    <xf numFmtId="164" fontId="5" fillId="2" borderId="40" xfId="0" applyNumberFormat="1" applyFont="1" applyFill="1" applyBorder="1" applyAlignment="1">
      <alignment horizontal="right" vertical="center"/>
    </xf>
    <xf numFmtId="164" fontId="5" fillId="2" borderId="1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2" borderId="4" xfId="0" applyFon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right" vertic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 vertical="top"/>
    </xf>
    <xf numFmtId="164" fontId="4" fillId="2" borderId="0" xfId="0" applyNumberFormat="1" applyFont="1" applyFill="1" applyAlignment="1">
      <alignment horizontal="right" vertical="center"/>
    </xf>
    <xf numFmtId="3" fontId="3" fillId="2" borderId="22" xfId="0" applyNumberFormat="1" applyFont="1" applyFill="1" applyBorder="1" applyAlignment="1">
      <alignment horizontal="center" vertical="center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8" fillId="0" borderId="37" xfId="0" applyFont="1" applyFill="1" applyBorder="1"/>
    <xf numFmtId="0" fontId="12" fillId="2" borderId="16" xfId="0" applyFont="1" applyFill="1" applyBorder="1" applyAlignment="1">
      <alignment horizontal="center" vertical="top"/>
    </xf>
    <xf numFmtId="0" fontId="12" fillId="0" borderId="4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165" fontId="12" fillId="2" borderId="4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/>
    <xf numFmtId="0" fontId="16" fillId="0" borderId="0" xfId="0" applyFont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164" fontId="12" fillId="2" borderId="5" xfId="0" applyNumberFormat="1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right" vertical="center"/>
    </xf>
    <xf numFmtId="164" fontId="12" fillId="2" borderId="0" xfId="0" applyNumberFormat="1" applyFont="1" applyFill="1" applyBorder="1" applyAlignment="1">
      <alignment horizontal="center" vertical="center" wrapText="1"/>
    </xf>
    <xf numFmtId="164" fontId="12" fillId="2" borderId="10" xfId="0" applyNumberFormat="1" applyFont="1" applyFill="1" applyBorder="1" applyAlignment="1">
      <alignment horizontal="right" vertical="center"/>
    </xf>
    <xf numFmtId="0" fontId="7" fillId="0" borderId="4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right" vertical="top"/>
    </xf>
    <xf numFmtId="0" fontId="3" fillId="2" borderId="9" xfId="0" applyFont="1" applyFill="1" applyBorder="1" applyAlignment="1">
      <alignment horizontal="right" vertical="top"/>
    </xf>
    <xf numFmtId="0" fontId="3" fillId="0" borderId="17" xfId="0" applyFont="1" applyBorder="1" applyAlignment="1">
      <alignment horizontal="right" vertical="top"/>
    </xf>
    <xf numFmtId="0" fontId="3" fillId="0" borderId="18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25" xfId="0" applyNumberFormat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top"/>
    </xf>
    <xf numFmtId="0" fontId="3" fillId="0" borderId="18" xfId="0" applyFont="1" applyBorder="1" applyAlignment="1">
      <alignment horizontal="center" vertical="top"/>
    </xf>
    <xf numFmtId="0" fontId="3" fillId="0" borderId="38" xfId="0" applyFont="1" applyBorder="1" applyAlignment="1">
      <alignment horizontal="center" vertical="top"/>
    </xf>
    <xf numFmtId="0" fontId="12" fillId="2" borderId="8" xfId="0" applyFont="1" applyFill="1" applyBorder="1" applyAlignment="1">
      <alignment horizontal="right" vertical="top"/>
    </xf>
    <xf numFmtId="0" fontId="12" fillId="2" borderId="9" xfId="0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6" fillId="0" borderId="17" xfId="0" applyFont="1" applyBorder="1" applyAlignment="1">
      <alignment horizontal="center" vertical="top"/>
    </xf>
    <xf numFmtId="0" fontId="6" fillId="0" borderId="18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5" fillId="0" borderId="31" xfId="0" applyFont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0" borderId="30" xfId="0" applyFont="1" applyBorder="1" applyAlignment="1">
      <alignment horizontal="right" vertical="top"/>
    </xf>
    <xf numFmtId="0" fontId="3" fillId="0" borderId="17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3" fillId="0" borderId="38" xfId="0" applyFont="1" applyBorder="1" applyAlignment="1">
      <alignment horizontal="right"/>
    </xf>
    <xf numFmtId="0" fontId="5" fillId="0" borderId="0" xfId="0" applyFont="1" applyBorder="1" applyAlignment="1">
      <alignment horizontal="right" vertical="top"/>
    </xf>
    <xf numFmtId="0" fontId="3" fillId="0" borderId="0" xfId="0" applyFont="1" applyBorder="1" applyAlignment="1">
      <alignment horizontal="right" vertical="top"/>
    </xf>
    <xf numFmtId="0" fontId="3" fillId="2" borderId="1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4"/>
  <sheetViews>
    <sheetView tabSelected="1" topLeftCell="A22" zoomScale="118" zoomScaleNormal="118" workbookViewId="0">
      <selection activeCell="M11" sqref="M11"/>
    </sheetView>
  </sheetViews>
  <sheetFormatPr defaultColWidth="8.85546875" defaultRowHeight="15.75" x14ac:dyDescent="0.25"/>
  <cols>
    <col min="1" max="1" width="3.7109375" style="42" customWidth="1"/>
    <col min="2" max="2" width="37.28515625" style="34" customWidth="1"/>
    <col min="3" max="4" width="15.85546875" style="35" customWidth="1"/>
    <col min="5" max="5" width="16.85546875" style="2" customWidth="1"/>
    <col min="6" max="6" width="13.140625" style="2" customWidth="1"/>
    <col min="7" max="7" width="9.5703125" style="2" customWidth="1"/>
    <col min="8" max="8" width="10.7109375" style="62" customWidth="1"/>
    <col min="9" max="10" width="8.85546875" style="64"/>
    <col min="11" max="16384" width="8.85546875" style="2"/>
  </cols>
  <sheetData>
    <row r="1" spans="1:10" x14ac:dyDescent="0.25">
      <c r="A1" s="7"/>
      <c r="B1" s="7"/>
      <c r="C1" s="7"/>
      <c r="D1" s="52"/>
      <c r="E1" s="7"/>
      <c r="F1" s="7"/>
      <c r="G1" s="7"/>
      <c r="H1" s="57"/>
    </row>
    <row r="2" spans="1:10" ht="50.25" customHeight="1" x14ac:dyDescent="0.25">
      <c r="A2" s="112" t="s">
        <v>96</v>
      </c>
      <c r="B2" s="112"/>
      <c r="C2" s="112"/>
      <c r="D2" s="112"/>
      <c r="E2" s="112"/>
      <c r="F2" s="112"/>
      <c r="G2" s="112"/>
      <c r="H2" s="112"/>
    </row>
    <row r="3" spans="1:10" ht="25.5" customHeight="1" x14ac:dyDescent="0.25">
      <c r="A3" s="8"/>
      <c r="B3" s="8"/>
      <c r="C3" s="8"/>
      <c r="D3" s="53"/>
      <c r="E3" s="54"/>
      <c r="F3" s="8"/>
      <c r="G3" s="8"/>
      <c r="H3" s="58"/>
    </row>
    <row r="4" spans="1:10" x14ac:dyDescent="0.25">
      <c r="A4" s="111" t="s">
        <v>66</v>
      </c>
      <c r="B4" s="111"/>
      <c r="C4" s="111"/>
      <c r="D4" s="111"/>
      <c r="E4" s="111"/>
      <c r="F4" s="111"/>
      <c r="G4" s="111"/>
      <c r="H4" s="111"/>
    </row>
    <row r="5" spans="1:10" ht="22.5" customHeight="1" thickBot="1" x14ac:dyDescent="0.3">
      <c r="A5" s="9"/>
      <c r="B5" s="10"/>
      <c r="C5" s="11"/>
      <c r="D5" s="11"/>
      <c r="E5" s="12"/>
      <c r="F5" s="12"/>
      <c r="G5" s="12"/>
      <c r="H5" s="47"/>
    </row>
    <row r="6" spans="1:10" ht="15.75" customHeight="1" x14ac:dyDescent="0.25">
      <c r="A6" s="93" t="s">
        <v>0</v>
      </c>
      <c r="B6" s="95" t="s">
        <v>67</v>
      </c>
      <c r="C6" s="97" t="s">
        <v>3</v>
      </c>
      <c r="D6" s="97" t="s">
        <v>62</v>
      </c>
      <c r="E6" s="99" t="s">
        <v>1</v>
      </c>
      <c r="F6" s="100"/>
      <c r="G6" s="101"/>
      <c r="H6" s="102" t="s">
        <v>70</v>
      </c>
    </row>
    <row r="7" spans="1:10" ht="29.25" customHeight="1" thickBot="1" x14ac:dyDescent="0.3">
      <c r="A7" s="94"/>
      <c r="B7" s="96"/>
      <c r="C7" s="98"/>
      <c r="D7" s="98"/>
      <c r="E7" s="13" t="s">
        <v>38</v>
      </c>
      <c r="F7" s="13" t="s">
        <v>68</v>
      </c>
      <c r="G7" s="13" t="s">
        <v>69</v>
      </c>
      <c r="H7" s="103"/>
    </row>
    <row r="8" spans="1:10" ht="16.5" thickBot="1" x14ac:dyDescent="0.3">
      <c r="A8" s="14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63">
        <v>8</v>
      </c>
    </row>
    <row r="9" spans="1:10" ht="17.25" customHeight="1" thickBot="1" x14ac:dyDescent="0.3">
      <c r="A9" s="90" t="s">
        <v>52</v>
      </c>
      <c r="B9" s="91"/>
      <c r="C9" s="91"/>
      <c r="D9" s="91"/>
      <c r="E9" s="91"/>
      <c r="F9" s="91"/>
      <c r="G9" s="91"/>
      <c r="H9" s="92"/>
      <c r="J9" s="65"/>
    </row>
    <row r="10" spans="1:10" s="22" customFormat="1" ht="16.5" thickBot="1" x14ac:dyDescent="0.3">
      <c r="A10" s="16"/>
      <c r="B10" s="17"/>
      <c r="C10" s="18"/>
      <c r="D10" s="18"/>
      <c r="E10" s="19"/>
      <c r="F10" s="20"/>
      <c r="G10" s="20"/>
      <c r="H10" s="21"/>
      <c r="I10" s="66"/>
      <c r="J10" s="65"/>
    </row>
    <row r="11" spans="1:10" s="22" customFormat="1" ht="60.75" customHeight="1" thickBot="1" x14ac:dyDescent="0.3">
      <c r="A11" s="16" t="s">
        <v>9</v>
      </c>
      <c r="B11" s="17" t="s">
        <v>51</v>
      </c>
      <c r="C11" s="25" t="s">
        <v>33</v>
      </c>
      <c r="D11" s="84" t="s">
        <v>89</v>
      </c>
      <c r="E11" s="24" t="s">
        <v>39</v>
      </c>
      <c r="F11" s="26">
        <v>808</v>
      </c>
      <c r="G11" s="26">
        <v>6.5</v>
      </c>
      <c r="H11" s="27">
        <v>230</v>
      </c>
      <c r="I11" s="66"/>
      <c r="J11" s="65"/>
    </row>
    <row r="12" spans="1:10" s="22" customFormat="1" ht="21" customHeight="1" thickBot="1" x14ac:dyDescent="0.3">
      <c r="A12" s="85" t="s">
        <v>55</v>
      </c>
      <c r="B12" s="86"/>
      <c r="C12" s="86"/>
      <c r="D12" s="86"/>
      <c r="E12" s="86"/>
      <c r="F12" s="86"/>
      <c r="G12" s="87"/>
      <c r="H12" s="21">
        <v>8</v>
      </c>
      <c r="I12" s="66"/>
      <c r="J12" s="65"/>
    </row>
    <row r="13" spans="1:10" s="22" customFormat="1" ht="97.5" customHeight="1" thickBot="1" x14ac:dyDescent="0.3">
      <c r="A13" s="16" t="s">
        <v>29</v>
      </c>
      <c r="B13" s="23" t="s">
        <v>54</v>
      </c>
      <c r="C13" s="18" t="s">
        <v>33</v>
      </c>
      <c r="D13" s="18">
        <v>1077</v>
      </c>
      <c r="E13" s="24" t="s">
        <v>90</v>
      </c>
      <c r="F13" s="84" t="s">
        <v>91</v>
      </c>
      <c r="G13" s="20">
        <v>6</v>
      </c>
      <c r="H13" s="84" t="s">
        <v>88</v>
      </c>
      <c r="I13" s="66"/>
      <c r="J13" s="65"/>
    </row>
    <row r="14" spans="1:10" s="22" customFormat="1" ht="173.25" customHeight="1" x14ac:dyDescent="0.25">
      <c r="A14" s="16" t="s">
        <v>30</v>
      </c>
      <c r="B14" s="23" t="s">
        <v>92</v>
      </c>
      <c r="C14" s="25" t="s">
        <v>33</v>
      </c>
      <c r="D14" s="25">
        <v>540</v>
      </c>
      <c r="E14" s="24" t="s">
        <v>71</v>
      </c>
      <c r="F14" s="20">
        <v>2080</v>
      </c>
      <c r="G14" s="20" t="s">
        <v>72</v>
      </c>
      <c r="H14" s="27">
        <v>145.69999999999999</v>
      </c>
      <c r="I14" s="66"/>
      <c r="J14" s="65"/>
    </row>
    <row r="15" spans="1:10" s="22" customFormat="1" ht="21" customHeight="1" x14ac:dyDescent="0.25">
      <c r="A15" s="85" t="s">
        <v>55</v>
      </c>
      <c r="B15" s="109"/>
      <c r="C15" s="109"/>
      <c r="D15" s="109"/>
      <c r="E15" s="109"/>
      <c r="F15" s="109"/>
      <c r="G15" s="110"/>
      <c r="H15" s="21">
        <v>10.1</v>
      </c>
      <c r="I15" s="66"/>
      <c r="J15" s="65"/>
    </row>
    <row r="16" spans="1:10" s="77" customFormat="1" ht="78.75" customHeight="1" x14ac:dyDescent="0.25">
      <c r="A16" s="69" t="s">
        <v>20</v>
      </c>
      <c r="B16" s="70" t="s">
        <v>75</v>
      </c>
      <c r="C16" s="71" t="s">
        <v>33</v>
      </c>
      <c r="D16" s="71">
        <v>952.7</v>
      </c>
      <c r="E16" s="78" t="s">
        <v>93</v>
      </c>
      <c r="F16" s="73">
        <v>806</v>
      </c>
      <c r="G16" s="73">
        <v>6.5</v>
      </c>
      <c r="H16" s="79">
        <v>74.900000000000006</v>
      </c>
      <c r="I16" s="75"/>
      <c r="J16" s="76"/>
    </row>
    <row r="17" spans="1:10" s="77" customFormat="1" ht="108" customHeight="1" thickBot="1" x14ac:dyDescent="0.3">
      <c r="A17" s="69" t="s">
        <v>21</v>
      </c>
      <c r="B17" s="70" t="s">
        <v>74</v>
      </c>
      <c r="C17" s="71" t="s">
        <v>33</v>
      </c>
      <c r="D17" s="71">
        <v>1735.96</v>
      </c>
      <c r="E17" s="72" t="s">
        <v>73</v>
      </c>
      <c r="F17" s="73">
        <v>1335</v>
      </c>
      <c r="G17" s="74">
        <v>6</v>
      </c>
      <c r="H17" s="83">
        <v>128</v>
      </c>
      <c r="I17" s="75"/>
      <c r="J17" s="76"/>
    </row>
    <row r="18" spans="1:10" s="22" customFormat="1" ht="118.5" customHeight="1" thickBot="1" x14ac:dyDescent="0.3">
      <c r="A18" s="16" t="s">
        <v>44</v>
      </c>
      <c r="B18" s="17" t="s">
        <v>58</v>
      </c>
      <c r="C18" s="18" t="s">
        <v>32</v>
      </c>
      <c r="D18" s="84" t="s">
        <v>94</v>
      </c>
      <c r="E18" s="19" t="s">
        <v>95</v>
      </c>
      <c r="F18" s="20">
        <v>610</v>
      </c>
      <c r="G18" s="80" t="s">
        <v>41</v>
      </c>
      <c r="H18" s="84" t="s">
        <v>84</v>
      </c>
      <c r="I18" s="81"/>
      <c r="J18" s="82"/>
    </row>
    <row r="19" spans="1:10" s="22" customFormat="1" ht="18" customHeight="1" x14ac:dyDescent="0.25">
      <c r="A19" s="85" t="s">
        <v>55</v>
      </c>
      <c r="B19" s="86"/>
      <c r="C19" s="86"/>
      <c r="D19" s="86"/>
      <c r="E19" s="86"/>
      <c r="F19" s="86"/>
      <c r="G19" s="87"/>
      <c r="H19" s="21">
        <v>8</v>
      </c>
      <c r="I19" s="66"/>
      <c r="J19" s="65"/>
    </row>
    <row r="20" spans="1:10" s="22" customFormat="1" ht="63" customHeight="1" thickBot="1" x14ac:dyDescent="0.3">
      <c r="A20" s="16" t="s">
        <v>45</v>
      </c>
      <c r="B20" s="23" t="s">
        <v>56</v>
      </c>
      <c r="C20" s="25" t="s">
        <v>57</v>
      </c>
      <c r="D20" s="25">
        <v>3795.6</v>
      </c>
      <c r="E20" s="24" t="s">
        <v>40</v>
      </c>
      <c r="F20" s="20">
        <v>2900</v>
      </c>
      <c r="G20" s="20">
        <v>7</v>
      </c>
      <c r="H20" s="27">
        <v>30.1</v>
      </c>
      <c r="I20" s="66"/>
      <c r="J20" s="65"/>
    </row>
    <row r="21" spans="1:10" s="22" customFormat="1" ht="108" customHeight="1" thickBot="1" x14ac:dyDescent="0.3">
      <c r="A21" s="43" t="s">
        <v>22</v>
      </c>
      <c r="B21" s="17" t="s">
        <v>63</v>
      </c>
      <c r="C21" s="18" t="s">
        <v>6</v>
      </c>
      <c r="D21" s="18">
        <v>25</v>
      </c>
      <c r="E21" s="44" t="s">
        <v>81</v>
      </c>
      <c r="F21" s="20">
        <v>800</v>
      </c>
      <c r="G21" s="20" t="s">
        <v>42</v>
      </c>
      <c r="H21" s="84" t="s">
        <v>85</v>
      </c>
      <c r="I21" s="66"/>
      <c r="J21" s="65"/>
    </row>
    <row r="22" spans="1:10" s="22" customFormat="1" ht="108" customHeight="1" thickBot="1" x14ac:dyDescent="0.3">
      <c r="A22" s="16" t="s">
        <v>35</v>
      </c>
      <c r="B22" s="17" t="s">
        <v>64</v>
      </c>
      <c r="C22" s="18" t="s">
        <v>6</v>
      </c>
      <c r="D22" s="18">
        <v>15</v>
      </c>
      <c r="E22" s="24" t="s">
        <v>82</v>
      </c>
      <c r="F22" s="104" t="s">
        <v>53</v>
      </c>
      <c r="G22" s="105"/>
      <c r="H22" s="84" t="s">
        <v>86</v>
      </c>
      <c r="I22" s="66"/>
      <c r="J22" s="65"/>
    </row>
    <row r="23" spans="1:10" ht="97.5" customHeight="1" thickBot="1" x14ac:dyDescent="0.3">
      <c r="A23" s="16" t="s">
        <v>46</v>
      </c>
      <c r="B23" s="23" t="s">
        <v>65</v>
      </c>
      <c r="C23" s="18" t="s">
        <v>6</v>
      </c>
      <c r="D23" s="18">
        <v>30</v>
      </c>
      <c r="E23" s="24" t="s">
        <v>83</v>
      </c>
      <c r="F23" s="20">
        <v>750</v>
      </c>
      <c r="G23" s="20" t="s">
        <v>43</v>
      </c>
      <c r="H23" s="84" t="s">
        <v>87</v>
      </c>
      <c r="J23" s="65"/>
    </row>
    <row r="24" spans="1:10" ht="17.850000000000001" customHeight="1" thickBot="1" x14ac:dyDescent="0.3">
      <c r="A24" s="116" t="s">
        <v>31</v>
      </c>
      <c r="B24" s="117"/>
      <c r="C24" s="117"/>
      <c r="D24" s="117"/>
      <c r="E24" s="117"/>
      <c r="F24" s="117"/>
      <c r="G24" s="118"/>
      <c r="H24" s="28">
        <v>1170</v>
      </c>
    </row>
    <row r="25" spans="1:10" ht="17.850000000000001" customHeight="1" thickBot="1" x14ac:dyDescent="0.3">
      <c r="A25" s="106" t="s">
        <v>50</v>
      </c>
      <c r="B25" s="107"/>
      <c r="C25" s="107"/>
      <c r="D25" s="107"/>
      <c r="E25" s="107"/>
      <c r="F25" s="107"/>
      <c r="G25" s="108"/>
      <c r="H25" s="51">
        <v>955.4</v>
      </c>
    </row>
    <row r="26" spans="1:10" ht="17.850000000000001" customHeight="1" thickBot="1" x14ac:dyDescent="0.3">
      <c r="A26" s="88" t="s">
        <v>59</v>
      </c>
      <c r="B26" s="89"/>
      <c r="C26" s="89"/>
      <c r="D26" s="89"/>
      <c r="E26" s="89"/>
      <c r="F26" s="89"/>
      <c r="G26" s="89"/>
      <c r="H26" s="50">
        <f>SUM(H12+H15+H19)</f>
        <v>26.1</v>
      </c>
    </row>
    <row r="27" spans="1:10" ht="35.25" customHeight="1" thickBot="1" x14ac:dyDescent="0.3">
      <c r="A27" s="119" t="s">
        <v>2</v>
      </c>
      <c r="B27" s="120"/>
      <c r="C27" s="120"/>
      <c r="D27" s="120"/>
      <c r="E27" s="120"/>
      <c r="F27" s="120"/>
      <c r="G27" s="120"/>
      <c r="H27" s="121"/>
    </row>
    <row r="28" spans="1:10" ht="35.25" customHeight="1" x14ac:dyDescent="0.25">
      <c r="A28" s="29" t="s">
        <v>47</v>
      </c>
      <c r="B28" s="23" t="s">
        <v>10</v>
      </c>
      <c r="C28" s="124" t="s">
        <v>26</v>
      </c>
      <c r="D28" s="125"/>
      <c r="E28" s="18" t="s">
        <v>12</v>
      </c>
      <c r="F28" s="122" t="s">
        <v>37</v>
      </c>
      <c r="G28" s="123"/>
      <c r="H28" s="21">
        <v>150</v>
      </c>
    </row>
    <row r="29" spans="1:10" ht="15.6" customHeight="1" x14ac:dyDescent="0.25">
      <c r="A29" s="30"/>
      <c r="B29" s="113" t="s">
        <v>5</v>
      </c>
      <c r="C29" s="114"/>
      <c r="D29" s="114"/>
      <c r="E29" s="114"/>
      <c r="F29" s="114"/>
      <c r="G29" s="115"/>
      <c r="H29" s="28">
        <v>150</v>
      </c>
    </row>
    <row r="30" spans="1:10" ht="44.25" customHeight="1" x14ac:dyDescent="0.25">
      <c r="A30" s="30" t="s">
        <v>17</v>
      </c>
      <c r="B30" s="23" t="s">
        <v>23</v>
      </c>
      <c r="C30" s="122" t="s">
        <v>26</v>
      </c>
      <c r="D30" s="123"/>
      <c r="E30" s="18" t="s">
        <v>12</v>
      </c>
      <c r="F30" s="122" t="s">
        <v>16</v>
      </c>
      <c r="G30" s="123"/>
      <c r="H30" s="27">
        <v>835.1</v>
      </c>
    </row>
    <row r="31" spans="1:10" ht="15.6" customHeight="1" x14ac:dyDescent="0.25">
      <c r="A31" s="30"/>
      <c r="B31" s="113" t="s">
        <v>11</v>
      </c>
      <c r="C31" s="114"/>
      <c r="D31" s="114"/>
      <c r="E31" s="114"/>
      <c r="F31" s="114"/>
      <c r="G31" s="115"/>
      <c r="H31" s="28">
        <f>SUM(H30)</f>
        <v>835.1</v>
      </c>
    </row>
    <row r="32" spans="1:10" ht="36" customHeight="1" x14ac:dyDescent="0.25">
      <c r="A32" s="30" t="s">
        <v>18</v>
      </c>
      <c r="B32" s="23" t="s">
        <v>15</v>
      </c>
      <c r="C32" s="122" t="s">
        <v>26</v>
      </c>
      <c r="D32" s="123"/>
      <c r="E32" s="18" t="s">
        <v>12</v>
      </c>
      <c r="F32" s="144" t="s">
        <v>14</v>
      </c>
      <c r="G32" s="145"/>
      <c r="H32" s="27">
        <v>30</v>
      </c>
    </row>
    <row r="33" spans="1:10" ht="32.25" customHeight="1" x14ac:dyDescent="0.25">
      <c r="A33" s="30" t="s">
        <v>48</v>
      </c>
      <c r="B33" s="23" t="s">
        <v>34</v>
      </c>
      <c r="C33" s="122" t="s">
        <v>26</v>
      </c>
      <c r="D33" s="123"/>
      <c r="E33" s="18" t="s">
        <v>12</v>
      </c>
      <c r="F33" s="144" t="s">
        <v>13</v>
      </c>
      <c r="G33" s="145"/>
      <c r="H33" s="27">
        <v>5</v>
      </c>
    </row>
    <row r="34" spans="1:10" ht="51.75" customHeight="1" x14ac:dyDescent="0.25">
      <c r="A34" s="30" t="s">
        <v>76</v>
      </c>
      <c r="B34" s="23" t="s">
        <v>19</v>
      </c>
      <c r="C34" s="122" t="s">
        <v>26</v>
      </c>
      <c r="D34" s="123"/>
      <c r="E34" s="18" t="s">
        <v>12</v>
      </c>
      <c r="F34" s="122" t="s">
        <v>16</v>
      </c>
      <c r="G34" s="123"/>
      <c r="H34" s="27">
        <v>60</v>
      </c>
    </row>
    <row r="35" spans="1:10" ht="73.5" customHeight="1" x14ac:dyDescent="0.25">
      <c r="A35" s="30" t="s">
        <v>77</v>
      </c>
      <c r="B35" s="23" t="s">
        <v>78</v>
      </c>
      <c r="C35" s="122" t="s">
        <v>27</v>
      </c>
      <c r="D35" s="123"/>
      <c r="E35" s="55" t="s">
        <v>80</v>
      </c>
      <c r="F35" s="144" t="s">
        <v>79</v>
      </c>
      <c r="G35" s="145"/>
      <c r="H35" s="27">
        <v>40.1</v>
      </c>
    </row>
    <row r="36" spans="1:10" ht="12.75" customHeight="1" x14ac:dyDescent="0.25">
      <c r="A36" s="30"/>
      <c r="B36" s="23"/>
      <c r="C36" s="122"/>
      <c r="D36" s="123"/>
      <c r="E36" s="24"/>
      <c r="F36" s="144"/>
      <c r="G36" s="145"/>
      <c r="H36" s="27"/>
    </row>
    <row r="37" spans="1:10" ht="17.25" customHeight="1" x14ac:dyDescent="0.25">
      <c r="A37" s="129" t="s">
        <v>36</v>
      </c>
      <c r="B37" s="130"/>
      <c r="C37" s="130"/>
      <c r="D37" s="130"/>
      <c r="E37" s="130"/>
      <c r="F37" s="130"/>
      <c r="G37" s="131"/>
      <c r="H37" s="28">
        <f>SUM(H28:H35)-H29-H31</f>
        <v>1120.1999999999998</v>
      </c>
    </row>
    <row r="38" spans="1:10" ht="17.25" customHeight="1" x14ac:dyDescent="0.25">
      <c r="A38" s="132" t="s">
        <v>8</v>
      </c>
      <c r="B38" s="133"/>
      <c r="C38" s="133"/>
      <c r="D38" s="133"/>
      <c r="E38" s="133"/>
      <c r="F38" s="133"/>
      <c r="G38" s="134"/>
      <c r="H38" s="31">
        <f>SUM(H35+H36)</f>
        <v>40.1</v>
      </c>
    </row>
    <row r="39" spans="1:10" ht="17.25" customHeight="1" thickBot="1" x14ac:dyDescent="0.3">
      <c r="A39" s="126" t="s">
        <v>59</v>
      </c>
      <c r="B39" s="127"/>
      <c r="C39" s="127"/>
      <c r="D39" s="127"/>
      <c r="E39" s="127"/>
      <c r="F39" s="127"/>
      <c r="G39" s="128"/>
      <c r="H39" s="31">
        <f>SUM(H32:H36)</f>
        <v>135.1</v>
      </c>
    </row>
    <row r="40" spans="1:10" ht="19.7" customHeight="1" thickBot="1" x14ac:dyDescent="0.3">
      <c r="A40" s="136" t="s">
        <v>7</v>
      </c>
      <c r="B40" s="137"/>
      <c r="C40" s="137"/>
      <c r="D40" s="137"/>
      <c r="E40" s="137"/>
      <c r="F40" s="137"/>
      <c r="G40" s="138"/>
      <c r="H40" s="32">
        <f>SUM(H24+H37)</f>
        <v>2290.1999999999998</v>
      </c>
    </row>
    <row r="41" spans="1:10" ht="17.850000000000001" customHeight="1" thickBot="1" x14ac:dyDescent="0.3">
      <c r="A41" s="106" t="s">
        <v>50</v>
      </c>
      <c r="B41" s="107"/>
      <c r="C41" s="107"/>
      <c r="D41" s="107"/>
      <c r="E41" s="107"/>
      <c r="F41" s="107"/>
      <c r="G41" s="108"/>
      <c r="H41" s="51">
        <f>H25</f>
        <v>955.4</v>
      </c>
    </row>
    <row r="42" spans="1:10" ht="19.7" customHeight="1" thickBot="1" x14ac:dyDescent="0.3">
      <c r="A42" s="139" t="s">
        <v>61</v>
      </c>
      <c r="B42" s="140"/>
      <c r="C42" s="140"/>
      <c r="D42" s="140"/>
      <c r="E42" s="140"/>
      <c r="F42" s="140"/>
      <c r="G42" s="141"/>
      <c r="H42" s="49">
        <f>SUM(H39+H26)</f>
        <v>161.19999999999999</v>
      </c>
    </row>
    <row r="43" spans="1:10" s="45" customFormat="1" ht="16.149999999999999" customHeight="1" x14ac:dyDescent="0.25">
      <c r="A43" s="142"/>
      <c r="B43" s="142"/>
      <c r="C43" s="142"/>
      <c r="D43" s="142"/>
      <c r="E43" s="142"/>
      <c r="F43" s="142"/>
      <c r="G43" s="142"/>
      <c r="H43" s="47"/>
      <c r="I43" s="67"/>
      <c r="J43" s="67"/>
    </row>
    <row r="44" spans="1:10" s="46" customFormat="1" ht="15.6" customHeight="1" x14ac:dyDescent="0.2">
      <c r="A44" s="143"/>
      <c r="B44" s="143"/>
      <c r="C44" s="143"/>
      <c r="D44" s="143"/>
      <c r="E44" s="143"/>
      <c r="F44" s="143"/>
      <c r="G44" s="143"/>
      <c r="H44" s="48"/>
      <c r="I44" s="68"/>
      <c r="J44" s="68"/>
    </row>
    <row r="45" spans="1:10" ht="15.6" customHeight="1" x14ac:dyDescent="0.25">
      <c r="A45" s="4"/>
      <c r="B45" s="5"/>
      <c r="C45" s="1"/>
      <c r="D45" s="1"/>
      <c r="E45" s="6"/>
      <c r="F45" s="33"/>
      <c r="G45" s="6"/>
      <c r="H45" s="56"/>
    </row>
    <row r="46" spans="1:10" ht="15.6" customHeight="1" x14ac:dyDescent="0.25">
      <c r="A46" s="135" t="s">
        <v>24</v>
      </c>
      <c r="B46" s="135"/>
      <c r="C46" s="135"/>
      <c r="D46" s="135"/>
      <c r="E46" s="135"/>
      <c r="F46" s="135"/>
      <c r="G46" s="135"/>
      <c r="H46" s="135"/>
    </row>
    <row r="47" spans="1:10" ht="15.6" customHeight="1" x14ac:dyDescent="0.25">
      <c r="A47" s="4"/>
      <c r="F47" s="36" t="s">
        <v>28</v>
      </c>
      <c r="G47" s="37" t="s">
        <v>25</v>
      </c>
      <c r="H47" s="59"/>
    </row>
    <row r="48" spans="1:10" ht="15.6" customHeight="1" x14ac:dyDescent="0.25">
      <c r="A48" s="4"/>
      <c r="F48" s="38"/>
      <c r="G48" s="38" t="s">
        <v>4</v>
      </c>
      <c r="H48" s="60"/>
    </row>
    <row r="49" spans="1:8" ht="15.6" customHeight="1" x14ac:dyDescent="0.25">
      <c r="A49" s="39"/>
      <c r="F49" s="40" t="s">
        <v>49</v>
      </c>
      <c r="G49" s="40"/>
      <c r="H49" s="61"/>
    </row>
    <row r="50" spans="1:8" x14ac:dyDescent="0.25">
      <c r="A50" s="4"/>
      <c r="B50" s="5"/>
      <c r="C50" s="1"/>
      <c r="D50" s="1"/>
      <c r="E50" s="6"/>
      <c r="F50" s="40"/>
      <c r="G50" s="6"/>
      <c r="H50" s="56"/>
    </row>
    <row r="51" spans="1:8" x14ac:dyDescent="0.25">
      <c r="A51" s="4"/>
      <c r="B51" s="41" t="s">
        <v>60</v>
      </c>
      <c r="C51" s="41"/>
      <c r="D51" s="41"/>
      <c r="E51" s="3"/>
      <c r="F51" s="6"/>
      <c r="G51" s="6"/>
      <c r="H51" s="56"/>
    </row>
    <row r="52" spans="1:8" x14ac:dyDescent="0.25">
      <c r="A52" s="4"/>
      <c r="B52" s="5"/>
      <c r="C52" s="1"/>
      <c r="D52" s="1"/>
      <c r="E52" s="6"/>
      <c r="F52" s="6"/>
      <c r="G52" s="6"/>
      <c r="H52" s="56"/>
    </row>
    <row r="53" spans="1:8" x14ac:dyDescent="0.25">
      <c r="A53" s="4"/>
      <c r="B53" s="5"/>
      <c r="C53" s="1"/>
      <c r="D53" s="1"/>
      <c r="E53" s="6"/>
      <c r="F53" s="6"/>
      <c r="G53" s="6"/>
      <c r="H53" s="56"/>
    </row>
    <row r="54" spans="1:8" x14ac:dyDescent="0.25">
      <c r="F54" s="6"/>
    </row>
  </sheetData>
  <dataConsolidate/>
  <mergeCells count="42">
    <mergeCell ref="F35:G35"/>
    <mergeCell ref="B31:G31"/>
    <mergeCell ref="F34:G34"/>
    <mergeCell ref="F36:G36"/>
    <mergeCell ref="F32:G32"/>
    <mergeCell ref="F33:G33"/>
    <mergeCell ref="C32:D32"/>
    <mergeCell ref="C33:D33"/>
    <mergeCell ref="C34:D34"/>
    <mergeCell ref="C35:D35"/>
    <mergeCell ref="C36:D36"/>
    <mergeCell ref="A39:G39"/>
    <mergeCell ref="A37:G37"/>
    <mergeCell ref="A38:G38"/>
    <mergeCell ref="A46:H46"/>
    <mergeCell ref="A40:G40"/>
    <mergeCell ref="A42:G42"/>
    <mergeCell ref="A43:G43"/>
    <mergeCell ref="A44:G44"/>
    <mergeCell ref="A41:G41"/>
    <mergeCell ref="B29:G29"/>
    <mergeCell ref="A24:G24"/>
    <mergeCell ref="A27:H27"/>
    <mergeCell ref="F28:G28"/>
    <mergeCell ref="F30:G30"/>
    <mergeCell ref="C28:D28"/>
    <mergeCell ref="C30:D30"/>
    <mergeCell ref="A4:H4"/>
    <mergeCell ref="A2:H2"/>
    <mergeCell ref="A12:G12"/>
    <mergeCell ref="A19:G19"/>
    <mergeCell ref="A26:G26"/>
    <mergeCell ref="A9:H9"/>
    <mergeCell ref="A6:A7"/>
    <mergeCell ref="B6:B7"/>
    <mergeCell ref="C6:C7"/>
    <mergeCell ref="E6:G6"/>
    <mergeCell ref="H6:H7"/>
    <mergeCell ref="F22:G22"/>
    <mergeCell ref="A25:G25"/>
    <mergeCell ref="D6:D7"/>
    <mergeCell ref="A15:G15"/>
  </mergeCells>
  <pageMargins left="0.51181102362204722" right="0.31496062992125984" top="0.35433070866141736" bottom="0.35433070866141736" header="0" footer="0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L13" sqref="L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Eliutė Kasilovskienė</dc:creator>
  <cp:lastModifiedBy>Darius Linkonas</cp:lastModifiedBy>
  <cp:lastPrinted>2018-10-09T06:00:18Z</cp:lastPrinted>
  <dcterms:created xsi:type="dcterms:W3CDTF">2015-01-20T11:58:13Z</dcterms:created>
  <dcterms:modified xsi:type="dcterms:W3CDTF">2018-11-09T11:44:35Z</dcterms:modified>
</cp:coreProperties>
</file>