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 activeTab="3"/>
  </bookViews>
  <sheets>
    <sheet name="1priedas" sheetId="26" r:id="rId1"/>
    <sheet name="2priedas" sheetId="22" r:id="rId2"/>
    <sheet name="3 priedas" sheetId="27" r:id="rId3"/>
    <sheet name="4 priedas" sheetId="25" r:id="rId4"/>
  </sheets>
  <definedNames>
    <definedName name="_xlnm.Print_Titles" localSheetId="1">'2priedas'!$4:$6</definedName>
    <definedName name="_xlnm.Print_Titles" localSheetId="3">'4 priedas'!$12:$14</definedName>
  </definedNames>
  <calcPr calcId="162913" iterateDelta="1E-4"/>
</workbook>
</file>

<file path=xl/calcChain.xml><?xml version="1.0" encoding="utf-8"?>
<calcChain xmlns="http://schemas.openxmlformats.org/spreadsheetml/2006/main">
  <c r="C197" i="22" l="1"/>
  <c r="D197" i="22"/>
  <c r="E197" i="22"/>
  <c r="B197" i="22"/>
  <c r="C133" i="22"/>
  <c r="D133" i="22"/>
  <c r="B133" i="22"/>
  <c r="C169" i="22"/>
  <c r="D169" i="22"/>
  <c r="B169" i="22"/>
  <c r="C147" i="22"/>
  <c r="B147" i="22"/>
  <c r="C127" i="22"/>
  <c r="D127" i="22"/>
  <c r="B127" i="22"/>
  <c r="C48" i="22" l="1"/>
  <c r="B48" i="22"/>
  <c r="B47" i="22" s="1"/>
  <c r="C47" i="22"/>
  <c r="C45" i="22"/>
  <c r="B45" i="22"/>
  <c r="B10" i="26" l="1"/>
  <c r="D23" i="22" l="1"/>
  <c r="C16" i="22"/>
  <c r="D16" i="22"/>
  <c r="E16" i="22"/>
  <c r="E26" i="25" l="1"/>
  <c r="C26" i="25"/>
  <c r="E22" i="22" l="1"/>
  <c r="E221" i="22" s="1"/>
  <c r="E20" i="22"/>
  <c r="C222" i="22"/>
  <c r="D222" i="22"/>
  <c r="E222" i="22"/>
  <c r="B222" i="22"/>
  <c r="C23" i="22"/>
  <c r="E23" i="22"/>
  <c r="B23" i="22"/>
  <c r="C22" i="22"/>
  <c r="C221" i="22" s="1"/>
  <c r="C20" i="22"/>
  <c r="D20" i="22"/>
  <c r="B16" i="22"/>
  <c r="C22" i="27"/>
  <c r="D22" i="27"/>
  <c r="E22" i="27"/>
  <c r="B16" i="27"/>
  <c r="C198" i="22"/>
  <c r="B198" i="22"/>
  <c r="C97" i="22"/>
  <c r="B97" i="22"/>
  <c r="E38" i="22" l="1"/>
  <c r="B38" i="22"/>
  <c r="E37" i="22"/>
  <c r="E35" i="22"/>
  <c r="B35" i="22"/>
  <c r="B37" i="22" s="1"/>
  <c r="E14" i="22"/>
  <c r="E13" i="22"/>
  <c r="E8" i="22"/>
  <c r="D215" i="22" l="1"/>
  <c r="D218" i="22" s="1"/>
  <c r="C204" i="22"/>
  <c r="D204" i="22"/>
  <c r="E204" i="22"/>
  <c r="B204" i="22"/>
  <c r="B22" i="27" l="1"/>
  <c r="C28" i="22" l="1"/>
  <c r="C53" i="22" l="1"/>
  <c r="E53" i="22"/>
  <c r="C50" i="22"/>
  <c r="C52" i="22" s="1"/>
  <c r="E50" i="22"/>
  <c r="E52" i="22" s="1"/>
  <c r="C199" i="22"/>
  <c r="D199" i="22"/>
  <c r="B199" i="22"/>
  <c r="D200" i="22"/>
  <c r="D219" i="22" s="1"/>
  <c r="C77" i="22"/>
  <c r="D77" i="22"/>
  <c r="B77" i="22"/>
  <c r="D90" i="22"/>
  <c r="C90" i="22"/>
  <c r="B90" i="22"/>
  <c r="B185" i="22"/>
  <c r="C188" i="22"/>
  <c r="D188" i="22"/>
  <c r="B188" i="22"/>
  <c r="C185" i="22"/>
  <c r="D185" i="22"/>
  <c r="D182" i="22"/>
  <c r="C173" i="22"/>
  <c r="D173" i="22"/>
  <c r="B173" i="22"/>
  <c r="C163" i="22"/>
  <c r="D163" i="22"/>
  <c r="E163" i="22"/>
  <c r="B163" i="22"/>
  <c r="E154" i="22"/>
  <c r="C154" i="22"/>
  <c r="D154" i="22"/>
  <c r="B154" i="22"/>
  <c r="C179" i="22"/>
  <c r="D179" i="22"/>
  <c r="E179" i="22"/>
  <c r="B179" i="22"/>
  <c r="C166" i="22"/>
  <c r="D166" i="22"/>
  <c r="B166" i="22"/>
  <c r="D151" i="22"/>
  <c r="C176" i="22"/>
  <c r="D176" i="22"/>
  <c r="B176" i="22"/>
  <c r="C157" i="22"/>
  <c r="D157" i="22"/>
  <c r="E157" i="22"/>
  <c r="B157" i="22"/>
  <c r="D147" i="22"/>
  <c r="C190" i="22"/>
  <c r="D190" i="22"/>
  <c r="B190" i="22"/>
  <c r="C143" i="22"/>
  <c r="D143" i="22"/>
  <c r="B143" i="22"/>
  <c r="C139" i="22"/>
  <c r="D139" i="22"/>
  <c r="E139" i="22"/>
  <c r="B139" i="22"/>
  <c r="C136" i="22"/>
  <c r="D136" i="22"/>
  <c r="E136" i="22"/>
  <c r="B136" i="22"/>
  <c r="C130" i="22"/>
  <c r="D130" i="22"/>
  <c r="E130" i="22"/>
  <c r="B130" i="22"/>
  <c r="C194" i="22"/>
  <c r="D194" i="22"/>
  <c r="B194" i="22"/>
  <c r="C80" i="22"/>
  <c r="D80" i="22"/>
  <c r="E80" i="22"/>
  <c r="B80" i="22"/>
  <c r="C75" i="22"/>
  <c r="B75" i="22"/>
  <c r="D73" i="22"/>
  <c r="D71" i="22"/>
  <c r="C114" i="22" l="1"/>
  <c r="E114" i="22"/>
  <c r="B114" i="22"/>
  <c r="C214" i="22"/>
  <c r="D214" i="22"/>
  <c r="B214" i="22"/>
  <c r="C213" i="22"/>
  <c r="E213" i="22"/>
  <c r="B213" i="22"/>
  <c r="C207" i="22"/>
  <c r="D207" i="22"/>
  <c r="E207" i="22"/>
  <c r="B207" i="22"/>
  <c r="C160" i="22" l="1"/>
  <c r="D160" i="22"/>
  <c r="B160" i="22"/>
  <c r="D220" i="22" l="1"/>
  <c r="E192" i="22"/>
  <c r="C25" i="22"/>
  <c r="C27" i="22" s="1"/>
  <c r="C88" i="22"/>
  <c r="B88" i="22"/>
  <c r="E123" i="22" l="1"/>
  <c r="B123" i="22"/>
  <c r="E121" i="22"/>
  <c r="B121" i="22"/>
  <c r="E119" i="22"/>
  <c r="B119" i="22"/>
  <c r="E117" i="22"/>
  <c r="B117" i="22"/>
  <c r="C105" i="22"/>
  <c r="E105" i="22"/>
  <c r="B105" i="22"/>
  <c r="E112" i="22"/>
  <c r="B112" i="22"/>
  <c r="E110" i="22"/>
  <c r="B110" i="22"/>
  <c r="E108" i="22"/>
  <c r="B108" i="22"/>
  <c r="E125" i="22"/>
  <c r="C125" i="22"/>
  <c r="C103" i="22"/>
  <c r="E103" i="22"/>
  <c r="B103" i="22"/>
  <c r="C101" i="22"/>
  <c r="E101" i="22"/>
  <c r="C99" i="22"/>
  <c r="E99" i="22"/>
  <c r="D94" i="22"/>
  <c r="D196" i="22" s="1"/>
  <c r="E94" i="22"/>
  <c r="B94" i="22"/>
  <c r="C92" i="22"/>
  <c r="E92" i="22"/>
  <c r="E63" i="22" l="1"/>
  <c r="E79" i="22" s="1"/>
  <c r="C63" i="22" l="1"/>
  <c r="B63" i="22"/>
  <c r="C61" i="22"/>
  <c r="B61" i="22"/>
  <c r="C65" i="22"/>
  <c r="B65" i="22"/>
  <c r="C43" i="22" l="1"/>
  <c r="E43" i="22"/>
  <c r="B43" i="22"/>
  <c r="C40" i="22"/>
  <c r="C42" i="22" s="1"/>
  <c r="E40" i="22"/>
  <c r="E42" i="22" s="1"/>
  <c r="B40" i="22"/>
  <c r="B42" i="22" s="1"/>
  <c r="D212" i="22"/>
  <c r="C33" i="22"/>
  <c r="E28" i="22"/>
  <c r="E25" i="22"/>
  <c r="E27" i="22" s="1"/>
  <c r="C21" i="22"/>
  <c r="D21" i="22"/>
  <c r="E21" i="22"/>
  <c r="B21" i="22"/>
  <c r="B20" i="22"/>
  <c r="C14" i="22"/>
  <c r="D14" i="22"/>
  <c r="B14" i="22"/>
  <c r="C11" i="22"/>
  <c r="B11" i="22"/>
  <c r="C8" i="22"/>
  <c r="D8" i="22"/>
  <c r="D13" i="22" s="1"/>
  <c r="B8" i="22"/>
  <c r="D217" i="22" l="1"/>
  <c r="C13" i="22"/>
  <c r="B13" i="22"/>
  <c r="B33" i="22" l="1"/>
  <c r="C30" i="22"/>
  <c r="C32" i="22" s="1"/>
  <c r="B30" i="22"/>
  <c r="B32" i="22" s="1"/>
  <c r="B28" i="22" l="1"/>
  <c r="B25" i="22"/>
  <c r="B27" i="22" s="1"/>
  <c r="B192" i="22" l="1"/>
  <c r="C182" i="22" l="1"/>
  <c r="E182" i="22"/>
  <c r="E196" i="22" s="1"/>
  <c r="B182" i="22"/>
  <c r="C151" i="22"/>
  <c r="B151" i="22"/>
  <c r="C81" i="22" l="1"/>
  <c r="C218" i="22" s="1"/>
  <c r="B81" i="22"/>
  <c r="B218" i="22" s="1"/>
  <c r="C68" i="22"/>
  <c r="C79" i="22" s="1"/>
  <c r="D68" i="22"/>
  <c r="D79" i="22" s="1"/>
  <c r="D216" i="22" s="1"/>
  <c r="B68" i="22"/>
  <c r="B79" i="22" s="1"/>
  <c r="C83" i="22" l="1"/>
  <c r="B83" i="22"/>
  <c r="B13" i="26" l="1"/>
  <c r="B12" i="26" s="1"/>
  <c r="B17" i="26" s="1"/>
  <c r="C210" i="22" l="1"/>
  <c r="E210" i="22"/>
  <c r="B210" i="22"/>
  <c r="C202" i="22"/>
  <c r="C212" i="22" s="1"/>
  <c r="B202" i="22"/>
  <c r="E212" i="22" l="1"/>
  <c r="B212" i="22"/>
  <c r="C196" i="22"/>
  <c r="B196" i="22"/>
  <c r="C85" i="22"/>
  <c r="C87" i="22" s="1"/>
  <c r="B85" i="22"/>
  <c r="B87" i="22" s="1"/>
  <c r="C59" i="22"/>
  <c r="C217" i="22" s="1"/>
  <c r="E59" i="22"/>
  <c r="E217" i="22" s="1"/>
  <c r="B59" i="22"/>
  <c r="C56" i="22"/>
  <c r="C58" i="22" s="1"/>
  <c r="E56" i="22"/>
  <c r="E58" i="22" s="1"/>
  <c r="B56" i="22"/>
  <c r="B58" i="22" s="1"/>
  <c r="B216" i="22" l="1"/>
  <c r="C216" i="22"/>
  <c r="E216" i="22"/>
  <c r="E17" i="25"/>
  <c r="C17" i="25"/>
</calcChain>
</file>

<file path=xl/sharedStrings.xml><?xml version="1.0" encoding="utf-8"?>
<sst xmlns="http://schemas.openxmlformats.org/spreadsheetml/2006/main" count="282" uniqueCount="153">
  <si>
    <t>Asignavimų valdytojas</t>
  </si>
  <si>
    <t>Savivaldybės administracija</t>
  </si>
  <si>
    <t xml:space="preserve">Savivaldybės administracija </t>
  </si>
  <si>
    <t xml:space="preserve">     ASIGNAVIMAI PAGAL ASIGNAVIMŲ VALDYTOJUS IR PROGRAMAS</t>
  </si>
  <si>
    <t>Iš viso  02 programai</t>
  </si>
  <si>
    <t xml:space="preserve">  išlaidoms</t>
  </si>
  <si>
    <t>iš viso</t>
  </si>
  <si>
    <t>turtui įsigyti  ir finansi-niams įsipareigoji-mams vykdyti</t>
  </si>
  <si>
    <t>Iš jų  (tūkst. Eur)</t>
  </si>
  <si>
    <t>Iš viso (tūkst. Eur)</t>
  </si>
  <si>
    <t>iš jų darbo užmokesčiui</t>
  </si>
  <si>
    <t xml:space="preserve">                Iš viso 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</si>
  <si>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</si>
  <si>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</si>
  <si>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</si>
  <si>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</si>
  <si>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</si>
  <si>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</si>
  <si>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</si>
  <si>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>turtui įsigyti ir finansiniams įsipareigoji-mams vykdyti</t>
  </si>
  <si>
    <t xml:space="preserve">         ASIGNAVIMAI IŠ SAVIVALDYBĖS 2017 M. NEPANAUDOTŲ BIUDŽETO</t>
  </si>
  <si>
    <t xml:space="preserve">  03  URBANISTINĖS PLĖTROS PROGRAMA</t>
  </si>
  <si>
    <t>1. TIKSLINĖS PASKIRTIES LĖŠOS</t>
  </si>
  <si>
    <t>Iš jų: savivaldybės biudžeto lėšos</t>
  </si>
  <si>
    <t xml:space="preserve">         įstaigų pajamos už paslaugas</t>
  </si>
  <si>
    <t>Iš viso 10 programai</t>
  </si>
  <si>
    <t>Dailės galerija</t>
  </si>
  <si>
    <t>Iš viso 12 programai</t>
  </si>
  <si>
    <t xml:space="preserve">               12 KŪNO KULTŪROS IR SPORTO PROGRAMA</t>
  </si>
  <si>
    <t xml:space="preserve">                         11 KULTŪROS IR MENO PROGRAMA</t>
  </si>
  <si>
    <t>Kūno kultūros ir sporto centras</t>
  </si>
  <si>
    <r>
      <t xml:space="preserve">                                                     </t>
    </r>
    <r>
      <rPr>
        <b/>
        <sz val="11"/>
        <rFont val="Times New Roman"/>
        <family val="1"/>
        <charset val="186"/>
      </rPr>
      <t>13 ŠVIETIMO IR UGDYMO PROGRAMA</t>
    </r>
  </si>
  <si>
    <t>5-oji gimnazija</t>
  </si>
  <si>
    <t>Iš viso 13 programai</t>
  </si>
  <si>
    <t>Savivaldybės administracijos Socialinių reikalų skyrius</t>
  </si>
  <si>
    <t>Jaunuolių dienos centras</t>
  </si>
  <si>
    <t>Iš viso 15 programai</t>
  </si>
  <si>
    <t>Iš viso 11 programai</t>
  </si>
  <si>
    <t>Iš viso pajamų</t>
  </si>
  <si>
    <t>KITOS PAJAMOS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</si>
  <si>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</si>
  <si>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</si>
  <si>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</si>
  <si>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</si>
  <si>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1 priedas</t>
  </si>
  <si>
    <t xml:space="preserve">Panevėžio miesto savivaldybės tarybos </t>
  </si>
  <si>
    <r>
      <t xml:space="preserve">        </t>
    </r>
    <r>
      <rPr>
        <b/>
        <sz val="12"/>
        <rFont val="Times New Roman"/>
        <family val="1"/>
        <charset val="186"/>
      </rPr>
      <t>PANEVĖŽIO MIESTO SAVIVALDYBĖS 2018 METŲ BIUDŽETO PAJAMOS</t>
    </r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</si>
  <si>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</si>
  <si>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</si>
  <si>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</si>
  <si>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</si>
  <si>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</si>
  <si>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t xml:space="preserve">                         Iš viso </t>
  </si>
  <si>
    <t>3 priedas</t>
  </si>
  <si>
    <t>Savivaldybės viešoji biblioteka</t>
  </si>
  <si>
    <t>Iš jų – savivaldybės biudžeto lėšos</t>
  </si>
  <si>
    <t>Suaugusiųjų ir jaunimo mokymo centras</t>
  </si>
  <si>
    <t xml:space="preserve">          mokinio krepšelio lėšos</t>
  </si>
  <si>
    <t>Juozo Balčikonio gimnazija</t>
  </si>
  <si>
    <t>pajamos už patalpų nuomą</t>
  </si>
  <si>
    <t>Alfono Lipniūno progimnazija</t>
  </si>
  <si>
    <t>Rožyno progimnazija</t>
  </si>
  <si>
    <t xml:space="preserve">                              03 URBANISTINĖS PLĖTROS PROGRAMA</t>
  </si>
  <si>
    <t xml:space="preserve">              05 EKONOMINĖS PLĖTROS IR UŽIMTUMO SKATINIMO PROGRAMA</t>
  </si>
  <si>
    <t>2018 m. rugsėjo       d. sprendimo Nr.</t>
  </si>
  <si>
    <t>2018 m. rugsėjo    sprendimo Nr.</t>
  </si>
  <si>
    <r>
      <t xml:space="preserve">  </t>
    </r>
    <r>
      <rPr>
        <b/>
        <sz val="11"/>
        <rFont val="Times New Roman"/>
        <family val="1"/>
        <charset val="186"/>
      </rPr>
      <t>01 SAVIVALDYBĖS VALDYMO PROGRAMA</t>
    </r>
  </si>
  <si>
    <t>Iš jų: savivaldybės biudžeto lėšos Tarybai</t>
  </si>
  <si>
    <t>Strateginio planavimo, invbesticijų ir biudžeto skyrius</t>
  </si>
  <si>
    <t>Iš viso 01 programai</t>
  </si>
  <si>
    <t>Socialinių paslaugų centras</t>
  </si>
  <si>
    <t xml:space="preserve">                                      07 BŪSTO PROGRAMA</t>
  </si>
  <si>
    <t>Specialioji mokykla-daugiafunkcis centras</t>
  </si>
  <si>
    <t>Atviras jaunimo centras</t>
  </si>
  <si>
    <t>Senvagės progimnazija</t>
  </si>
  <si>
    <t>Raimundo Sargūno sporto gimnazija</t>
  </si>
  <si>
    <t>Kultūros centras Panevėžio bendruomenių rūmai</t>
  </si>
  <si>
    <t>Kraštotyros muziejus</t>
  </si>
  <si>
    <t xml:space="preserve">Muzikinis tetras </t>
  </si>
  <si>
    <t>Pedagoginė-psichologinė tarnyba</t>
  </si>
  <si>
    <t xml:space="preserve">         mokinio krepšelio lėšos</t>
  </si>
  <si>
    <t xml:space="preserve">          valstybės biudžeto lėšos</t>
  </si>
  <si>
    <t>Iš jų: įstaigos pajamos už paslaugas</t>
  </si>
  <si>
    <t>Beržų progimnazija</t>
  </si>
  <si>
    <t>Mykolo Karkos pagrindinė mokykla</t>
  </si>
  <si>
    <t>Kurčiųjų ir neprigirdinčiųjų pagrindinė mokykla</t>
  </si>
  <si>
    <t>Iš jų: valstybės biudžeto lėšos</t>
  </si>
  <si>
    <t xml:space="preserve">         valstybės biudžeto lėšos</t>
  </si>
  <si>
    <t>09 INFORMACINĖS VISUOMENĖS PLĖTROS PROGRAMA</t>
  </si>
  <si>
    <t>Vytauto Žemkalnio gimnazija</t>
  </si>
  <si>
    <t>06 SAVIVALDYBĖS TURTO VALDYMO  PROGRAMA</t>
  </si>
  <si>
    <t>Iš viso  06 programai</t>
  </si>
  <si>
    <t xml:space="preserve">  Iš jų – įstaigos pajamos už paslaugas</t>
  </si>
  <si>
    <t xml:space="preserve">          paskolos lėšos</t>
  </si>
  <si>
    <t xml:space="preserve">         Europos Sąjungos finansinės paramos lėšos</t>
  </si>
  <si>
    <t xml:space="preserve">                                             3. SAVIVALDYBĖS BIUDŽETO EINAMŲJŲ METŲ IŠLAIDOS</t>
  </si>
  <si>
    <t>02 INVESTICIJŲ PROJEKTŲ PROGRAMA</t>
  </si>
  <si>
    <t>DOTACIJOS</t>
  </si>
  <si>
    <t xml:space="preserve">                                     08 RINKODAROS PROGRAMA</t>
  </si>
  <si>
    <t>Iš jų – palūkanoms už paskolas ir kitus finansinius įsipareigojimus mokėti</t>
  </si>
  <si>
    <t xml:space="preserve">         paskolos lėšos</t>
  </si>
  <si>
    <t xml:space="preserve">         savivaldybės biudžeto lėšos Administracijai</t>
  </si>
  <si>
    <t xml:space="preserve">          Europos Sąjungos finansinės paramos lėšos</t>
  </si>
  <si>
    <t>Iš viso 03 programai</t>
  </si>
  <si>
    <t>Iš viso 05 programai</t>
  </si>
  <si>
    <t>Iš viso 07 programai</t>
  </si>
  <si>
    <t>Iš viso 08 programai</t>
  </si>
  <si>
    <t>Iš viso 09 programai</t>
  </si>
  <si>
    <t xml:space="preserve">          10 MIESTO INFRASTRUKTŪROS OBJEKTŲ PLĖTROS, MODERNIZAVIMO IR PRIEŽIŪROS PROGRAMA</t>
  </si>
  <si>
    <t xml:space="preserve">          įstaigos pajamos už paslaugas</t>
  </si>
  <si>
    <t>Teatras ,,Menas“</t>
  </si>
  <si>
    <t>Kino centras ,,Garsas“</t>
  </si>
  <si>
    <t>Iš jų – mokinio krepšelio lėšos</t>
  </si>
  <si>
    <t>Lopšelis-darželis ,,Draugystė“</t>
  </si>
  <si>
    <t>Lopšelis-darželis ,,Žilvinas“</t>
  </si>
  <si>
    <t>Lopšeli-darželis ,,Pasaka“</t>
  </si>
  <si>
    <t>Lopšelis-darželis ,,Kregždutė“</t>
  </si>
  <si>
    <t>Lopšelis-darželis ,,Vaivorykštė“</t>
  </si>
  <si>
    <t>Lopšelis-darželis ,,Žilvitis“</t>
  </si>
  <si>
    <t>Lopšelis-darželis ,,Voveraitė“</t>
  </si>
  <si>
    <t xml:space="preserve">         įstaigos pajamos už paslaugas</t>
  </si>
  <si>
    <t>Lopšelis-darželis ,,Vyturėlis“</t>
  </si>
  <si>
    <t>Lopšelis-darželis ,,Puriena“</t>
  </si>
  <si>
    <t>Lopšelis-darželis ,,Žvaigždutė“</t>
  </si>
  <si>
    <t>Lopšelis-darželis  ,,Žibutė“</t>
  </si>
  <si>
    <t>Lopšelis-darželis ,,Riešutėlis“</t>
  </si>
  <si>
    <t>Lopšelis-darželis ,,Rūta“</t>
  </si>
  <si>
    <t>Lopšelis-darželis ,,Dobilas“</t>
  </si>
  <si>
    <t>Lopšelis-darželis ,,Pušynėlis“</t>
  </si>
  <si>
    <t>Regos centras ,,Linelis“</t>
  </si>
  <si>
    <t>,,Minties“ gimnazija</t>
  </si>
  <si>
    <t>,,Vilties“ progimnazija</t>
  </si>
  <si>
    <t>,,Vyturio“ progimnazija</t>
  </si>
  <si>
    <t>,,Aušros“ progimnazija</t>
  </si>
  <si>
    <t>,,Ąžuolo“ progimnazija</t>
  </si>
  <si>
    <t>,,Žemynos“ progimnazija</t>
  </si>
  <si>
    <t>,,Šaltinio“ progimnazija</t>
  </si>
  <si>
    <t>,,Šviesos“ specialiojo ugdymo centras</t>
  </si>
  <si>
    <t xml:space="preserve">                               15 SOCIALINĖS PARAMOS  ĮGYVENDINIMO PROGRAMA</t>
  </si>
  <si>
    <t xml:space="preserve">          įstaigų pajamos už paslaugas</t>
  </si>
  <si>
    <t>Europos Sąjungos finansinės paramos lėšos</t>
  </si>
  <si>
    <t>Lopšelis-darželis „Voveraitė“</t>
  </si>
  <si>
    <t>Lopšelis-darželis „Pasaka“</t>
  </si>
  <si>
    <t>Lopšelis-darželis „Žibutė“</t>
  </si>
  <si>
    <t>„Minties“ gimnazija</t>
  </si>
  <si>
    <t>„Vilties“ progimnazija</t>
  </si>
  <si>
    <t>,,Saulėtekio“ progimnazija</t>
  </si>
  <si>
    <t>Juozo Miltinio gimnazija</t>
  </si>
  <si>
    <r>
      <t xml:space="preserve">      </t>
    </r>
    <r>
      <rPr>
        <sz val="12"/>
        <rFont val="Times New Roman"/>
        <family val="1"/>
        <charset val="186"/>
      </rPr>
      <t xml:space="preserve"> Panevėžio miesto savivaldybės tarybos </t>
    </r>
  </si>
  <si>
    <r>
      <t xml:space="preserve">       </t>
    </r>
    <r>
      <rPr>
        <sz val="12"/>
        <rFont val="Times New Roman"/>
        <family val="1"/>
        <charset val="186"/>
      </rPr>
      <t xml:space="preserve">2018 m. rugsėjo   d. sprendimo Nr. </t>
    </r>
    <r>
      <rPr>
        <sz val="11"/>
        <rFont val="Times New Roman"/>
        <family val="1"/>
        <charset val="186"/>
      </rPr>
      <t xml:space="preserve"> </t>
    </r>
  </si>
  <si>
    <r>
      <t xml:space="preserve">     </t>
    </r>
    <r>
      <rPr>
        <sz val="12"/>
        <rFont val="Times New Roman"/>
        <family val="1"/>
        <charset val="186"/>
      </rPr>
      <t xml:space="preserve">  4 priedas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</si>
  <si>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</si>
  <si>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programai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</si>
</sst>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0" fontId="11" fillId="0" borderId="0" xfId="0" applyFont="1"/>
    <xf numFmtId="164" fontId="7" fillId="0" borderId="6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/>
    </xf>
    <xf numFmtId="0" fontId="13" fillId="0" borderId="0" xfId="0" applyFont="1"/>
    <xf numFmtId="164" fontId="2" fillId="0" borderId="2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wrapText="1"/>
    </xf>
    <xf numFmtId="0" fontId="2" fillId="0" borderId="0" xfId="0" applyFont="1" applyAlignment="1"/>
    <xf numFmtId="0" fontId="11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/>
    <xf numFmtId="0" fontId="1" fillId="0" borderId="1" xfId="0" applyFont="1" applyBorder="1"/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right" vertical="center" wrapText="1"/>
    </xf>
    <xf numFmtId="164" fontId="14" fillId="0" borderId="11" xfId="0" applyNumberFormat="1" applyFont="1" applyBorder="1" applyAlignment="1">
      <alignment horizontal="right" vertical="center" wrapText="1"/>
    </xf>
    <xf numFmtId="164" fontId="6" fillId="0" borderId="7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vertical="center"/>
    </xf>
    <xf numFmtId="164" fontId="18" fillId="0" borderId="7" xfId="0" applyNumberFormat="1" applyFont="1" applyFill="1" applyBorder="1"/>
    <xf numFmtId="0" fontId="15" fillId="0" borderId="6" xfId="0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/>
    <xf numFmtId="0" fontId="6" fillId="0" borderId="0" xfId="0" applyFont="1" applyAlignment="1">
      <alignment vertical="center"/>
    </xf>
    <xf numFmtId="164" fontId="7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6" fillId="0" borderId="11" xfId="0" applyNumberFormat="1" applyFont="1" applyBorder="1" applyAlignment="1">
      <alignment horizontal="right" vertical="center" wrapText="1"/>
    </xf>
    <xf numFmtId="0" fontId="0" fillId="0" borderId="0" xfId="0" applyAlignment="1"/>
    <xf numFmtId="164" fontId="6" fillId="0" borderId="6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 vertical="center" readingOrder="1"/>
    </xf>
    <xf numFmtId="0" fontId="1" fillId="0" borderId="0" xfId="0" applyFont="1"/>
    <xf numFmtId="0" fontId="1" fillId="0" borderId="0" xfId="0" applyFont="1" applyAlignment="1"/>
    <xf numFmtId="0" fontId="11" fillId="0" borderId="0" xfId="0" applyFont="1" applyAlignment="1"/>
    <xf numFmtId="0" fontId="2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wrapText="1"/>
    </xf>
    <xf numFmtId="164" fontId="7" fillId="0" borderId="13" xfId="0" applyNumberFormat="1" applyFont="1" applyBorder="1" applyAlignment="1">
      <alignment horizontal="right" wrapText="1"/>
    </xf>
    <xf numFmtId="164" fontId="6" fillId="0" borderId="13" xfId="0" applyNumberFormat="1" applyFont="1" applyBorder="1" applyAlignment="1">
      <alignment horizontal="right" wrapText="1"/>
    </xf>
    <xf numFmtId="164" fontId="11" fillId="0" borderId="1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horizontal="left" wrapText="1"/>
    </xf>
    <xf numFmtId="0" fontId="11" fillId="0" borderId="2" xfId="0" applyFont="1" applyBorder="1"/>
    <xf numFmtId="0" fontId="11" fillId="0" borderId="4" xfId="0" applyFont="1" applyBorder="1"/>
    <xf numFmtId="0" fontId="11" fillId="0" borderId="7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5" xfId="0" applyNumberFormat="1" applyFont="1" applyBorder="1" applyAlignment="1">
      <alignment horizontal="left" wrapText="1"/>
    </xf>
    <xf numFmtId="164" fontId="7" fillId="0" borderId="6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wrapText="1"/>
    </xf>
    <xf numFmtId="0" fontId="22" fillId="0" borderId="0" xfId="0" applyFont="1"/>
    <xf numFmtId="164" fontId="11" fillId="0" borderId="5" xfId="0" applyNumberFormat="1" applyFont="1" applyBorder="1"/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4" fillId="0" borderId="7" xfId="0" applyNumberFormat="1" applyFont="1" applyBorder="1" applyAlignment="1">
      <alignment horizontal="right" vertical="center" wrapText="1"/>
    </xf>
    <xf numFmtId="0" fontId="11" fillId="0" borderId="14" xfId="0" applyFont="1" applyBorder="1"/>
    <xf numFmtId="164" fontId="9" fillId="0" borderId="1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wrapText="1"/>
    </xf>
    <xf numFmtId="164" fontId="9" fillId="0" borderId="11" xfId="0" applyNumberFormat="1" applyFont="1" applyBorder="1" applyAlignment="1">
      <alignment horizontal="right"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wrapText="1"/>
    </xf>
    <xf numFmtId="164" fontId="18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/>
    </xf>
    <xf numFmtId="164" fontId="23" fillId="0" borderId="4" xfId="0" applyNumberFormat="1" applyFont="1" applyBorder="1" applyAlignment="1">
      <alignment horizontal="right" vertical="center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0" fontId="14" fillId="0" borderId="0" xfId="0" applyFont="1"/>
    <xf numFmtId="164" fontId="14" fillId="0" borderId="1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wrapText="1"/>
    </xf>
    <xf numFmtId="164" fontId="6" fillId="0" borderId="7" xfId="0" applyNumberFormat="1" applyFont="1" applyBorder="1" applyAlignment="1">
      <alignment horizontal="right" wrapText="1"/>
    </xf>
    <xf numFmtId="164" fontId="14" fillId="0" borderId="6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left" wrapText="1"/>
    </xf>
    <xf numFmtId="164" fontId="11" fillId="0" borderId="9" xfId="0" applyNumberFormat="1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1" fillId="0" borderId="3" xfId="0" applyNumberFormat="1" applyFont="1" applyBorder="1"/>
    <xf numFmtId="164" fontId="14" fillId="0" borderId="11" xfId="0" applyNumberFormat="1" applyFont="1" applyBorder="1" applyAlignment="1">
      <alignment vertical="center"/>
    </xf>
    <xf numFmtId="164" fontId="6" fillId="0" borderId="1" xfId="0" applyNumberFormat="1" applyFont="1" applyFill="1" applyBorder="1"/>
    <xf numFmtId="164" fontId="2" fillId="0" borderId="2" xfId="0" applyNumberFormat="1" applyFont="1" applyBorder="1"/>
    <xf numFmtId="2" fontId="15" fillId="0" borderId="6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8" fillId="0" borderId="5" xfId="0" applyNumberFormat="1" applyFont="1" applyBorder="1" applyAlignment="1">
      <alignment horizontal="left" wrapText="1"/>
    </xf>
    <xf numFmtId="164" fontId="18" fillId="0" borderId="2" xfId="0" applyNumberFormat="1" applyFont="1" applyBorder="1" applyAlignment="1">
      <alignment wrapText="1"/>
    </xf>
    <xf numFmtId="164" fontId="18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14" fillId="0" borderId="9" xfId="0" applyNumberFormat="1" applyFont="1" applyBorder="1" applyAlignment="1">
      <alignment horizontal="left" vertical="center" wrapText="1"/>
    </xf>
    <xf numFmtId="164" fontId="19" fillId="0" borderId="13" xfId="0" applyNumberFormat="1" applyFont="1" applyBorder="1" applyAlignment="1">
      <alignment wrapText="1"/>
    </xf>
    <xf numFmtId="164" fontId="19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4" xfId="0" applyNumberFormat="1" applyFont="1" applyBorder="1" applyAlignment="1">
      <alignment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m. rugsėjo      d. sprendimo Nr.         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857250</xdr:colOff>
      <xdr:row>20</xdr:row>
      <xdr:rowOff>9526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V="1">
          <a:off x="2505075" y="55083075"/>
          <a:ext cx="1762125" cy="952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11" sqref="A11"/>
    </sheetView>
  </sheetViews>
  <sheetFormatPr defaultRowHeight="12.75" x14ac:dyDescent="0.2"/>
  <cols>
    <col min="1" max="1" width="48.28515625" customWidth="1"/>
    <col min="2" max="2" width="26.7109375" customWidth="1"/>
    <col min="3" max="3" width="11.42578125" customWidth="1"/>
  </cols>
  <sheetData>
    <row r="1" spans="1:4" ht="15.75" x14ac:dyDescent="0.2">
      <c r="B1" s="59"/>
    </row>
    <row r="3" spans="1:4" ht="15.75" x14ac:dyDescent="0.2">
      <c r="B3" s="59" t="s">
        <v>45</v>
      </c>
    </row>
    <row r="4" spans="1:4" ht="15.75" x14ac:dyDescent="0.2">
      <c r="B4" s="59" t="s">
        <v>64</v>
      </c>
    </row>
    <row r="5" spans="1:4" ht="15.75" x14ac:dyDescent="0.25">
      <c r="B5" s="60" t="s">
        <v>44</v>
      </c>
    </row>
    <row r="7" spans="1:4" ht="15.75" x14ac:dyDescent="0.25">
      <c r="A7" s="61" t="s">
        <v>46</v>
      </c>
      <c r="B7" s="61"/>
      <c r="C7" s="62"/>
      <c r="D7" s="50"/>
    </row>
    <row r="10" spans="1:4" ht="15.75" x14ac:dyDescent="0.25">
      <c r="A10" s="120" t="s">
        <v>97</v>
      </c>
      <c r="B10" s="122">
        <f>B11</f>
        <v>-2840.9</v>
      </c>
    </row>
    <row r="11" spans="1:4" ht="15.75" x14ac:dyDescent="0.25">
      <c r="A11" s="120" t="s">
        <v>140</v>
      </c>
      <c r="B11" s="121">
        <v>-2840.9</v>
      </c>
    </row>
    <row r="12" spans="1:4" ht="15.75" x14ac:dyDescent="0.2">
      <c r="A12" s="54" t="s">
        <v>39</v>
      </c>
      <c r="B12" s="55">
        <f>B13</f>
        <v>21.299999999999997</v>
      </c>
    </row>
    <row r="13" spans="1:4" ht="15.75" x14ac:dyDescent="0.2">
      <c r="A13" s="54" t="s">
        <v>40</v>
      </c>
      <c r="B13" s="57">
        <f>B14+B15+B16</f>
        <v>21.299999999999997</v>
      </c>
    </row>
    <row r="14" spans="1:4" ht="21.75" customHeight="1" x14ac:dyDescent="0.25">
      <c r="A14" s="56" t="s">
        <v>41</v>
      </c>
      <c r="B14" s="58">
        <v>11.8</v>
      </c>
    </row>
    <row r="15" spans="1:4" ht="33.75" customHeight="1" x14ac:dyDescent="0.25">
      <c r="A15" s="56" t="s">
        <v>42</v>
      </c>
      <c r="B15" s="58">
        <v>6.6</v>
      </c>
    </row>
    <row r="16" spans="1:4" ht="31.5" x14ac:dyDescent="0.25">
      <c r="A16" s="56" t="s">
        <v>43</v>
      </c>
      <c r="B16" s="58">
        <v>2.9</v>
      </c>
    </row>
    <row r="17" spans="1:2" ht="23.25" customHeight="1" x14ac:dyDescent="0.2">
      <c r="A17" s="63" t="s">
        <v>38</v>
      </c>
      <c r="B17" s="55">
        <f>B10+B12</f>
        <v>-2819.6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opLeftCell="A197" workbookViewId="0">
      <selection activeCell="A136" sqref="A136"/>
    </sheetView>
  </sheetViews>
  <sheetFormatPr defaultColWidth="9.140625" defaultRowHeight="15" x14ac:dyDescent="0.25"/>
  <cols>
    <col min="1" max="1" width="42.5703125" style="4" customWidth="1"/>
    <col min="2" max="2" width="11.7109375" style="4" customWidth="1"/>
    <col min="3" max="3" width="11" style="4" customWidth="1"/>
    <col min="4" max="4" width="11.42578125" style="5" customWidth="1"/>
    <col min="5" max="5" width="10.140625" style="4" customWidth="1"/>
    <col min="6" max="16384" width="9.140625" style="4"/>
  </cols>
  <sheetData>
    <row r="1" spans="1:6" ht="76.5" customHeight="1" x14ac:dyDescent="0.25"/>
    <row r="2" spans="1:6" ht="30.75" customHeight="1" x14ac:dyDescent="0.25">
      <c r="A2" s="130" t="s">
        <v>3</v>
      </c>
      <c r="B2" s="131"/>
      <c r="C2" s="131"/>
      <c r="D2" s="131"/>
      <c r="E2" s="131"/>
    </row>
    <row r="3" spans="1:6" hidden="1" x14ac:dyDescent="0.25"/>
    <row r="4" spans="1:6" ht="12.75" customHeight="1" x14ac:dyDescent="0.25">
      <c r="A4" s="135" t="s">
        <v>0</v>
      </c>
      <c r="B4" s="135" t="s">
        <v>9</v>
      </c>
      <c r="C4" s="136" t="s">
        <v>8</v>
      </c>
      <c r="D4" s="136"/>
      <c r="E4" s="136"/>
    </row>
    <row r="5" spans="1:6" ht="12.75" customHeight="1" x14ac:dyDescent="0.25">
      <c r="A5" s="136"/>
      <c r="B5" s="138"/>
      <c r="C5" s="140" t="s">
        <v>5</v>
      </c>
      <c r="D5" s="141"/>
      <c r="E5" s="136" t="s">
        <v>7</v>
      </c>
    </row>
    <row r="6" spans="1:6" ht="105.75" customHeight="1" x14ac:dyDescent="0.25">
      <c r="A6" s="137"/>
      <c r="B6" s="139"/>
      <c r="C6" s="102" t="s">
        <v>6</v>
      </c>
      <c r="D6" s="102" t="s">
        <v>10</v>
      </c>
      <c r="E6" s="142"/>
    </row>
    <row r="7" spans="1:6" ht="33" customHeight="1" x14ac:dyDescent="0.25">
      <c r="A7" s="143" t="s">
        <v>66</v>
      </c>
      <c r="B7" s="144"/>
      <c r="C7" s="144"/>
      <c r="D7" s="144"/>
      <c r="E7" s="145"/>
    </row>
    <row r="8" spans="1:6" ht="19.5" customHeight="1" x14ac:dyDescent="0.25">
      <c r="A8" s="103" t="s">
        <v>1</v>
      </c>
      <c r="B8" s="43">
        <f>B9+B10</f>
        <v>-22</v>
      </c>
      <c r="C8" s="2">
        <f t="shared" ref="C8:E8" si="0">C9+C10</f>
        <v>-20</v>
      </c>
      <c r="D8" s="2">
        <f t="shared" si="0"/>
        <v>-15.3</v>
      </c>
      <c r="E8" s="2">
        <f t="shared" si="0"/>
        <v>-2</v>
      </c>
    </row>
    <row r="9" spans="1:6" ht="19.5" customHeight="1" x14ac:dyDescent="0.25">
      <c r="A9" s="124" t="s">
        <v>67</v>
      </c>
      <c r="B9" s="86">
        <v>-20</v>
      </c>
      <c r="C9" s="107">
        <v>-20</v>
      </c>
      <c r="D9" s="107">
        <v>-15.3</v>
      </c>
      <c r="E9" s="107"/>
    </row>
    <row r="10" spans="1:6" ht="19.5" customHeight="1" x14ac:dyDescent="0.25">
      <c r="A10" s="124" t="s">
        <v>101</v>
      </c>
      <c r="B10" s="86">
        <v>-2</v>
      </c>
      <c r="C10" s="107"/>
      <c r="D10" s="107"/>
      <c r="E10" s="107">
        <v>-2</v>
      </c>
      <c r="F10" s="82"/>
    </row>
    <row r="11" spans="1:6" ht="31.5" customHeight="1" x14ac:dyDescent="0.25">
      <c r="A11" s="104" t="s">
        <v>68</v>
      </c>
      <c r="B11" s="43">
        <f>B12</f>
        <v>-45</v>
      </c>
      <c r="C11" s="2">
        <f t="shared" ref="C11" si="1">C12</f>
        <v>-45</v>
      </c>
      <c r="D11" s="2"/>
      <c r="E11" s="2"/>
    </row>
    <row r="12" spans="1:6" ht="33" customHeight="1" x14ac:dyDescent="0.25">
      <c r="A12" s="125" t="s">
        <v>99</v>
      </c>
      <c r="B12" s="16">
        <v>-45</v>
      </c>
      <c r="C12" s="3">
        <v>-45</v>
      </c>
      <c r="D12" s="3"/>
      <c r="E12" s="3"/>
    </row>
    <row r="13" spans="1:6" ht="21" customHeight="1" x14ac:dyDescent="0.25">
      <c r="A13" s="123" t="s">
        <v>69</v>
      </c>
      <c r="B13" s="43">
        <f>B8+B11</f>
        <v>-67</v>
      </c>
      <c r="C13" s="2">
        <f t="shared" ref="C13:E13" si="2">C8+C11</f>
        <v>-65</v>
      </c>
      <c r="D13" s="2">
        <f t="shared" si="2"/>
        <v>-15.3</v>
      </c>
      <c r="E13" s="2">
        <f t="shared" si="2"/>
        <v>-2</v>
      </c>
    </row>
    <row r="14" spans="1:6" ht="21" customHeight="1" x14ac:dyDescent="0.25">
      <c r="A14" s="125" t="s">
        <v>55</v>
      </c>
      <c r="B14" s="16">
        <f>B9+B10+B12</f>
        <v>-67</v>
      </c>
      <c r="C14" s="3">
        <f t="shared" ref="C14:E14" si="3">C9+C10+C12</f>
        <v>-65</v>
      </c>
      <c r="D14" s="3">
        <f t="shared" si="3"/>
        <v>-15.3</v>
      </c>
      <c r="E14" s="3">
        <f t="shared" si="3"/>
        <v>-2</v>
      </c>
    </row>
    <row r="15" spans="1:6" ht="30.75" customHeight="1" x14ac:dyDescent="0.25">
      <c r="A15" s="132" t="s">
        <v>18</v>
      </c>
      <c r="B15" s="133"/>
      <c r="C15" s="133"/>
      <c r="D15" s="133"/>
      <c r="E15" s="134"/>
    </row>
    <row r="16" spans="1:6" x14ac:dyDescent="0.25">
      <c r="A16" s="18" t="s">
        <v>2</v>
      </c>
      <c r="B16" s="19">
        <f>B17+B18+B19</f>
        <v>-3709.4</v>
      </c>
      <c r="C16" s="19">
        <f t="shared" ref="C16:E16" si="4">C17+C18+C19</f>
        <v>-3.7999999999999972</v>
      </c>
      <c r="D16" s="19">
        <f t="shared" si="4"/>
        <v>-23.400000000000002</v>
      </c>
      <c r="E16" s="19">
        <f t="shared" si="4"/>
        <v>-3705.6000000000004</v>
      </c>
    </row>
    <row r="17" spans="1:5" ht="21" customHeight="1" x14ac:dyDescent="0.25">
      <c r="A17" s="13" t="s">
        <v>23</v>
      </c>
      <c r="B17" s="36">
        <v>-868.5</v>
      </c>
      <c r="C17" s="35">
        <v>-68.5</v>
      </c>
      <c r="D17" s="35">
        <v>-34.1</v>
      </c>
      <c r="E17" s="39">
        <v>-800</v>
      </c>
    </row>
    <row r="18" spans="1:5" ht="21" customHeight="1" x14ac:dyDescent="0.25">
      <c r="A18" s="13" t="s">
        <v>100</v>
      </c>
      <c r="B18" s="36"/>
      <c r="C18" s="36">
        <v>12.7</v>
      </c>
      <c r="D18" s="36"/>
      <c r="E18" s="115">
        <v>-12.7</v>
      </c>
    </row>
    <row r="19" spans="1:5" ht="21" customHeight="1" x14ac:dyDescent="0.25">
      <c r="A19" s="13" t="s">
        <v>94</v>
      </c>
      <c r="B19" s="36">
        <v>-2840.9</v>
      </c>
      <c r="C19" s="36">
        <v>52</v>
      </c>
      <c r="D19" s="36">
        <v>10.7</v>
      </c>
      <c r="E19" s="115">
        <v>-2892.9</v>
      </c>
    </row>
    <row r="20" spans="1:5" ht="21" customHeight="1" x14ac:dyDescent="0.25">
      <c r="A20" s="12" t="s">
        <v>4</v>
      </c>
      <c r="B20" s="14">
        <f>B16</f>
        <v>-3709.4</v>
      </c>
      <c r="C20" s="14">
        <f t="shared" ref="C20:E20" si="5">C16</f>
        <v>-3.7999999999999972</v>
      </c>
      <c r="D20" s="14">
        <f t="shared" si="5"/>
        <v>-23.400000000000002</v>
      </c>
      <c r="E20" s="14">
        <f t="shared" si="5"/>
        <v>-3705.6000000000004</v>
      </c>
    </row>
    <row r="21" spans="1:5" ht="21" customHeight="1" x14ac:dyDescent="0.25">
      <c r="A21" s="13" t="s">
        <v>23</v>
      </c>
      <c r="B21" s="15">
        <f>B17</f>
        <v>-868.5</v>
      </c>
      <c r="C21" s="15">
        <f t="shared" ref="C21:E21" si="6">C17</f>
        <v>-68.5</v>
      </c>
      <c r="D21" s="15">
        <f t="shared" si="6"/>
        <v>-34.1</v>
      </c>
      <c r="E21" s="15">
        <f t="shared" si="6"/>
        <v>-800</v>
      </c>
    </row>
    <row r="22" spans="1:5" ht="21" customHeight="1" x14ac:dyDescent="0.25">
      <c r="A22" s="13" t="s">
        <v>93</v>
      </c>
      <c r="B22" s="88"/>
      <c r="C22" s="88">
        <f t="shared" ref="C22:E22" si="7">C18</f>
        <v>12.7</v>
      </c>
      <c r="D22" s="88"/>
      <c r="E22" s="88">
        <f t="shared" si="7"/>
        <v>-12.7</v>
      </c>
    </row>
    <row r="23" spans="1:5" ht="21" customHeight="1" x14ac:dyDescent="0.25">
      <c r="A23" s="17" t="s">
        <v>102</v>
      </c>
      <c r="B23" s="88">
        <f>B19</f>
        <v>-2840.9</v>
      </c>
      <c r="C23" s="88">
        <f t="shared" ref="C23:E23" si="8">C19</f>
        <v>52</v>
      </c>
      <c r="D23" s="88">
        <f t="shared" si="8"/>
        <v>10.7</v>
      </c>
      <c r="E23" s="88">
        <f t="shared" si="8"/>
        <v>-2892.9</v>
      </c>
    </row>
    <row r="24" spans="1:5" ht="29.25" customHeight="1" x14ac:dyDescent="0.25">
      <c r="A24" s="94" t="s">
        <v>62</v>
      </c>
      <c r="B24" s="93"/>
      <c r="C24" s="93"/>
      <c r="D24" s="93"/>
      <c r="E24" s="92"/>
    </row>
    <row r="25" spans="1:5" ht="21" customHeight="1" x14ac:dyDescent="0.25">
      <c r="A25" s="18" t="s">
        <v>2</v>
      </c>
      <c r="B25" s="90">
        <f>B26</f>
        <v>-53</v>
      </c>
      <c r="C25" s="113">
        <f>C26</f>
        <v>-1</v>
      </c>
      <c r="D25" s="90"/>
      <c r="E25" s="90">
        <f t="shared" ref="E25" si="9">E26</f>
        <v>-52</v>
      </c>
    </row>
    <row r="26" spans="1:5" ht="21" customHeight="1" x14ac:dyDescent="0.25">
      <c r="A26" s="13" t="s">
        <v>55</v>
      </c>
      <c r="B26" s="88">
        <v>-53</v>
      </c>
      <c r="C26" s="107">
        <v>-1</v>
      </c>
      <c r="D26" s="88"/>
      <c r="E26" s="88">
        <v>-52</v>
      </c>
    </row>
    <row r="27" spans="1:5" ht="21" customHeight="1" x14ac:dyDescent="0.25">
      <c r="A27" s="12" t="s">
        <v>103</v>
      </c>
      <c r="B27" s="90">
        <f>B25</f>
        <v>-53</v>
      </c>
      <c r="C27" s="113">
        <f>C25</f>
        <v>-1</v>
      </c>
      <c r="D27" s="90"/>
      <c r="E27" s="90">
        <f t="shared" ref="E27" si="10">E25</f>
        <v>-52</v>
      </c>
    </row>
    <row r="28" spans="1:5" ht="21" customHeight="1" x14ac:dyDescent="0.25">
      <c r="A28" s="17" t="s">
        <v>55</v>
      </c>
      <c r="B28" s="88">
        <f>B26</f>
        <v>-53</v>
      </c>
      <c r="C28" s="88">
        <f>C26</f>
        <v>-1</v>
      </c>
      <c r="D28" s="88"/>
      <c r="E28" s="88">
        <f t="shared" ref="E28" si="11">E26</f>
        <v>-52</v>
      </c>
    </row>
    <row r="29" spans="1:5" ht="27" customHeight="1" x14ac:dyDescent="0.25">
      <c r="A29" s="98" t="s">
        <v>63</v>
      </c>
      <c r="B29" s="99"/>
      <c r="C29" s="99"/>
      <c r="D29" s="99"/>
      <c r="E29" s="89"/>
    </row>
    <row r="30" spans="1:5" ht="21" customHeight="1" x14ac:dyDescent="0.25">
      <c r="A30" s="18" t="s">
        <v>2</v>
      </c>
      <c r="B30" s="90">
        <f>B31</f>
        <v>200</v>
      </c>
      <c r="C30" s="90">
        <f t="shared" ref="C30" si="12">C31</f>
        <v>200</v>
      </c>
      <c r="D30" s="90"/>
      <c r="E30" s="90"/>
    </row>
    <row r="31" spans="1:5" ht="21" customHeight="1" x14ac:dyDescent="0.25">
      <c r="A31" s="13" t="s">
        <v>55</v>
      </c>
      <c r="B31" s="88">
        <v>200</v>
      </c>
      <c r="C31" s="88">
        <v>200</v>
      </c>
      <c r="D31" s="88"/>
      <c r="E31" s="88"/>
    </row>
    <row r="32" spans="1:5" ht="21" customHeight="1" x14ac:dyDescent="0.25">
      <c r="A32" s="12" t="s">
        <v>104</v>
      </c>
      <c r="B32" s="90">
        <f>B30</f>
        <v>200</v>
      </c>
      <c r="C32" s="90">
        <f t="shared" ref="C32" si="13">C30</f>
        <v>200</v>
      </c>
      <c r="D32" s="90"/>
      <c r="E32" s="90"/>
    </row>
    <row r="33" spans="1:8" ht="21" customHeight="1" x14ac:dyDescent="0.25">
      <c r="A33" s="17" t="s">
        <v>55</v>
      </c>
      <c r="B33" s="88">
        <f>B31</f>
        <v>200</v>
      </c>
      <c r="C33" s="88">
        <f t="shared" ref="C33" si="14">C31</f>
        <v>200</v>
      </c>
      <c r="D33" s="88"/>
      <c r="E33" s="88"/>
    </row>
    <row r="34" spans="1:8" ht="21" customHeight="1" x14ac:dyDescent="0.25">
      <c r="A34" s="151" t="s">
        <v>90</v>
      </c>
      <c r="B34" s="152"/>
      <c r="C34" s="152"/>
      <c r="D34" s="152"/>
      <c r="E34" s="152"/>
    </row>
    <row r="35" spans="1:8" ht="21" customHeight="1" x14ac:dyDescent="0.25">
      <c r="A35" s="18" t="s">
        <v>2</v>
      </c>
      <c r="B35" s="90">
        <f>B36</f>
        <v>26</v>
      </c>
      <c r="C35" s="90"/>
      <c r="D35" s="90"/>
      <c r="E35" s="90">
        <f t="shared" ref="E35" si="15">E36</f>
        <v>26</v>
      </c>
    </row>
    <row r="36" spans="1:8" ht="21" customHeight="1" x14ac:dyDescent="0.25">
      <c r="A36" s="13" t="s">
        <v>55</v>
      </c>
      <c r="B36" s="88">
        <v>26</v>
      </c>
      <c r="C36" s="88"/>
      <c r="D36" s="88"/>
      <c r="E36" s="88">
        <v>26</v>
      </c>
    </row>
    <row r="37" spans="1:8" ht="21" customHeight="1" x14ac:dyDescent="0.25">
      <c r="A37" s="12" t="s">
        <v>91</v>
      </c>
      <c r="B37" s="90">
        <f>B35</f>
        <v>26</v>
      </c>
      <c r="C37" s="90"/>
      <c r="D37" s="90"/>
      <c r="E37" s="90">
        <f t="shared" ref="E37" si="16">E35</f>
        <v>26</v>
      </c>
    </row>
    <row r="38" spans="1:8" ht="21" customHeight="1" x14ac:dyDescent="0.25">
      <c r="A38" s="17" t="s">
        <v>55</v>
      </c>
      <c r="B38" s="88">
        <f>B36</f>
        <v>26</v>
      </c>
      <c r="C38" s="88"/>
      <c r="D38" s="88"/>
      <c r="E38" s="88">
        <f t="shared" ref="E38" si="17">E36</f>
        <v>26</v>
      </c>
    </row>
    <row r="39" spans="1:8" ht="23.25" customHeight="1" x14ac:dyDescent="0.25">
      <c r="A39" s="146" t="s">
        <v>71</v>
      </c>
      <c r="B39" s="147"/>
      <c r="C39" s="147"/>
      <c r="D39" s="147"/>
      <c r="E39" s="147"/>
    </row>
    <row r="40" spans="1:8" ht="21" customHeight="1" x14ac:dyDescent="0.25">
      <c r="A40" s="18" t="s">
        <v>2</v>
      </c>
      <c r="B40" s="2">
        <f>B41</f>
        <v>1040</v>
      </c>
      <c r="C40" s="2">
        <f t="shared" ref="C40:E40" si="18">C41</f>
        <v>248.4</v>
      </c>
      <c r="D40" s="2"/>
      <c r="E40" s="2">
        <f t="shared" si="18"/>
        <v>791.6</v>
      </c>
    </row>
    <row r="41" spans="1:8" ht="21" customHeight="1" x14ac:dyDescent="0.25">
      <c r="A41" s="13" t="s">
        <v>55</v>
      </c>
      <c r="B41" s="3">
        <v>1040</v>
      </c>
      <c r="C41" s="107">
        <v>248.4</v>
      </c>
      <c r="D41" s="3"/>
      <c r="E41" s="3">
        <v>791.6</v>
      </c>
      <c r="F41" s="106"/>
      <c r="G41" s="106"/>
      <c r="H41" s="106"/>
    </row>
    <row r="42" spans="1:8" ht="21" customHeight="1" x14ac:dyDescent="0.25">
      <c r="A42" s="12" t="s">
        <v>105</v>
      </c>
      <c r="B42" s="2">
        <f>B40</f>
        <v>1040</v>
      </c>
      <c r="C42" s="2">
        <f t="shared" ref="C42:E42" si="19">C40</f>
        <v>248.4</v>
      </c>
      <c r="D42" s="2"/>
      <c r="E42" s="2">
        <f t="shared" si="19"/>
        <v>791.6</v>
      </c>
    </row>
    <row r="43" spans="1:8" ht="21" customHeight="1" x14ac:dyDescent="0.25">
      <c r="A43" s="17" t="s">
        <v>55</v>
      </c>
      <c r="B43" s="3">
        <f>B41</f>
        <v>1040</v>
      </c>
      <c r="C43" s="3">
        <f t="shared" ref="C43:E43" si="20">C41</f>
        <v>248.4</v>
      </c>
      <c r="D43" s="3"/>
      <c r="E43" s="3">
        <f t="shared" si="20"/>
        <v>791.6</v>
      </c>
    </row>
    <row r="44" spans="1:8" ht="21" customHeight="1" x14ac:dyDescent="0.25">
      <c r="A44" s="163" t="s">
        <v>98</v>
      </c>
      <c r="B44" s="164"/>
      <c r="C44" s="164"/>
      <c r="D44" s="164"/>
      <c r="E44" s="165"/>
    </row>
    <row r="45" spans="1:8" ht="21" customHeight="1" x14ac:dyDescent="0.25">
      <c r="A45" s="18" t="s">
        <v>2</v>
      </c>
      <c r="B45" s="2">
        <f>B46</f>
        <v>-30</v>
      </c>
      <c r="C45" s="2">
        <f t="shared" ref="C45" si="21">C46</f>
        <v>-30</v>
      </c>
      <c r="D45" s="2"/>
      <c r="E45" s="2"/>
    </row>
    <row r="46" spans="1:8" ht="21" customHeight="1" x14ac:dyDescent="0.25">
      <c r="A46" s="13" t="s">
        <v>55</v>
      </c>
      <c r="B46" s="3">
        <v>-30</v>
      </c>
      <c r="C46" s="3">
        <v>-30</v>
      </c>
      <c r="D46" s="3"/>
      <c r="E46" s="3"/>
    </row>
    <row r="47" spans="1:8" ht="21" customHeight="1" x14ac:dyDescent="0.25">
      <c r="A47" s="12" t="s">
        <v>106</v>
      </c>
      <c r="B47" s="2">
        <f>B48</f>
        <v>-30</v>
      </c>
      <c r="C47" s="2">
        <f t="shared" ref="C47" si="22">C48</f>
        <v>-30</v>
      </c>
      <c r="D47" s="2"/>
      <c r="E47" s="2"/>
    </row>
    <row r="48" spans="1:8" ht="21" customHeight="1" x14ac:dyDescent="0.25">
      <c r="A48" s="17" t="s">
        <v>55</v>
      </c>
      <c r="B48" s="3">
        <f>B46</f>
        <v>-30</v>
      </c>
      <c r="C48" s="3">
        <f t="shared" ref="C48" si="23">C46</f>
        <v>-30</v>
      </c>
      <c r="D48" s="3"/>
      <c r="E48" s="3"/>
    </row>
    <row r="49" spans="1:10" ht="35.25" customHeight="1" x14ac:dyDescent="0.25">
      <c r="A49" s="148" t="s">
        <v>88</v>
      </c>
      <c r="B49" s="149"/>
      <c r="C49" s="149"/>
      <c r="D49" s="149"/>
      <c r="E49" s="150"/>
    </row>
    <row r="50" spans="1:10" ht="21" customHeight="1" x14ac:dyDescent="0.25">
      <c r="A50" s="105" t="s">
        <v>2</v>
      </c>
      <c r="B50" s="2"/>
      <c r="C50" s="2">
        <f t="shared" ref="C50:E50" si="24">C51</f>
        <v>-9</v>
      </c>
      <c r="D50" s="2"/>
      <c r="E50" s="2">
        <f t="shared" si="24"/>
        <v>9</v>
      </c>
    </row>
    <row r="51" spans="1:10" ht="21" customHeight="1" x14ac:dyDescent="0.25">
      <c r="A51" s="112" t="s">
        <v>55</v>
      </c>
      <c r="B51" s="3"/>
      <c r="C51" s="3">
        <v>-9</v>
      </c>
      <c r="D51" s="3"/>
      <c r="E51" s="3">
        <v>9</v>
      </c>
    </row>
    <row r="52" spans="1:10" ht="21" customHeight="1" x14ac:dyDescent="0.25">
      <c r="A52" s="12" t="s">
        <v>107</v>
      </c>
      <c r="B52" s="2"/>
      <c r="C52" s="2">
        <f t="shared" ref="C52:E52" si="25">C50</f>
        <v>-9</v>
      </c>
      <c r="D52" s="2"/>
      <c r="E52" s="2">
        <f t="shared" si="25"/>
        <v>9</v>
      </c>
    </row>
    <row r="53" spans="1:10" ht="21" customHeight="1" x14ac:dyDescent="0.25">
      <c r="A53" s="13" t="s">
        <v>55</v>
      </c>
      <c r="B53" s="3"/>
      <c r="C53" s="3">
        <f t="shared" ref="C53:E53" si="26">C51</f>
        <v>-9</v>
      </c>
      <c r="D53" s="3"/>
      <c r="E53" s="3">
        <f t="shared" si="26"/>
        <v>9</v>
      </c>
    </row>
    <row r="54" spans="1:10" ht="39.75" customHeight="1" x14ac:dyDescent="0.25">
      <c r="A54" s="151" t="s">
        <v>108</v>
      </c>
      <c r="B54" s="152"/>
      <c r="C54" s="152"/>
      <c r="D54" s="152"/>
      <c r="E54" s="152"/>
      <c r="F54" s="44"/>
      <c r="G54" s="44"/>
      <c r="H54" s="44"/>
      <c r="I54" s="44"/>
      <c r="J54" s="44"/>
    </row>
    <row r="55" spans="1:10" ht="21" hidden="1" customHeight="1" x14ac:dyDescent="0.25">
      <c r="A55" s="156"/>
      <c r="B55" s="157"/>
      <c r="C55" s="157"/>
      <c r="D55" s="157"/>
      <c r="E55" s="157"/>
    </row>
    <row r="56" spans="1:10" ht="21" customHeight="1" x14ac:dyDescent="0.25">
      <c r="A56" s="47" t="s">
        <v>2</v>
      </c>
      <c r="B56" s="96">
        <f>B57</f>
        <v>610</v>
      </c>
      <c r="C56" s="96">
        <f t="shared" ref="C56:E56" si="27">C57</f>
        <v>124.6</v>
      </c>
      <c r="D56" s="43"/>
      <c r="E56" s="43">
        <f t="shared" si="27"/>
        <v>485.4</v>
      </c>
    </row>
    <row r="57" spans="1:10" ht="21" customHeight="1" x14ac:dyDescent="0.25">
      <c r="A57" s="20" t="s">
        <v>55</v>
      </c>
      <c r="B57" s="86">
        <v>610</v>
      </c>
      <c r="C57" s="86">
        <v>124.6</v>
      </c>
      <c r="D57" s="16"/>
      <c r="E57" s="16">
        <v>485.4</v>
      </c>
      <c r="F57" s="82"/>
    </row>
    <row r="58" spans="1:10" ht="21" customHeight="1" x14ac:dyDescent="0.25">
      <c r="A58" s="48" t="s">
        <v>25</v>
      </c>
      <c r="B58" s="96">
        <f>B56</f>
        <v>610</v>
      </c>
      <c r="C58" s="96">
        <f t="shared" ref="C58:E58" si="28">C56</f>
        <v>124.6</v>
      </c>
      <c r="D58" s="43"/>
      <c r="E58" s="43">
        <f t="shared" si="28"/>
        <v>485.4</v>
      </c>
    </row>
    <row r="59" spans="1:10" ht="21" customHeight="1" x14ac:dyDescent="0.25">
      <c r="A59" s="42" t="s">
        <v>55</v>
      </c>
      <c r="B59" s="36">
        <f>B57</f>
        <v>610</v>
      </c>
      <c r="C59" s="36">
        <f t="shared" ref="C59:E59" si="29">C57</f>
        <v>124.6</v>
      </c>
      <c r="D59" s="49"/>
      <c r="E59" s="49">
        <f t="shared" si="29"/>
        <v>485.4</v>
      </c>
    </row>
    <row r="60" spans="1:10" ht="26.25" customHeight="1" x14ac:dyDescent="0.25">
      <c r="A60" s="148" t="s">
        <v>29</v>
      </c>
      <c r="B60" s="158"/>
      <c r="C60" s="158"/>
      <c r="D60" s="158"/>
      <c r="E60" s="159"/>
      <c r="J60" s="45"/>
    </row>
    <row r="61" spans="1:10" ht="20.25" customHeight="1" x14ac:dyDescent="0.25">
      <c r="A61" s="105" t="s">
        <v>1</v>
      </c>
      <c r="B61" s="2">
        <f>B62</f>
        <v>-3.5</v>
      </c>
      <c r="C61" s="2">
        <f t="shared" ref="C61" si="30">C62</f>
        <v>-3.5</v>
      </c>
      <c r="D61" s="77"/>
      <c r="E61" s="77"/>
      <c r="J61" s="45"/>
    </row>
    <row r="62" spans="1:10" ht="18.75" customHeight="1" x14ac:dyDescent="0.25">
      <c r="A62" s="20" t="s">
        <v>55</v>
      </c>
      <c r="B62" s="3">
        <v>-3.5</v>
      </c>
      <c r="C62" s="3">
        <v>-3.5</v>
      </c>
      <c r="D62" s="77"/>
      <c r="E62" s="77"/>
      <c r="J62" s="45"/>
    </row>
    <row r="63" spans="1:10" ht="21" customHeight="1" x14ac:dyDescent="0.25">
      <c r="A63" s="65" t="s">
        <v>54</v>
      </c>
      <c r="B63" s="108">
        <f>B64</f>
        <v>10</v>
      </c>
      <c r="C63" s="108">
        <f>C64</f>
        <v>6</v>
      </c>
      <c r="D63" s="108"/>
      <c r="E63" s="108">
        <f t="shared" ref="E63" si="31">E64</f>
        <v>4</v>
      </c>
      <c r="J63" s="45"/>
    </row>
    <row r="64" spans="1:10" ht="21" customHeight="1" x14ac:dyDescent="0.25">
      <c r="A64" s="20" t="s">
        <v>55</v>
      </c>
      <c r="B64" s="109">
        <v>10</v>
      </c>
      <c r="C64" s="91">
        <v>6</v>
      </c>
      <c r="D64" s="91"/>
      <c r="E64" s="91">
        <v>4</v>
      </c>
      <c r="J64" s="45"/>
    </row>
    <row r="65" spans="1:5" ht="21" customHeight="1" x14ac:dyDescent="0.25">
      <c r="A65" s="46" t="s">
        <v>26</v>
      </c>
      <c r="B65" s="9">
        <f>B67+B66</f>
        <v>11.100000000000001</v>
      </c>
      <c r="C65" s="9">
        <f t="shared" ref="C65" si="32">C67+C66</f>
        <v>11.100000000000001</v>
      </c>
      <c r="D65" s="9"/>
      <c r="E65" s="9"/>
    </row>
    <row r="66" spans="1:5" ht="21" customHeight="1" x14ac:dyDescent="0.25">
      <c r="A66" s="42" t="s">
        <v>23</v>
      </c>
      <c r="B66" s="51">
        <v>8.4</v>
      </c>
      <c r="C66" s="51">
        <v>8.4</v>
      </c>
      <c r="D66" s="9"/>
      <c r="E66" s="9"/>
    </row>
    <row r="67" spans="1:5" ht="21" customHeight="1" x14ac:dyDescent="0.25">
      <c r="A67" s="20" t="s">
        <v>109</v>
      </c>
      <c r="B67" s="16">
        <v>2.7</v>
      </c>
      <c r="C67" s="16">
        <v>2.7</v>
      </c>
      <c r="D67" s="16"/>
      <c r="E67" s="16"/>
    </row>
    <row r="68" spans="1:5" ht="21" customHeight="1" x14ac:dyDescent="0.25">
      <c r="A68" s="46" t="s">
        <v>77</v>
      </c>
      <c r="B68" s="43">
        <f>B70+B69</f>
        <v>1.5</v>
      </c>
      <c r="C68" s="43">
        <f t="shared" ref="C68:D68" si="33">C70+C69</f>
        <v>1.5</v>
      </c>
      <c r="D68" s="43">
        <f t="shared" si="33"/>
        <v>-0.3</v>
      </c>
      <c r="E68" s="16"/>
    </row>
    <row r="69" spans="1:5" ht="21" customHeight="1" x14ac:dyDescent="0.25">
      <c r="A69" s="42" t="s">
        <v>23</v>
      </c>
      <c r="B69" s="16"/>
      <c r="C69" s="16"/>
      <c r="D69" s="16">
        <v>-0.3</v>
      </c>
      <c r="E69" s="16"/>
    </row>
    <row r="70" spans="1:5" ht="21" customHeight="1" x14ac:dyDescent="0.25">
      <c r="A70" s="20" t="s">
        <v>109</v>
      </c>
      <c r="B70" s="16">
        <v>1.5</v>
      </c>
      <c r="C70" s="16">
        <v>1.5</v>
      </c>
      <c r="D70" s="16"/>
      <c r="E70" s="16"/>
    </row>
    <row r="71" spans="1:5" ht="21" customHeight="1" x14ac:dyDescent="0.25">
      <c r="A71" s="46" t="s">
        <v>78</v>
      </c>
      <c r="B71" s="16"/>
      <c r="C71" s="16"/>
      <c r="D71" s="43">
        <f t="shared" ref="D71" si="34">D72</f>
        <v>-1.8</v>
      </c>
      <c r="E71" s="16"/>
    </row>
    <row r="72" spans="1:5" ht="21" customHeight="1" x14ac:dyDescent="0.25">
      <c r="A72" s="20" t="s">
        <v>55</v>
      </c>
      <c r="B72" s="16"/>
      <c r="C72" s="16"/>
      <c r="D72" s="16">
        <v>-1.8</v>
      </c>
      <c r="E72" s="16"/>
    </row>
    <row r="73" spans="1:5" ht="21" customHeight="1" x14ac:dyDescent="0.25">
      <c r="A73" s="46" t="s">
        <v>110</v>
      </c>
      <c r="B73" s="43"/>
      <c r="C73" s="43"/>
      <c r="D73" s="43">
        <f t="shared" ref="D73" si="35">D74</f>
        <v>-0.4</v>
      </c>
      <c r="E73" s="16"/>
    </row>
    <row r="74" spans="1:5" ht="21" customHeight="1" x14ac:dyDescent="0.25">
      <c r="A74" s="20" t="s">
        <v>55</v>
      </c>
      <c r="B74" s="16"/>
      <c r="C74" s="16"/>
      <c r="D74" s="16">
        <v>-0.4</v>
      </c>
      <c r="E74" s="16"/>
    </row>
    <row r="75" spans="1:5" ht="33" customHeight="1" x14ac:dyDescent="0.25">
      <c r="A75" s="46" t="s">
        <v>76</v>
      </c>
      <c r="B75" s="43">
        <f>B76</f>
        <v>8.8000000000000007</v>
      </c>
      <c r="C75" s="43">
        <f t="shared" ref="C75" si="36">C76</f>
        <v>8.8000000000000007</v>
      </c>
      <c r="D75" s="43"/>
      <c r="E75" s="43"/>
    </row>
    <row r="76" spans="1:5" ht="21" customHeight="1" x14ac:dyDescent="0.25">
      <c r="A76" s="20" t="s">
        <v>55</v>
      </c>
      <c r="B76" s="16">
        <v>8.8000000000000007</v>
      </c>
      <c r="C76" s="16">
        <v>8.8000000000000007</v>
      </c>
      <c r="D76" s="16"/>
      <c r="E76" s="16"/>
    </row>
    <row r="77" spans="1:5" ht="21" customHeight="1" x14ac:dyDescent="0.25">
      <c r="A77" s="47" t="s">
        <v>111</v>
      </c>
      <c r="B77" s="43">
        <f>B78</f>
        <v>3</v>
      </c>
      <c r="C77" s="43">
        <f t="shared" ref="C77:D77" si="37">C78</f>
        <v>3</v>
      </c>
      <c r="D77" s="43">
        <f t="shared" si="37"/>
        <v>-0.2</v>
      </c>
      <c r="E77" s="16"/>
    </row>
    <row r="78" spans="1:5" ht="21" customHeight="1" x14ac:dyDescent="0.25">
      <c r="A78" s="20" t="s">
        <v>55</v>
      </c>
      <c r="B78" s="16">
        <v>3</v>
      </c>
      <c r="C78" s="16">
        <v>3</v>
      </c>
      <c r="D78" s="16">
        <v>-0.2</v>
      </c>
      <c r="E78" s="16"/>
    </row>
    <row r="79" spans="1:5" ht="21" customHeight="1" x14ac:dyDescent="0.25">
      <c r="A79" s="48" t="s">
        <v>37</v>
      </c>
      <c r="B79" s="43">
        <f>B61+B63+B65+B68+B71+B73+B75+B77</f>
        <v>30.900000000000002</v>
      </c>
      <c r="C79" s="43">
        <f t="shared" ref="C79:E79" si="38">C61+C63+C65+C68+C71+C73+C75+C77</f>
        <v>26.900000000000002</v>
      </c>
      <c r="D79" s="43">
        <f t="shared" si="38"/>
        <v>-2.7</v>
      </c>
      <c r="E79" s="43">
        <f t="shared" si="38"/>
        <v>4</v>
      </c>
    </row>
    <row r="80" spans="1:5" ht="21" customHeight="1" x14ac:dyDescent="0.25">
      <c r="A80" s="42" t="s">
        <v>23</v>
      </c>
      <c r="B80" s="49">
        <f>B62+B64+B66+B69+B72+B74+B76+B78</f>
        <v>26.700000000000003</v>
      </c>
      <c r="C80" s="49">
        <f t="shared" ref="C80:E80" si="39">C62+C64+C66+C69+C72+C74+C76+C78</f>
        <v>22.700000000000003</v>
      </c>
      <c r="D80" s="49">
        <f t="shared" si="39"/>
        <v>-2.7</v>
      </c>
      <c r="E80" s="49">
        <f t="shared" si="39"/>
        <v>4</v>
      </c>
    </row>
    <row r="81" spans="1:5" ht="21" customHeight="1" x14ac:dyDescent="0.25">
      <c r="A81" s="20" t="s">
        <v>109</v>
      </c>
      <c r="B81" s="49">
        <f>B67+B70</f>
        <v>4.2</v>
      </c>
      <c r="C81" s="49">
        <f t="shared" ref="C81" si="40">C67+C70</f>
        <v>4.2</v>
      </c>
      <c r="D81" s="49"/>
      <c r="E81" s="49"/>
    </row>
    <row r="82" spans="1:5" ht="30.75" customHeight="1" x14ac:dyDescent="0.25">
      <c r="A82" s="148" t="s">
        <v>28</v>
      </c>
      <c r="B82" s="158"/>
      <c r="C82" s="158"/>
      <c r="D82" s="158"/>
      <c r="E82" s="159"/>
    </row>
    <row r="83" spans="1:5" ht="21.75" customHeight="1" x14ac:dyDescent="0.25">
      <c r="A83" s="65" t="s">
        <v>2</v>
      </c>
      <c r="B83" s="66">
        <f>B84</f>
        <v>-66</v>
      </c>
      <c r="C83" s="66">
        <f>C84</f>
        <v>-66</v>
      </c>
      <c r="D83" s="78"/>
      <c r="E83" s="78"/>
    </row>
    <row r="84" spans="1:5" ht="21.75" customHeight="1" x14ac:dyDescent="0.25">
      <c r="A84" s="69" t="s">
        <v>55</v>
      </c>
      <c r="B84" s="91">
        <v>-66</v>
      </c>
      <c r="C84" s="67">
        <v>-66</v>
      </c>
      <c r="D84" s="78"/>
      <c r="E84" s="78"/>
    </row>
    <row r="85" spans="1:5" ht="21" customHeight="1" x14ac:dyDescent="0.25">
      <c r="A85" s="46" t="s">
        <v>30</v>
      </c>
      <c r="B85" s="9">
        <f>B86</f>
        <v>66</v>
      </c>
      <c r="C85" s="9">
        <f t="shared" ref="C85" si="41">C86</f>
        <v>66</v>
      </c>
      <c r="D85" s="9"/>
      <c r="E85" s="9"/>
    </row>
    <row r="86" spans="1:5" ht="21" customHeight="1" x14ac:dyDescent="0.25">
      <c r="A86" s="20" t="s">
        <v>55</v>
      </c>
      <c r="B86" s="86">
        <v>66</v>
      </c>
      <c r="C86" s="16">
        <v>66</v>
      </c>
      <c r="D86" s="16"/>
      <c r="E86" s="16"/>
    </row>
    <row r="87" spans="1:5" ht="21" customHeight="1" x14ac:dyDescent="0.25">
      <c r="A87" s="48" t="s">
        <v>27</v>
      </c>
      <c r="B87" s="2">
        <f>B85+B83</f>
        <v>0</v>
      </c>
      <c r="C87" s="2">
        <f t="shared" ref="C87" si="42">C85+C83</f>
        <v>0</v>
      </c>
      <c r="D87" s="2"/>
      <c r="E87" s="2"/>
    </row>
    <row r="88" spans="1:5" ht="21" customHeight="1" x14ac:dyDescent="0.25">
      <c r="A88" s="42" t="s">
        <v>55</v>
      </c>
      <c r="B88" s="3">
        <f>B84+B86</f>
        <v>0</v>
      </c>
      <c r="C88" s="3">
        <f t="shared" ref="C88" si="43">C84+C86</f>
        <v>0</v>
      </c>
      <c r="D88" s="3"/>
      <c r="E88" s="3"/>
    </row>
    <row r="89" spans="1:5" ht="24.75" customHeight="1" x14ac:dyDescent="0.25">
      <c r="A89" s="160" t="s">
        <v>31</v>
      </c>
      <c r="B89" s="161"/>
      <c r="C89" s="161"/>
      <c r="D89" s="161"/>
      <c r="E89" s="162"/>
    </row>
    <row r="90" spans="1:5" ht="21" customHeight="1" x14ac:dyDescent="0.25">
      <c r="A90" s="65" t="s">
        <v>2</v>
      </c>
      <c r="B90" s="53">
        <f>B91</f>
        <v>-251.8</v>
      </c>
      <c r="C90" s="53">
        <f>C91</f>
        <v>-251.8</v>
      </c>
      <c r="D90" s="53">
        <f>D91</f>
        <v>7.6</v>
      </c>
      <c r="E90" s="68"/>
    </row>
    <row r="91" spans="1:5" ht="21" customHeight="1" x14ac:dyDescent="0.25">
      <c r="A91" s="69" t="s">
        <v>112</v>
      </c>
      <c r="B91" s="64">
        <v>-251.8</v>
      </c>
      <c r="C91" s="64">
        <v>-251.8</v>
      </c>
      <c r="D91" s="68">
        <v>7.6</v>
      </c>
      <c r="E91" s="68"/>
    </row>
    <row r="92" spans="1:5" ht="21" customHeight="1" x14ac:dyDescent="0.25">
      <c r="A92" s="79" t="s">
        <v>113</v>
      </c>
      <c r="B92" s="80"/>
      <c r="C92" s="80">
        <f t="shared" ref="C92:E92" si="44">C93</f>
        <v>-16</v>
      </c>
      <c r="D92" s="80"/>
      <c r="E92" s="80">
        <f t="shared" si="44"/>
        <v>16</v>
      </c>
    </row>
    <row r="93" spans="1:5" ht="21" customHeight="1" x14ac:dyDescent="0.25">
      <c r="A93" s="111" t="s">
        <v>55</v>
      </c>
      <c r="B93" s="81"/>
      <c r="C93" s="81">
        <v>-16</v>
      </c>
      <c r="D93" s="95"/>
      <c r="E93" s="81">
        <v>16</v>
      </c>
    </row>
    <row r="94" spans="1:5" ht="21" customHeight="1" x14ac:dyDescent="0.25">
      <c r="A94" s="65" t="s">
        <v>114</v>
      </c>
      <c r="B94" s="80">
        <f>B95+B96</f>
        <v>9.5</v>
      </c>
      <c r="C94" s="80"/>
      <c r="D94" s="80">
        <f t="shared" ref="D94:E94" si="45">D95+D96</f>
        <v>-0.5</v>
      </c>
      <c r="E94" s="80">
        <f t="shared" si="45"/>
        <v>9.5</v>
      </c>
    </row>
    <row r="95" spans="1:5" ht="21" customHeight="1" x14ac:dyDescent="0.25">
      <c r="A95" s="111" t="s">
        <v>23</v>
      </c>
      <c r="B95" s="81">
        <v>9.5</v>
      </c>
      <c r="C95" s="80"/>
      <c r="D95" s="81">
        <v>-0.3</v>
      </c>
      <c r="E95" s="81">
        <v>9.5</v>
      </c>
    </row>
    <row r="96" spans="1:5" ht="21" customHeight="1" x14ac:dyDescent="0.25">
      <c r="A96" s="69" t="s">
        <v>57</v>
      </c>
      <c r="B96" s="81"/>
      <c r="C96" s="81"/>
      <c r="D96" s="81">
        <v>-0.2</v>
      </c>
      <c r="E96" s="81"/>
    </row>
    <row r="97" spans="1:5" ht="21" customHeight="1" x14ac:dyDescent="0.25">
      <c r="A97" s="79" t="s">
        <v>115</v>
      </c>
      <c r="B97" s="80">
        <f>B98</f>
        <v>1.3</v>
      </c>
      <c r="C97" s="80">
        <f t="shared" ref="C97" si="46">C98</f>
        <v>1.3</v>
      </c>
      <c r="D97" s="80"/>
      <c r="E97" s="80"/>
    </row>
    <row r="98" spans="1:5" ht="21" customHeight="1" x14ac:dyDescent="0.25">
      <c r="A98" s="69" t="s">
        <v>92</v>
      </c>
      <c r="B98" s="81">
        <v>1.3</v>
      </c>
      <c r="C98" s="81">
        <v>1.3</v>
      </c>
      <c r="D98" s="81"/>
      <c r="E98" s="81"/>
    </row>
    <row r="99" spans="1:5" ht="21" customHeight="1" x14ac:dyDescent="0.25">
      <c r="A99" s="79" t="s">
        <v>116</v>
      </c>
      <c r="B99" s="80"/>
      <c r="C99" s="80">
        <f t="shared" ref="C99:E99" si="47">C100</f>
        <v>-5.3</v>
      </c>
      <c r="D99" s="80"/>
      <c r="E99" s="80">
        <f t="shared" si="47"/>
        <v>5.3</v>
      </c>
    </row>
    <row r="100" spans="1:5" ht="21" customHeight="1" x14ac:dyDescent="0.25">
      <c r="A100" s="69" t="s">
        <v>55</v>
      </c>
      <c r="B100" s="81"/>
      <c r="C100" s="81">
        <v>-5.3</v>
      </c>
      <c r="D100" s="81"/>
      <c r="E100" s="81">
        <v>5.3</v>
      </c>
    </row>
    <row r="101" spans="1:5" ht="21" customHeight="1" x14ac:dyDescent="0.25">
      <c r="A101" s="65" t="s">
        <v>117</v>
      </c>
      <c r="B101" s="80"/>
      <c r="C101" s="80">
        <f t="shared" ref="C101:E101" si="48">C102</f>
        <v>-4.4000000000000004</v>
      </c>
      <c r="D101" s="80"/>
      <c r="E101" s="80">
        <f t="shared" si="48"/>
        <v>4.4000000000000004</v>
      </c>
    </row>
    <row r="102" spans="1:5" ht="21" customHeight="1" x14ac:dyDescent="0.25">
      <c r="A102" s="69" t="s">
        <v>55</v>
      </c>
      <c r="B102" s="81"/>
      <c r="C102" s="81">
        <v>-4.4000000000000004</v>
      </c>
      <c r="D102" s="81"/>
      <c r="E102" s="81">
        <v>4.4000000000000004</v>
      </c>
    </row>
    <row r="103" spans="1:5" ht="21" customHeight="1" x14ac:dyDescent="0.25">
      <c r="A103" s="65" t="s">
        <v>118</v>
      </c>
      <c r="B103" s="80">
        <f>B104</f>
        <v>5.2</v>
      </c>
      <c r="C103" s="80">
        <f t="shared" ref="C103:E103" si="49">C104</f>
        <v>-0.5</v>
      </c>
      <c r="D103" s="80"/>
      <c r="E103" s="80">
        <f t="shared" si="49"/>
        <v>5.7</v>
      </c>
    </row>
    <row r="104" spans="1:5" ht="21" customHeight="1" x14ac:dyDescent="0.25">
      <c r="A104" s="111" t="s">
        <v>55</v>
      </c>
      <c r="B104" s="81">
        <v>5.2</v>
      </c>
      <c r="C104" s="81">
        <v>-0.5</v>
      </c>
      <c r="D104" s="81"/>
      <c r="E104" s="81">
        <v>5.7</v>
      </c>
    </row>
    <row r="105" spans="1:5" ht="21" customHeight="1" x14ac:dyDescent="0.25">
      <c r="A105" s="65" t="s">
        <v>119</v>
      </c>
      <c r="B105" s="80">
        <f>B107+B106</f>
        <v>4.6000000000000005</v>
      </c>
      <c r="C105" s="80">
        <f t="shared" ref="C105:E105" si="50">C107+C106</f>
        <v>0.2</v>
      </c>
      <c r="D105" s="80"/>
      <c r="E105" s="80">
        <f t="shared" si="50"/>
        <v>4.4000000000000004</v>
      </c>
    </row>
    <row r="106" spans="1:5" ht="21" customHeight="1" x14ac:dyDescent="0.25">
      <c r="A106" s="111" t="s">
        <v>23</v>
      </c>
      <c r="B106" s="81">
        <v>4.4000000000000004</v>
      </c>
      <c r="C106" s="81"/>
      <c r="D106" s="81"/>
      <c r="E106" s="81">
        <v>4.4000000000000004</v>
      </c>
    </row>
    <row r="107" spans="1:5" ht="21" customHeight="1" x14ac:dyDescent="0.25">
      <c r="A107" s="69" t="s">
        <v>120</v>
      </c>
      <c r="B107" s="81">
        <v>0.2</v>
      </c>
      <c r="C107" s="81">
        <v>0.2</v>
      </c>
      <c r="D107" s="81"/>
      <c r="E107" s="81"/>
    </row>
    <row r="108" spans="1:5" ht="21" customHeight="1" x14ac:dyDescent="0.25">
      <c r="A108" s="79" t="s">
        <v>121</v>
      </c>
      <c r="B108" s="80">
        <f>B109</f>
        <v>23</v>
      </c>
      <c r="C108" s="80"/>
      <c r="D108" s="80"/>
      <c r="E108" s="80">
        <f t="shared" ref="E108" si="51">E109</f>
        <v>23</v>
      </c>
    </row>
    <row r="109" spans="1:5" ht="21" customHeight="1" x14ac:dyDescent="0.25">
      <c r="A109" s="69" t="s">
        <v>55</v>
      </c>
      <c r="B109" s="81">
        <v>23</v>
      </c>
      <c r="C109" s="81"/>
      <c r="D109" s="81"/>
      <c r="E109" s="81">
        <v>23</v>
      </c>
    </row>
    <row r="110" spans="1:5" ht="21" customHeight="1" x14ac:dyDescent="0.25">
      <c r="A110" s="79" t="s">
        <v>122</v>
      </c>
      <c r="B110" s="80">
        <f>B111</f>
        <v>18.899999999999999</v>
      </c>
      <c r="C110" s="80"/>
      <c r="D110" s="80"/>
      <c r="E110" s="80">
        <f t="shared" ref="E110" si="52">E111</f>
        <v>18.899999999999999</v>
      </c>
    </row>
    <row r="111" spans="1:5" ht="21" customHeight="1" x14ac:dyDescent="0.25">
      <c r="A111" s="69" t="s">
        <v>55</v>
      </c>
      <c r="B111" s="81">
        <v>18.899999999999999</v>
      </c>
      <c r="C111" s="81"/>
      <c r="D111" s="81"/>
      <c r="E111" s="81">
        <v>18.899999999999999</v>
      </c>
    </row>
    <row r="112" spans="1:5" ht="21" customHeight="1" x14ac:dyDescent="0.25">
      <c r="A112" s="79" t="s">
        <v>123</v>
      </c>
      <c r="B112" s="80">
        <f>B113</f>
        <v>10.199999999999999</v>
      </c>
      <c r="C112" s="80"/>
      <c r="D112" s="80"/>
      <c r="E112" s="80">
        <f t="shared" ref="E112" si="53">E113</f>
        <v>10.199999999999999</v>
      </c>
    </row>
    <row r="113" spans="1:5" ht="21" customHeight="1" x14ac:dyDescent="0.25">
      <c r="A113" s="111" t="s">
        <v>55</v>
      </c>
      <c r="B113" s="81">
        <v>10.199999999999999</v>
      </c>
      <c r="C113" s="81"/>
      <c r="D113" s="81"/>
      <c r="E113" s="81">
        <v>10.199999999999999</v>
      </c>
    </row>
    <row r="114" spans="1:5" ht="21" customHeight="1" x14ac:dyDescent="0.25">
      <c r="A114" s="65" t="s">
        <v>124</v>
      </c>
      <c r="B114" s="80">
        <f>B115+B116</f>
        <v>4.8</v>
      </c>
      <c r="C114" s="80">
        <f t="shared" ref="C114:E114" si="54">C115+C116</f>
        <v>2</v>
      </c>
      <c r="D114" s="80"/>
      <c r="E114" s="80">
        <f t="shared" si="54"/>
        <v>2.8</v>
      </c>
    </row>
    <row r="115" spans="1:5" ht="21" customHeight="1" x14ac:dyDescent="0.25">
      <c r="A115" s="111" t="s">
        <v>23</v>
      </c>
      <c r="B115" s="81">
        <v>2.8</v>
      </c>
      <c r="C115" s="81"/>
      <c r="D115" s="81"/>
      <c r="E115" s="81">
        <v>2.8</v>
      </c>
    </row>
    <row r="116" spans="1:5" ht="21" customHeight="1" x14ac:dyDescent="0.25">
      <c r="A116" s="69" t="s">
        <v>120</v>
      </c>
      <c r="B116" s="81">
        <v>2</v>
      </c>
      <c r="C116" s="81">
        <v>2</v>
      </c>
      <c r="D116" s="81"/>
      <c r="E116" s="81"/>
    </row>
    <row r="117" spans="1:5" ht="21" customHeight="1" x14ac:dyDescent="0.25">
      <c r="A117" s="79" t="s">
        <v>125</v>
      </c>
      <c r="B117" s="80">
        <f>B118</f>
        <v>12.9</v>
      </c>
      <c r="C117" s="80"/>
      <c r="D117" s="80"/>
      <c r="E117" s="80">
        <f t="shared" ref="E117" si="55">E118</f>
        <v>12.9</v>
      </c>
    </row>
    <row r="118" spans="1:5" ht="21" customHeight="1" x14ac:dyDescent="0.25">
      <c r="A118" s="69" t="s">
        <v>55</v>
      </c>
      <c r="B118" s="81">
        <v>12.9</v>
      </c>
      <c r="C118" s="81"/>
      <c r="D118" s="81"/>
      <c r="E118" s="81">
        <v>12.9</v>
      </c>
    </row>
    <row r="119" spans="1:5" ht="21" customHeight="1" x14ac:dyDescent="0.25">
      <c r="A119" s="79" t="s">
        <v>126</v>
      </c>
      <c r="B119" s="80">
        <f>B120</f>
        <v>9.6</v>
      </c>
      <c r="C119" s="80"/>
      <c r="D119" s="80"/>
      <c r="E119" s="80">
        <f t="shared" ref="E119" si="56">E120</f>
        <v>9.6</v>
      </c>
    </row>
    <row r="120" spans="1:5" ht="21" customHeight="1" x14ac:dyDescent="0.25">
      <c r="A120" s="69" t="s">
        <v>55</v>
      </c>
      <c r="B120" s="81">
        <v>9.6</v>
      </c>
      <c r="C120" s="81"/>
      <c r="D120" s="81"/>
      <c r="E120" s="81">
        <v>9.6</v>
      </c>
    </row>
    <row r="121" spans="1:5" ht="21" customHeight="1" x14ac:dyDescent="0.25">
      <c r="A121" s="79" t="s">
        <v>127</v>
      </c>
      <c r="B121" s="80">
        <f>B122</f>
        <v>6.3</v>
      </c>
      <c r="C121" s="80"/>
      <c r="D121" s="80"/>
      <c r="E121" s="80">
        <f t="shared" ref="E121" si="57">E122</f>
        <v>6.3</v>
      </c>
    </row>
    <row r="122" spans="1:5" ht="21" customHeight="1" x14ac:dyDescent="0.25">
      <c r="A122" s="69" t="s">
        <v>55</v>
      </c>
      <c r="B122" s="81">
        <v>6.3</v>
      </c>
      <c r="C122" s="81"/>
      <c r="D122" s="81"/>
      <c r="E122" s="81">
        <v>6.3</v>
      </c>
    </row>
    <row r="123" spans="1:5" ht="21" customHeight="1" x14ac:dyDescent="0.25">
      <c r="A123" s="79" t="s">
        <v>128</v>
      </c>
      <c r="B123" s="80">
        <f>B124</f>
        <v>9.9</v>
      </c>
      <c r="C123" s="80"/>
      <c r="D123" s="80"/>
      <c r="E123" s="80">
        <f t="shared" ref="E123" si="58">E124</f>
        <v>9.9</v>
      </c>
    </row>
    <row r="124" spans="1:5" ht="21" customHeight="1" x14ac:dyDescent="0.25">
      <c r="A124" s="69" t="s">
        <v>55</v>
      </c>
      <c r="B124" s="81">
        <v>9.9</v>
      </c>
      <c r="C124" s="81"/>
      <c r="D124" s="81"/>
      <c r="E124" s="81">
        <v>9.9</v>
      </c>
    </row>
    <row r="125" spans="1:5" ht="21" customHeight="1" x14ac:dyDescent="0.25">
      <c r="A125" s="65" t="s">
        <v>129</v>
      </c>
      <c r="B125" s="80"/>
      <c r="C125" s="80">
        <f t="shared" ref="C125:E125" si="59">C126</f>
        <v>-6</v>
      </c>
      <c r="D125" s="80"/>
      <c r="E125" s="80">
        <f t="shared" si="59"/>
        <v>6</v>
      </c>
    </row>
    <row r="126" spans="1:5" ht="21" customHeight="1" x14ac:dyDescent="0.25">
      <c r="A126" s="69" t="s">
        <v>55</v>
      </c>
      <c r="B126" s="81"/>
      <c r="C126" s="81">
        <v>-6</v>
      </c>
      <c r="D126" s="81"/>
      <c r="E126" s="81">
        <v>6</v>
      </c>
    </row>
    <row r="127" spans="1:5" ht="21" customHeight="1" x14ac:dyDescent="0.25">
      <c r="A127" s="127" t="s">
        <v>58</v>
      </c>
      <c r="B127" s="80">
        <f>B129+B128</f>
        <v>6.3000000000000007</v>
      </c>
      <c r="C127" s="80">
        <f t="shared" ref="C127:D127" si="60">C129+C128</f>
        <v>6.3000000000000007</v>
      </c>
      <c r="D127" s="80">
        <f t="shared" si="60"/>
        <v>2.8</v>
      </c>
      <c r="E127" s="80"/>
    </row>
    <row r="128" spans="1:5" ht="21" customHeight="1" x14ac:dyDescent="0.25">
      <c r="A128" s="111" t="s">
        <v>23</v>
      </c>
      <c r="B128" s="81">
        <v>2.6</v>
      </c>
      <c r="C128" s="81">
        <v>2.6</v>
      </c>
      <c r="D128" s="80"/>
      <c r="E128" s="80"/>
    </row>
    <row r="129" spans="1:6" ht="21" customHeight="1" x14ac:dyDescent="0.25">
      <c r="A129" s="111" t="s">
        <v>80</v>
      </c>
      <c r="B129" s="81">
        <v>3.7</v>
      </c>
      <c r="C129" s="81">
        <v>3.7</v>
      </c>
      <c r="D129" s="81">
        <v>2.8</v>
      </c>
      <c r="E129" s="80"/>
    </row>
    <row r="130" spans="1:6" ht="21" customHeight="1" x14ac:dyDescent="0.25">
      <c r="A130" s="47" t="s">
        <v>89</v>
      </c>
      <c r="B130" s="80">
        <f>B131+B132</f>
        <v>15.200000000000001</v>
      </c>
      <c r="C130" s="80">
        <f t="shared" ref="C130:E130" si="61">C131+C132</f>
        <v>3.8</v>
      </c>
      <c r="D130" s="80">
        <f t="shared" si="61"/>
        <v>1.5</v>
      </c>
      <c r="E130" s="80">
        <f t="shared" si="61"/>
        <v>11.4</v>
      </c>
      <c r="F130" s="82"/>
    </row>
    <row r="131" spans="1:6" ht="21" customHeight="1" x14ac:dyDescent="0.25">
      <c r="A131" s="111" t="s">
        <v>23</v>
      </c>
      <c r="B131" s="81">
        <v>13.3</v>
      </c>
      <c r="C131" s="81">
        <v>1.9</v>
      </c>
      <c r="D131" s="81"/>
      <c r="E131" s="81">
        <v>11.4</v>
      </c>
      <c r="F131" s="82"/>
    </row>
    <row r="132" spans="1:6" ht="21" customHeight="1" x14ac:dyDescent="0.25">
      <c r="A132" s="69" t="s">
        <v>80</v>
      </c>
      <c r="B132" s="81">
        <v>1.9</v>
      </c>
      <c r="C132" s="81">
        <v>1.9</v>
      </c>
      <c r="D132" s="81">
        <v>1.5</v>
      </c>
      <c r="E132" s="81"/>
      <c r="F132" s="82"/>
    </row>
    <row r="133" spans="1:6" ht="21" customHeight="1" x14ac:dyDescent="0.25">
      <c r="A133" s="128" t="s">
        <v>32</v>
      </c>
      <c r="B133" s="9">
        <f>B135+B134</f>
        <v>3.9000000000000004</v>
      </c>
      <c r="C133" s="9">
        <f t="shared" ref="C133:D133" si="62">C135+C134</f>
        <v>3.9000000000000004</v>
      </c>
      <c r="D133" s="9">
        <f t="shared" si="62"/>
        <v>1</v>
      </c>
      <c r="E133" s="9"/>
    </row>
    <row r="134" spans="1:6" ht="21" customHeight="1" x14ac:dyDescent="0.25">
      <c r="A134" s="111" t="s">
        <v>23</v>
      </c>
      <c r="B134" s="51">
        <v>2.6</v>
      </c>
      <c r="C134" s="51">
        <v>2.6</v>
      </c>
      <c r="D134" s="9"/>
      <c r="E134" s="9"/>
    </row>
    <row r="135" spans="1:6" ht="21" customHeight="1" x14ac:dyDescent="0.25">
      <c r="A135" s="69" t="s">
        <v>80</v>
      </c>
      <c r="B135" s="86">
        <v>1.3</v>
      </c>
      <c r="C135" s="86">
        <v>1.3</v>
      </c>
      <c r="D135" s="86">
        <v>1</v>
      </c>
      <c r="E135" s="16"/>
    </row>
    <row r="136" spans="1:6" ht="21" customHeight="1" x14ac:dyDescent="0.25">
      <c r="A136" s="46" t="s">
        <v>147</v>
      </c>
      <c r="B136" s="43">
        <f>B137+B138</f>
        <v>8.5</v>
      </c>
      <c r="C136" s="43">
        <f t="shared" ref="C136:E136" si="63">C137+C138</f>
        <v>5.4</v>
      </c>
      <c r="D136" s="43">
        <f t="shared" si="63"/>
        <v>4.0999999999999996</v>
      </c>
      <c r="E136" s="43">
        <f t="shared" si="63"/>
        <v>3.1</v>
      </c>
    </row>
    <row r="137" spans="1:6" ht="21" customHeight="1" x14ac:dyDescent="0.25">
      <c r="A137" s="111" t="s">
        <v>23</v>
      </c>
      <c r="B137" s="16">
        <v>3.1</v>
      </c>
      <c r="C137" s="16"/>
      <c r="D137" s="16"/>
      <c r="E137" s="16">
        <v>3.1</v>
      </c>
    </row>
    <row r="138" spans="1:6" ht="21" customHeight="1" x14ac:dyDescent="0.25">
      <c r="A138" s="111" t="s">
        <v>80</v>
      </c>
      <c r="B138" s="16">
        <v>5.4</v>
      </c>
      <c r="C138" s="16">
        <v>5.4</v>
      </c>
      <c r="D138" s="16">
        <v>4.0999999999999996</v>
      </c>
      <c r="E138" s="16"/>
    </row>
    <row r="139" spans="1:6" ht="21" customHeight="1" x14ac:dyDescent="0.25">
      <c r="A139" s="47" t="s">
        <v>130</v>
      </c>
      <c r="B139" s="96">
        <f>B140+B141+B142</f>
        <v>182.20000000000002</v>
      </c>
      <c r="C139" s="96">
        <f t="shared" ref="C139:E139" si="64">C140+C141+C142</f>
        <v>180.4</v>
      </c>
      <c r="D139" s="96">
        <f t="shared" si="64"/>
        <v>8.6</v>
      </c>
      <c r="E139" s="96">
        <f t="shared" si="64"/>
        <v>1.8</v>
      </c>
    </row>
    <row r="140" spans="1:6" ht="21" customHeight="1" x14ac:dyDescent="0.25">
      <c r="A140" s="42" t="s">
        <v>23</v>
      </c>
      <c r="B140" s="86">
        <v>169.9</v>
      </c>
      <c r="C140" s="86">
        <v>168.1</v>
      </c>
      <c r="D140" s="16"/>
      <c r="E140" s="16">
        <v>1.8</v>
      </c>
    </row>
    <row r="141" spans="1:6" ht="21" customHeight="1" x14ac:dyDescent="0.25">
      <c r="A141" s="42" t="s">
        <v>109</v>
      </c>
      <c r="B141" s="86">
        <v>1</v>
      </c>
      <c r="C141" s="86">
        <v>1</v>
      </c>
      <c r="D141" s="16"/>
      <c r="E141" s="16"/>
    </row>
    <row r="142" spans="1:6" ht="21" customHeight="1" x14ac:dyDescent="0.25">
      <c r="A142" s="42" t="s">
        <v>57</v>
      </c>
      <c r="B142" s="86">
        <v>11.3</v>
      </c>
      <c r="C142" s="86">
        <v>11.3</v>
      </c>
      <c r="D142" s="16">
        <v>8.6</v>
      </c>
      <c r="E142" s="16"/>
    </row>
    <row r="143" spans="1:6" ht="21" customHeight="1" x14ac:dyDescent="0.25">
      <c r="A143" s="47" t="s">
        <v>75</v>
      </c>
      <c r="B143" s="96">
        <f>B144+B145+B146</f>
        <v>21.599999999999998</v>
      </c>
      <c r="C143" s="96">
        <f t="shared" ref="C143:D143" si="65">C144+C145+C146</f>
        <v>21.599999999999998</v>
      </c>
      <c r="D143" s="96">
        <f t="shared" si="65"/>
        <v>2</v>
      </c>
      <c r="E143" s="96"/>
    </row>
    <row r="144" spans="1:6" ht="21" customHeight="1" x14ac:dyDescent="0.25">
      <c r="A144" s="42" t="s">
        <v>23</v>
      </c>
      <c r="B144" s="86">
        <v>9.9</v>
      </c>
      <c r="C144" s="86">
        <v>9.9</v>
      </c>
      <c r="D144" s="16">
        <v>0.7</v>
      </c>
      <c r="E144" s="16"/>
    </row>
    <row r="145" spans="1:5" ht="21" customHeight="1" x14ac:dyDescent="0.25">
      <c r="A145" s="42" t="s">
        <v>81</v>
      </c>
      <c r="B145" s="86">
        <v>10</v>
      </c>
      <c r="C145" s="86">
        <v>10</v>
      </c>
      <c r="D145" s="16"/>
      <c r="E145" s="16"/>
    </row>
    <row r="146" spans="1:5" ht="21" customHeight="1" x14ac:dyDescent="0.25">
      <c r="A146" s="42" t="s">
        <v>57</v>
      </c>
      <c r="B146" s="86">
        <v>1.7</v>
      </c>
      <c r="C146" s="86">
        <v>1.7</v>
      </c>
      <c r="D146" s="16">
        <v>1.3</v>
      </c>
      <c r="E146" s="16"/>
    </row>
    <row r="147" spans="1:5" ht="21" customHeight="1" x14ac:dyDescent="0.25">
      <c r="A147" s="128" t="s">
        <v>131</v>
      </c>
      <c r="B147" s="43">
        <f>B149+B150+B148</f>
        <v>7.6</v>
      </c>
      <c r="C147" s="43">
        <f>C149+C150+C148</f>
        <v>7.6</v>
      </c>
      <c r="D147" s="43">
        <f t="shared" ref="D147" si="66">D149+D150</f>
        <v>2.2000000000000002</v>
      </c>
      <c r="E147" s="43"/>
    </row>
    <row r="148" spans="1:5" ht="21" customHeight="1" x14ac:dyDescent="0.25">
      <c r="A148" s="42" t="s">
        <v>23</v>
      </c>
      <c r="B148" s="16">
        <v>0.6</v>
      </c>
      <c r="C148" s="16">
        <v>0.6</v>
      </c>
      <c r="D148" s="43"/>
      <c r="E148" s="43"/>
    </row>
    <row r="149" spans="1:5" ht="21" customHeight="1" x14ac:dyDescent="0.25">
      <c r="A149" s="42" t="s">
        <v>120</v>
      </c>
      <c r="B149" s="16">
        <v>4.0999999999999996</v>
      </c>
      <c r="C149" s="16">
        <v>4.0999999999999996</v>
      </c>
      <c r="D149" s="16"/>
      <c r="E149" s="16"/>
    </row>
    <row r="150" spans="1:5" ht="21" customHeight="1" x14ac:dyDescent="0.25">
      <c r="A150" s="20" t="s">
        <v>80</v>
      </c>
      <c r="B150" s="16">
        <v>2.9</v>
      </c>
      <c r="C150" s="16">
        <v>2.9</v>
      </c>
      <c r="D150" s="16">
        <v>2.2000000000000002</v>
      </c>
      <c r="E150" s="16"/>
    </row>
    <row r="151" spans="1:5" ht="21" customHeight="1" x14ac:dyDescent="0.25">
      <c r="A151" s="46" t="s">
        <v>146</v>
      </c>
      <c r="B151" s="43">
        <f>B152+B153</f>
        <v>15.1</v>
      </c>
      <c r="C151" s="43">
        <f t="shared" ref="C151:D151" si="67">C152+C153</f>
        <v>15.1</v>
      </c>
      <c r="D151" s="43">
        <f t="shared" si="67"/>
        <v>5.3</v>
      </c>
      <c r="E151" s="43"/>
    </row>
    <row r="152" spans="1:5" ht="21" customHeight="1" x14ac:dyDescent="0.25">
      <c r="A152" s="42" t="s">
        <v>23</v>
      </c>
      <c r="B152" s="16">
        <v>8.1999999999999993</v>
      </c>
      <c r="C152" s="16">
        <v>8.1999999999999993</v>
      </c>
      <c r="D152" s="16"/>
      <c r="E152" s="16"/>
    </row>
    <row r="153" spans="1:5" ht="21" customHeight="1" x14ac:dyDescent="0.25">
      <c r="A153" s="20" t="s">
        <v>57</v>
      </c>
      <c r="B153" s="16">
        <v>6.9</v>
      </c>
      <c r="C153" s="16">
        <v>6.9</v>
      </c>
      <c r="D153" s="16">
        <v>5.3</v>
      </c>
      <c r="E153" s="16"/>
    </row>
    <row r="154" spans="1:5" ht="21" customHeight="1" x14ac:dyDescent="0.25">
      <c r="A154" s="46" t="s">
        <v>132</v>
      </c>
      <c r="B154" s="43">
        <f>B155+B156</f>
        <v>19.100000000000001</v>
      </c>
      <c r="C154" s="43">
        <f t="shared" ref="C154:E154" si="68">C155+C156</f>
        <v>16.600000000000001</v>
      </c>
      <c r="D154" s="43">
        <f t="shared" si="68"/>
        <v>13.2</v>
      </c>
      <c r="E154" s="43">
        <f t="shared" si="68"/>
        <v>2.5</v>
      </c>
    </row>
    <row r="155" spans="1:5" ht="21" customHeight="1" x14ac:dyDescent="0.25">
      <c r="A155" s="42" t="s">
        <v>23</v>
      </c>
      <c r="B155" s="16">
        <v>2.8</v>
      </c>
      <c r="C155" s="16">
        <v>0.3</v>
      </c>
      <c r="D155" s="16">
        <v>0.7</v>
      </c>
      <c r="E155" s="16">
        <v>2.5</v>
      </c>
    </row>
    <row r="156" spans="1:5" ht="21" customHeight="1" x14ac:dyDescent="0.25">
      <c r="A156" s="20" t="s">
        <v>57</v>
      </c>
      <c r="B156" s="16">
        <v>16.3</v>
      </c>
      <c r="C156" s="16">
        <v>16.3</v>
      </c>
      <c r="D156" s="16">
        <v>12.5</v>
      </c>
      <c r="E156" s="16"/>
    </row>
    <row r="157" spans="1:5" ht="21" customHeight="1" x14ac:dyDescent="0.25">
      <c r="A157" s="79" t="s">
        <v>133</v>
      </c>
      <c r="B157" s="43">
        <f>B158+B159</f>
        <v>27.1</v>
      </c>
      <c r="C157" s="43">
        <f t="shared" ref="C157:E157" si="69">C158+C159</f>
        <v>24</v>
      </c>
      <c r="D157" s="43">
        <f t="shared" si="69"/>
        <v>16.8</v>
      </c>
      <c r="E157" s="43">
        <f t="shared" si="69"/>
        <v>3.1</v>
      </c>
    </row>
    <row r="158" spans="1:5" ht="21" customHeight="1" x14ac:dyDescent="0.25">
      <c r="A158" s="42" t="s">
        <v>23</v>
      </c>
      <c r="B158" s="16">
        <v>5</v>
      </c>
      <c r="C158" s="16">
        <v>1.9</v>
      </c>
      <c r="D158" s="16"/>
      <c r="E158" s="16">
        <v>3.1</v>
      </c>
    </row>
    <row r="159" spans="1:5" ht="21" customHeight="1" x14ac:dyDescent="0.25">
      <c r="A159" s="20" t="s">
        <v>57</v>
      </c>
      <c r="B159" s="16">
        <v>22.1</v>
      </c>
      <c r="C159" s="16">
        <v>22.1</v>
      </c>
      <c r="D159" s="16">
        <v>16.8</v>
      </c>
      <c r="E159" s="16"/>
    </row>
    <row r="160" spans="1:5" ht="21" customHeight="1" x14ac:dyDescent="0.25">
      <c r="A160" s="79" t="s">
        <v>74</v>
      </c>
      <c r="B160" s="43">
        <f>B161+B162</f>
        <v>-51.6</v>
      </c>
      <c r="C160" s="43">
        <f t="shared" ref="C160:D160" si="70">C161+C162</f>
        <v>-51.6</v>
      </c>
      <c r="D160" s="43">
        <f t="shared" si="70"/>
        <v>-11.7</v>
      </c>
      <c r="E160" s="43"/>
    </row>
    <row r="161" spans="1:5" ht="21" customHeight="1" x14ac:dyDescent="0.25">
      <c r="A161" s="42" t="s">
        <v>23</v>
      </c>
      <c r="B161" s="16">
        <v>-39.6</v>
      </c>
      <c r="C161" s="16">
        <v>-39.6</v>
      </c>
      <c r="D161" s="16">
        <v>-4.8</v>
      </c>
      <c r="E161" s="16"/>
    </row>
    <row r="162" spans="1:5" ht="21" customHeight="1" x14ac:dyDescent="0.25">
      <c r="A162" s="20" t="s">
        <v>57</v>
      </c>
      <c r="B162" s="16">
        <v>-12</v>
      </c>
      <c r="C162" s="16">
        <v>-12</v>
      </c>
      <c r="D162" s="16">
        <v>-6.9</v>
      </c>
      <c r="E162" s="16"/>
    </row>
    <row r="163" spans="1:5" ht="21" customHeight="1" x14ac:dyDescent="0.25">
      <c r="A163" s="47" t="s">
        <v>60</v>
      </c>
      <c r="B163" s="43">
        <f>B164+B165</f>
        <v>46</v>
      </c>
      <c r="C163" s="43">
        <f t="shared" ref="C163:E163" si="71">C164+C165</f>
        <v>29</v>
      </c>
      <c r="D163" s="43">
        <f t="shared" si="71"/>
        <v>21.3</v>
      </c>
      <c r="E163" s="43">
        <f t="shared" si="71"/>
        <v>17</v>
      </c>
    </row>
    <row r="164" spans="1:5" ht="21" customHeight="1" x14ac:dyDescent="0.25">
      <c r="A164" s="42" t="s">
        <v>23</v>
      </c>
      <c r="B164" s="16">
        <v>19.8</v>
      </c>
      <c r="C164" s="16">
        <v>2.8</v>
      </c>
      <c r="D164" s="16">
        <v>0.7</v>
      </c>
      <c r="E164" s="16">
        <v>17</v>
      </c>
    </row>
    <row r="165" spans="1:5" ht="21" customHeight="1" x14ac:dyDescent="0.25">
      <c r="A165" s="20" t="s">
        <v>57</v>
      </c>
      <c r="B165" s="16">
        <v>26.2</v>
      </c>
      <c r="C165" s="16">
        <v>26.2</v>
      </c>
      <c r="D165" s="16">
        <v>20.6</v>
      </c>
      <c r="E165" s="16"/>
    </row>
    <row r="166" spans="1:5" ht="21" customHeight="1" x14ac:dyDescent="0.25">
      <c r="A166" s="79" t="s">
        <v>84</v>
      </c>
      <c r="B166" s="43">
        <f>B167+B168</f>
        <v>49.599999999999994</v>
      </c>
      <c r="C166" s="43">
        <f t="shared" ref="C166:D166" si="72">C167+C168</f>
        <v>49.599999999999994</v>
      </c>
      <c r="D166" s="43">
        <f t="shared" si="72"/>
        <v>36.6</v>
      </c>
      <c r="E166" s="43"/>
    </row>
    <row r="167" spans="1:5" ht="21" customHeight="1" x14ac:dyDescent="0.25">
      <c r="A167" s="42" t="s">
        <v>23</v>
      </c>
      <c r="B167" s="16">
        <v>2.8</v>
      </c>
      <c r="C167" s="16">
        <v>2.8</v>
      </c>
      <c r="D167" s="16">
        <v>0.7</v>
      </c>
      <c r="E167" s="16"/>
    </row>
    <row r="168" spans="1:5" ht="21" customHeight="1" x14ac:dyDescent="0.25">
      <c r="A168" s="20" t="s">
        <v>57</v>
      </c>
      <c r="B168" s="16">
        <v>46.8</v>
      </c>
      <c r="C168" s="16">
        <v>46.8</v>
      </c>
      <c r="D168" s="16">
        <v>35.9</v>
      </c>
      <c r="E168" s="16"/>
    </row>
    <row r="169" spans="1:5" ht="21" customHeight="1" x14ac:dyDescent="0.25">
      <c r="A169" s="129" t="s">
        <v>61</v>
      </c>
      <c r="B169" s="43">
        <f>B171+B172+B170</f>
        <v>19.700000000000003</v>
      </c>
      <c r="C169" s="43">
        <f t="shared" ref="C169:D169" si="73">C171+C172+C170</f>
        <v>19.700000000000003</v>
      </c>
      <c r="D169" s="43">
        <f t="shared" si="73"/>
        <v>9.3000000000000007</v>
      </c>
      <c r="E169" s="43"/>
    </row>
    <row r="170" spans="1:5" ht="21" customHeight="1" x14ac:dyDescent="0.25">
      <c r="A170" s="42" t="s">
        <v>23</v>
      </c>
      <c r="B170" s="16">
        <v>0.6</v>
      </c>
      <c r="C170" s="16">
        <v>0.6</v>
      </c>
      <c r="D170" s="43"/>
      <c r="E170" s="43"/>
    </row>
    <row r="171" spans="1:5" ht="21" customHeight="1" x14ac:dyDescent="0.25">
      <c r="A171" s="42" t="s">
        <v>120</v>
      </c>
      <c r="B171" s="16">
        <v>7</v>
      </c>
      <c r="C171" s="16">
        <v>7</v>
      </c>
      <c r="D171" s="16"/>
      <c r="E171" s="16"/>
    </row>
    <row r="172" spans="1:5" ht="21" customHeight="1" x14ac:dyDescent="0.25">
      <c r="A172" s="20" t="s">
        <v>80</v>
      </c>
      <c r="B172" s="16">
        <v>12.1</v>
      </c>
      <c r="C172" s="16">
        <v>12.1</v>
      </c>
      <c r="D172" s="16">
        <v>9.3000000000000007</v>
      </c>
      <c r="E172" s="16"/>
    </row>
    <row r="173" spans="1:5" ht="21" customHeight="1" x14ac:dyDescent="0.25">
      <c r="A173" s="46" t="s">
        <v>134</v>
      </c>
      <c r="B173" s="43">
        <f>B174+B175</f>
        <v>2</v>
      </c>
      <c r="C173" s="43">
        <f t="shared" ref="C173:D173" si="74">C174+C175</f>
        <v>2</v>
      </c>
      <c r="D173" s="43">
        <f t="shared" si="74"/>
        <v>1.5</v>
      </c>
      <c r="E173" s="43"/>
    </row>
    <row r="174" spans="1:5" ht="21" customHeight="1" x14ac:dyDescent="0.25">
      <c r="A174" s="42" t="s">
        <v>23</v>
      </c>
      <c r="B174" s="16">
        <v>0.9</v>
      </c>
      <c r="C174" s="16">
        <v>0.9</v>
      </c>
      <c r="D174" s="16">
        <v>0.7</v>
      </c>
      <c r="E174" s="16"/>
    </row>
    <row r="175" spans="1:5" ht="21" customHeight="1" x14ac:dyDescent="0.25">
      <c r="A175" s="20" t="s">
        <v>57</v>
      </c>
      <c r="B175" s="16">
        <v>1.1000000000000001</v>
      </c>
      <c r="C175" s="16">
        <v>1.1000000000000001</v>
      </c>
      <c r="D175" s="16">
        <v>0.8</v>
      </c>
      <c r="E175" s="16"/>
    </row>
    <row r="176" spans="1:5" ht="21" customHeight="1" x14ac:dyDescent="0.25">
      <c r="A176" s="79" t="s">
        <v>83</v>
      </c>
      <c r="B176" s="43">
        <f>B177+B178</f>
        <v>41.4</v>
      </c>
      <c r="C176" s="43">
        <f t="shared" ref="C176:D176" si="75">C177+C178</f>
        <v>41.4</v>
      </c>
      <c r="D176" s="43">
        <f t="shared" si="75"/>
        <v>30.6</v>
      </c>
      <c r="E176" s="43"/>
    </row>
    <row r="177" spans="1:6" ht="21" customHeight="1" x14ac:dyDescent="0.25">
      <c r="A177" s="42" t="s">
        <v>82</v>
      </c>
      <c r="B177" s="16">
        <v>1.5</v>
      </c>
      <c r="C177" s="16">
        <v>1.5</v>
      </c>
      <c r="D177" s="16"/>
      <c r="E177" s="16"/>
    </row>
    <row r="178" spans="1:6" ht="21" customHeight="1" x14ac:dyDescent="0.25">
      <c r="A178" s="20" t="s">
        <v>80</v>
      </c>
      <c r="B178" s="16">
        <v>39.9</v>
      </c>
      <c r="C178" s="16">
        <v>39.9</v>
      </c>
      <c r="D178" s="16">
        <v>30.6</v>
      </c>
      <c r="E178" s="16"/>
    </row>
    <row r="179" spans="1:6" ht="21" customHeight="1" x14ac:dyDescent="0.25">
      <c r="A179" s="46" t="s">
        <v>135</v>
      </c>
      <c r="B179" s="43">
        <f>B180+B181</f>
        <v>7.9</v>
      </c>
      <c r="C179" s="43">
        <f t="shared" ref="C179:E179" si="76">C180+C181</f>
        <v>6.8000000000000007</v>
      </c>
      <c r="D179" s="43">
        <f t="shared" si="76"/>
        <v>3.8</v>
      </c>
      <c r="E179" s="43">
        <f t="shared" si="76"/>
        <v>1.1000000000000001</v>
      </c>
    </row>
    <row r="180" spans="1:6" ht="21" customHeight="1" x14ac:dyDescent="0.25">
      <c r="A180" s="42" t="s">
        <v>23</v>
      </c>
      <c r="B180" s="16">
        <v>3</v>
      </c>
      <c r="C180" s="86">
        <v>1.9</v>
      </c>
      <c r="D180" s="16"/>
      <c r="E180" s="16">
        <v>1.1000000000000001</v>
      </c>
      <c r="F180" s="82"/>
    </row>
    <row r="181" spans="1:6" ht="21" customHeight="1" x14ac:dyDescent="0.25">
      <c r="A181" s="20" t="s">
        <v>57</v>
      </c>
      <c r="B181" s="16">
        <v>4.9000000000000004</v>
      </c>
      <c r="C181" s="86">
        <v>4.9000000000000004</v>
      </c>
      <c r="D181" s="16">
        <v>3.8</v>
      </c>
      <c r="E181" s="16"/>
      <c r="F181" s="82"/>
    </row>
    <row r="182" spans="1:6" ht="21" customHeight="1" x14ac:dyDescent="0.25">
      <c r="A182" s="46" t="s">
        <v>136</v>
      </c>
      <c r="B182" s="43">
        <f>B183+B184</f>
        <v>19.600000000000001</v>
      </c>
      <c r="C182" s="43">
        <f t="shared" ref="C182:E182" si="77">C183+C184</f>
        <v>6.6999999999999993</v>
      </c>
      <c r="D182" s="43">
        <f t="shared" si="77"/>
        <v>3.7</v>
      </c>
      <c r="E182" s="43">
        <f t="shared" si="77"/>
        <v>12.9</v>
      </c>
    </row>
    <row r="183" spans="1:6" ht="21" customHeight="1" x14ac:dyDescent="0.25">
      <c r="A183" s="42" t="s">
        <v>23</v>
      </c>
      <c r="B183" s="16">
        <v>14.8</v>
      </c>
      <c r="C183" s="16">
        <v>1.9</v>
      </c>
      <c r="D183" s="16"/>
      <c r="E183" s="16">
        <v>12.9</v>
      </c>
    </row>
    <row r="184" spans="1:6" ht="21" customHeight="1" x14ac:dyDescent="0.25">
      <c r="A184" s="20" t="s">
        <v>57</v>
      </c>
      <c r="B184" s="16">
        <v>4.8</v>
      </c>
      <c r="C184" s="16">
        <v>4.8</v>
      </c>
      <c r="D184" s="16">
        <v>3.7</v>
      </c>
      <c r="E184" s="16"/>
    </row>
    <row r="185" spans="1:6" ht="30" customHeight="1" x14ac:dyDescent="0.25">
      <c r="A185" s="47" t="s">
        <v>85</v>
      </c>
      <c r="B185" s="43">
        <f>B186+B187</f>
        <v>14.8</v>
      </c>
      <c r="C185" s="43">
        <f t="shared" ref="C185:D185" si="78">C186+C187</f>
        <v>14.8</v>
      </c>
      <c r="D185" s="43">
        <f t="shared" si="78"/>
        <v>11.3</v>
      </c>
      <c r="E185" s="43"/>
    </row>
    <row r="186" spans="1:6" ht="21" customHeight="1" x14ac:dyDescent="0.25">
      <c r="A186" s="42" t="s">
        <v>86</v>
      </c>
      <c r="B186" s="16">
        <v>-10</v>
      </c>
      <c r="C186" s="16">
        <v>-10</v>
      </c>
      <c r="D186" s="16">
        <v>-7.7</v>
      </c>
      <c r="E186" s="16"/>
    </row>
    <row r="187" spans="1:6" ht="21" customHeight="1" x14ac:dyDescent="0.25">
      <c r="A187" s="20" t="s">
        <v>80</v>
      </c>
      <c r="B187" s="16">
        <v>24.8</v>
      </c>
      <c r="C187" s="16">
        <v>24.8</v>
      </c>
      <c r="D187" s="16">
        <v>19</v>
      </c>
      <c r="E187" s="16"/>
    </row>
    <row r="188" spans="1:6" ht="21" customHeight="1" x14ac:dyDescent="0.25">
      <c r="A188" s="47" t="s">
        <v>137</v>
      </c>
      <c r="B188" s="43">
        <f>B189</f>
        <v>0.6</v>
      </c>
      <c r="C188" s="43">
        <f t="shared" ref="C188:D188" si="79">C189</f>
        <v>0.6</v>
      </c>
      <c r="D188" s="43">
        <f t="shared" si="79"/>
        <v>0.5</v>
      </c>
      <c r="E188" s="16"/>
    </row>
    <row r="189" spans="1:6" ht="21" customHeight="1" x14ac:dyDescent="0.25">
      <c r="A189" s="69" t="s">
        <v>112</v>
      </c>
      <c r="B189" s="16">
        <v>0.6</v>
      </c>
      <c r="C189" s="16">
        <v>0.6</v>
      </c>
      <c r="D189" s="16">
        <v>0.5</v>
      </c>
      <c r="E189" s="16"/>
    </row>
    <row r="190" spans="1:6" ht="21" customHeight="1" x14ac:dyDescent="0.25">
      <c r="A190" s="46" t="s">
        <v>56</v>
      </c>
      <c r="B190" s="43">
        <f>B191</f>
        <v>4.2</v>
      </c>
      <c r="C190" s="43">
        <f t="shared" ref="C190:D190" si="80">C191</f>
        <v>4.2</v>
      </c>
      <c r="D190" s="43">
        <f t="shared" si="80"/>
        <v>3.2</v>
      </c>
      <c r="E190" s="43"/>
    </row>
    <row r="191" spans="1:6" ht="21" customHeight="1" x14ac:dyDescent="0.25">
      <c r="A191" s="69" t="s">
        <v>112</v>
      </c>
      <c r="B191" s="16">
        <v>4.2</v>
      </c>
      <c r="C191" s="16">
        <v>4.2</v>
      </c>
      <c r="D191" s="16">
        <v>3.2</v>
      </c>
      <c r="E191" s="16"/>
    </row>
    <row r="192" spans="1:6" ht="21" customHeight="1" x14ac:dyDescent="0.25">
      <c r="A192" s="79" t="s">
        <v>73</v>
      </c>
      <c r="B192" s="43">
        <f>B193</f>
        <v>3.3</v>
      </c>
      <c r="C192" s="43"/>
      <c r="D192" s="43"/>
      <c r="E192" s="43">
        <f t="shared" ref="E192" si="81">E193</f>
        <v>3.3</v>
      </c>
    </row>
    <row r="193" spans="1:5" ht="21" customHeight="1" x14ac:dyDescent="0.25">
      <c r="A193" s="20" t="s">
        <v>55</v>
      </c>
      <c r="B193" s="16">
        <v>3.3</v>
      </c>
      <c r="C193" s="16"/>
      <c r="D193" s="16"/>
      <c r="E193" s="16">
        <v>3.3</v>
      </c>
    </row>
    <row r="194" spans="1:5" ht="21" customHeight="1" x14ac:dyDescent="0.25">
      <c r="A194" s="46" t="s">
        <v>79</v>
      </c>
      <c r="B194" s="43">
        <f>B195</f>
        <v>21.3</v>
      </c>
      <c r="C194" s="43">
        <f t="shared" ref="C194:D194" si="82">C195</f>
        <v>21.3</v>
      </c>
      <c r="D194" s="43">
        <f t="shared" si="82"/>
        <v>16.3</v>
      </c>
      <c r="E194" s="43"/>
    </row>
    <row r="195" spans="1:5" ht="21" customHeight="1" x14ac:dyDescent="0.25">
      <c r="A195" s="111" t="s">
        <v>112</v>
      </c>
      <c r="B195" s="16">
        <v>21.3</v>
      </c>
      <c r="C195" s="16">
        <v>21.3</v>
      </c>
      <c r="D195" s="16">
        <v>16.3</v>
      </c>
      <c r="E195" s="16"/>
    </row>
    <row r="196" spans="1:5" ht="21" customHeight="1" x14ac:dyDescent="0.25">
      <c r="A196" s="126" t="s">
        <v>33</v>
      </c>
      <c r="B196" s="43">
        <f>B90+B92+B94+B99+B101+B103+B105+B108+B110+B112+B114+B117+B119+B121+B123+B125+B127+B130+B133+B136+B139+B143+B147+B151+B154+B157+B160+B163+B166+B169+B173+B176+B179+B182+B185+B188+B190+B192+B194+B97</f>
        <v>349.80000000000007</v>
      </c>
      <c r="C196" s="43">
        <f t="shared" ref="C196:E196" si="83">C90+C92+C94+C99+C101+C103+C105+C108+C110+C112+C114+C117+C119+C121+C123+C125+C127+C130+C133+C136+C139+C143+C147+C151+C154+C157+C160+C163+C166+C169+C173+C176+C179+C182+C185+C188+C190+C192+C194+C97</f>
        <v>148.69999999999999</v>
      </c>
      <c r="D196" s="43">
        <f t="shared" si="83"/>
        <v>191</v>
      </c>
      <c r="E196" s="43">
        <f t="shared" si="83"/>
        <v>201.10000000000005</v>
      </c>
    </row>
    <row r="197" spans="1:5" ht="21" customHeight="1" x14ac:dyDescent="0.25">
      <c r="A197" s="42" t="s">
        <v>23</v>
      </c>
      <c r="B197" s="16">
        <f>B93+B95+B100+B102+B104+B106+B109+B111+B113+B115+B118+B120+B122+B124+B126+B131+B137+B140+B144+B152+B155+B158+B161+B164+B167+B174+B180+B183+B193+B128+B134+B148+B170</f>
        <v>336.30000000000007</v>
      </c>
      <c r="C197" s="16">
        <f t="shared" ref="C197:E197" si="84">C93+C95+C100+C102+C104+C106+C109+C111+C113+C115+C118+C120+C122+C124+C126+C131+C137+C140+C144+C152+C155+C158+C161+C164+C167+C174+C180+C183+C193+C128+C134+C148+C170</f>
        <v>135.19999999999999</v>
      </c>
      <c r="D197" s="16">
        <f t="shared" si="84"/>
        <v>-1.5999999999999999</v>
      </c>
      <c r="E197" s="16">
        <f t="shared" si="84"/>
        <v>201.10000000000005</v>
      </c>
    </row>
    <row r="198" spans="1:5" ht="21" customHeight="1" x14ac:dyDescent="0.25">
      <c r="A198" s="42" t="s">
        <v>120</v>
      </c>
      <c r="B198" s="16">
        <f>B107+B116+B141+B149+B171+B177+B98</f>
        <v>17.100000000000001</v>
      </c>
      <c r="C198" s="16">
        <f>C107+C116+C141+C149+C171+C177+C98</f>
        <v>17.100000000000001</v>
      </c>
      <c r="D198" s="3"/>
      <c r="E198" s="3"/>
    </row>
    <row r="199" spans="1:5" ht="21" customHeight="1" x14ac:dyDescent="0.25">
      <c r="A199" s="42" t="s">
        <v>80</v>
      </c>
      <c r="B199" s="16">
        <f>B91+B96+B129+B132+B135+B138+B142+B146+B150+B153+B156+B159+B162+B165+B168+B172+B175+B178+B181+B184+B187+B189+B191+B195</f>
        <v>-3.6000000000000192</v>
      </c>
      <c r="C199" s="16">
        <f t="shared" ref="C199:D199" si="85">C91+C96+C129+C132+C135+C138+C142+C146+C150+C153+C156+C159+C162+C165+C168+C172+C175+C178+C181+C184+C187+C189+C191+C195</f>
        <v>-3.6000000000000192</v>
      </c>
      <c r="D199" s="16">
        <f t="shared" si="85"/>
        <v>200.29999999999998</v>
      </c>
      <c r="E199" s="16"/>
    </row>
    <row r="200" spans="1:5" ht="21" customHeight="1" x14ac:dyDescent="0.25">
      <c r="A200" s="20" t="s">
        <v>87</v>
      </c>
      <c r="B200" s="3"/>
      <c r="C200" s="3"/>
      <c r="D200" s="3">
        <f>D145+D186</f>
        <v>-7.7</v>
      </c>
      <c r="E200" s="3"/>
    </row>
    <row r="201" spans="1:5" ht="25.5" customHeight="1" x14ac:dyDescent="0.25">
      <c r="A201" s="153" t="s">
        <v>138</v>
      </c>
      <c r="B201" s="154"/>
      <c r="C201" s="154"/>
      <c r="D201" s="154"/>
      <c r="E201" s="155"/>
    </row>
    <row r="202" spans="1:5" ht="31.5" customHeight="1" x14ac:dyDescent="0.25">
      <c r="A202" s="52" t="s">
        <v>34</v>
      </c>
      <c r="B202" s="53">
        <f>B203</f>
        <v>-1415.6</v>
      </c>
      <c r="C202" s="53">
        <f t="shared" ref="C202" si="86">C203</f>
        <v>-1415.6</v>
      </c>
      <c r="D202" s="53"/>
      <c r="E202" s="53"/>
    </row>
    <row r="203" spans="1:5" ht="21" customHeight="1" x14ac:dyDescent="0.25">
      <c r="A203" s="42" t="s">
        <v>55</v>
      </c>
      <c r="B203" s="64">
        <v>-1415.6</v>
      </c>
      <c r="C203" s="64">
        <v>-1415.6</v>
      </c>
      <c r="D203" s="64"/>
      <c r="E203" s="64"/>
    </row>
    <row r="204" spans="1:5" ht="21" customHeight="1" x14ac:dyDescent="0.25">
      <c r="A204" s="47" t="s">
        <v>70</v>
      </c>
      <c r="B204" s="80">
        <f>B205+B206</f>
        <v>106.2</v>
      </c>
      <c r="C204" s="80">
        <f t="shared" ref="C204:E204" si="87">C205+C206</f>
        <v>55</v>
      </c>
      <c r="D204" s="80">
        <f t="shared" si="87"/>
        <v>-10</v>
      </c>
      <c r="E204" s="80">
        <f t="shared" si="87"/>
        <v>51.2</v>
      </c>
    </row>
    <row r="205" spans="1:5" ht="21" customHeight="1" x14ac:dyDescent="0.25">
      <c r="A205" s="42" t="s">
        <v>23</v>
      </c>
      <c r="B205" s="81">
        <v>106.2</v>
      </c>
      <c r="C205" s="81">
        <v>55</v>
      </c>
      <c r="D205" s="81"/>
      <c r="E205" s="81">
        <v>51.2</v>
      </c>
    </row>
    <row r="206" spans="1:5" ht="21" customHeight="1" x14ac:dyDescent="0.25">
      <c r="A206" s="114" t="s">
        <v>24</v>
      </c>
      <c r="B206" s="81"/>
      <c r="C206" s="81"/>
      <c r="D206" s="81">
        <v>-10</v>
      </c>
      <c r="E206" s="81"/>
    </row>
    <row r="207" spans="1:5" ht="21" customHeight="1" x14ac:dyDescent="0.25">
      <c r="A207" s="46" t="s">
        <v>72</v>
      </c>
      <c r="B207" s="80">
        <f>B208+B209</f>
        <v>3.6</v>
      </c>
      <c r="C207" s="80">
        <f t="shared" ref="C207:E207" si="88">C208+C209</f>
        <v>2.9000000000000004</v>
      </c>
      <c r="D207" s="80">
        <f t="shared" si="88"/>
        <v>2.8</v>
      </c>
      <c r="E207" s="80">
        <f t="shared" si="88"/>
        <v>0.7</v>
      </c>
    </row>
    <row r="208" spans="1:5" ht="21" customHeight="1" x14ac:dyDescent="0.25">
      <c r="A208" s="42" t="s">
        <v>23</v>
      </c>
      <c r="B208" s="80"/>
      <c r="C208" s="81">
        <v>-0.7</v>
      </c>
      <c r="D208" s="81"/>
      <c r="E208" s="81">
        <v>0.7</v>
      </c>
    </row>
    <row r="209" spans="1:6" ht="21" customHeight="1" x14ac:dyDescent="0.25">
      <c r="A209" s="20" t="s">
        <v>57</v>
      </c>
      <c r="B209" s="81">
        <v>3.6</v>
      </c>
      <c r="C209" s="81">
        <v>3.6</v>
      </c>
      <c r="D209" s="81">
        <v>2.8</v>
      </c>
      <c r="E209" s="81"/>
    </row>
    <row r="210" spans="1:6" ht="21" customHeight="1" x14ac:dyDescent="0.25">
      <c r="A210" s="46" t="s">
        <v>35</v>
      </c>
      <c r="B210" s="9">
        <f>B211</f>
        <v>88.9</v>
      </c>
      <c r="C210" s="9">
        <f t="shared" ref="C210:E210" si="89">C211</f>
        <v>14.9</v>
      </c>
      <c r="D210" s="9"/>
      <c r="E210" s="9">
        <f t="shared" si="89"/>
        <v>74</v>
      </c>
    </row>
    <row r="211" spans="1:6" ht="21" customHeight="1" x14ac:dyDescent="0.25">
      <c r="A211" s="42" t="s">
        <v>55</v>
      </c>
      <c r="B211" s="51">
        <v>88.9</v>
      </c>
      <c r="C211" s="51">
        <v>14.9</v>
      </c>
      <c r="D211" s="51"/>
      <c r="E211" s="110">
        <v>74</v>
      </c>
      <c r="F211" s="82"/>
    </row>
    <row r="212" spans="1:6" ht="21" customHeight="1" x14ac:dyDescent="0.25">
      <c r="A212" s="126" t="s">
        <v>36</v>
      </c>
      <c r="B212" s="9">
        <f>B202+B204+B210+B207</f>
        <v>-1216.8999999999999</v>
      </c>
      <c r="C212" s="9">
        <f t="shared" ref="C212:E212" si="90">C202+C204+C210+C207</f>
        <v>-1342.7999999999997</v>
      </c>
      <c r="D212" s="9">
        <f t="shared" si="90"/>
        <v>-7.2</v>
      </c>
      <c r="E212" s="9">
        <f t="shared" si="90"/>
        <v>125.9</v>
      </c>
    </row>
    <row r="213" spans="1:6" ht="21" customHeight="1" x14ac:dyDescent="0.25">
      <c r="A213" s="42" t="s">
        <v>23</v>
      </c>
      <c r="B213" s="51">
        <f>B203+B205+B208+B211</f>
        <v>-1220.4999999999998</v>
      </c>
      <c r="C213" s="51">
        <f t="shared" ref="C213:E213" si="91">C203+C205+C208+C211</f>
        <v>-1346.3999999999999</v>
      </c>
      <c r="D213" s="51"/>
      <c r="E213" s="51">
        <f t="shared" si="91"/>
        <v>125.9</v>
      </c>
    </row>
    <row r="214" spans="1:6" ht="21" customHeight="1" x14ac:dyDescent="0.25">
      <c r="A214" s="42" t="s">
        <v>57</v>
      </c>
      <c r="B214" s="16">
        <f>B209</f>
        <v>3.6</v>
      </c>
      <c r="C214" s="16">
        <f t="shared" ref="C214:D214" si="92">C209</f>
        <v>3.6</v>
      </c>
      <c r="D214" s="16">
        <f t="shared" si="92"/>
        <v>2.8</v>
      </c>
      <c r="E214" s="16"/>
    </row>
    <row r="215" spans="1:6" ht="21" customHeight="1" x14ac:dyDescent="0.25">
      <c r="A215" s="83" t="s">
        <v>24</v>
      </c>
      <c r="B215" s="16"/>
      <c r="C215" s="16"/>
      <c r="D215" s="16">
        <f t="shared" ref="D215" si="93">D206</f>
        <v>-10</v>
      </c>
      <c r="E215" s="16"/>
    </row>
    <row r="216" spans="1:6" ht="20.25" customHeight="1" x14ac:dyDescent="0.25">
      <c r="A216" s="117" t="s">
        <v>11</v>
      </c>
      <c r="B216" s="40">
        <f>B20+B58+B79+B87+B196+B212+B27+B32+B13+B42+B52+B37+B47</f>
        <v>-2819.5999999999995</v>
      </c>
      <c r="C216" s="40">
        <f t="shared" ref="C216:E216" si="94">C20+C58+C79+C87+C196+C212+C27+C32+C13+C42+C52+C37+C47</f>
        <v>-702.99999999999966</v>
      </c>
      <c r="D216" s="40">
        <f t="shared" si="94"/>
        <v>142.4</v>
      </c>
      <c r="E216" s="40">
        <f t="shared" si="94"/>
        <v>-2116.6000000000004</v>
      </c>
    </row>
    <row r="217" spans="1:6" x14ac:dyDescent="0.25">
      <c r="A217" s="13" t="s">
        <v>23</v>
      </c>
      <c r="B217" s="119"/>
      <c r="C217" s="119">
        <f t="shared" ref="C217:E217" si="95">C14+C21+C28+C33+C38+C43+C48+C53+C59+C80+C88+C197+C213</f>
        <v>-788.99999999999989</v>
      </c>
      <c r="D217" s="119">
        <f t="shared" si="95"/>
        <v>-53.70000000000001</v>
      </c>
      <c r="E217" s="119">
        <f t="shared" si="95"/>
        <v>789</v>
      </c>
    </row>
    <row r="218" spans="1:6" ht="20.25" customHeight="1" x14ac:dyDescent="0.25">
      <c r="A218" s="83" t="s">
        <v>139</v>
      </c>
      <c r="B218" s="37">
        <f>B81+B198+B215</f>
        <v>21.3</v>
      </c>
      <c r="C218" s="116">
        <f t="shared" ref="C218:D218" si="96">C81+C198+C215</f>
        <v>21.3</v>
      </c>
      <c r="D218" s="116">
        <f t="shared" si="96"/>
        <v>-10</v>
      </c>
      <c r="E218" s="116"/>
    </row>
    <row r="219" spans="1:6" ht="20.25" customHeight="1" x14ac:dyDescent="0.25">
      <c r="A219" s="83" t="s">
        <v>81</v>
      </c>
      <c r="B219" s="37"/>
      <c r="C219" s="116"/>
      <c r="D219" s="116">
        <f t="shared" ref="D219" si="97">D200</f>
        <v>-7.7</v>
      </c>
      <c r="E219" s="116"/>
    </row>
    <row r="220" spans="1:6" ht="20.25" customHeight="1" x14ac:dyDescent="0.25">
      <c r="A220" s="42" t="s">
        <v>57</v>
      </c>
      <c r="B220" s="37"/>
      <c r="C220" s="116"/>
      <c r="D220" s="116">
        <f t="shared" ref="D220" si="98">D199+D214</f>
        <v>203.1</v>
      </c>
      <c r="E220" s="116"/>
    </row>
    <row r="221" spans="1:6" ht="20.25" customHeight="1" x14ac:dyDescent="0.25">
      <c r="A221" s="13" t="s">
        <v>93</v>
      </c>
      <c r="B221" s="37"/>
      <c r="C221" s="37">
        <f t="shared" ref="C221:E221" si="99">C22</f>
        <v>12.7</v>
      </c>
      <c r="D221" s="37"/>
      <c r="E221" s="37">
        <f t="shared" si="99"/>
        <v>-12.7</v>
      </c>
    </row>
    <row r="222" spans="1:6" ht="20.25" customHeight="1" x14ac:dyDescent="0.25">
      <c r="A222" s="17" t="s">
        <v>102</v>
      </c>
      <c r="B222" s="37">
        <f>B19</f>
        <v>-2840.9</v>
      </c>
      <c r="C222" s="37">
        <f t="shared" ref="C222:E222" si="100">C19</f>
        <v>52</v>
      </c>
      <c r="D222" s="37">
        <f t="shared" si="100"/>
        <v>10.7</v>
      </c>
      <c r="E222" s="37">
        <f t="shared" si="100"/>
        <v>-2892.9</v>
      </c>
    </row>
    <row r="223" spans="1:6" x14ac:dyDescent="0.25">
      <c r="A223" s="6"/>
      <c r="B223" s="6"/>
      <c r="C223" s="6"/>
      <c r="D223" s="10"/>
      <c r="E223" s="6"/>
    </row>
    <row r="224" spans="1:6" x14ac:dyDescent="0.25">
      <c r="A224" s="6"/>
      <c r="B224" s="7"/>
      <c r="C224" s="7"/>
      <c r="D224" s="7"/>
      <c r="E224" s="7"/>
    </row>
    <row r="225" spans="1:5" x14ac:dyDescent="0.25">
      <c r="A225" s="6"/>
      <c r="B225" s="6"/>
      <c r="C225" s="6"/>
      <c r="D225" s="10"/>
      <c r="E225" s="6"/>
    </row>
    <row r="226" spans="1:5" x14ac:dyDescent="0.25">
      <c r="A226" s="6"/>
      <c r="B226" s="7"/>
      <c r="C226" s="6"/>
      <c r="D226" s="10"/>
      <c r="E226" s="6"/>
    </row>
    <row r="227" spans="1:5" x14ac:dyDescent="0.25">
      <c r="A227" s="6"/>
      <c r="B227" s="6"/>
      <c r="C227" s="6"/>
      <c r="D227" s="10"/>
      <c r="E227" s="6"/>
    </row>
    <row r="228" spans="1:5" x14ac:dyDescent="0.25">
      <c r="A228" s="6"/>
      <c r="B228" s="6"/>
      <c r="C228" s="6"/>
      <c r="D228" s="10"/>
      <c r="E228" s="6"/>
    </row>
    <row r="229" spans="1:5" x14ac:dyDescent="0.25">
      <c r="A229" s="6"/>
      <c r="B229" s="6"/>
      <c r="C229" s="6"/>
      <c r="D229" s="10"/>
      <c r="E229" s="6"/>
    </row>
    <row r="230" spans="1:5" x14ac:dyDescent="0.25">
      <c r="A230" s="6"/>
      <c r="B230" s="6"/>
      <c r="C230" s="6"/>
      <c r="D230" s="10"/>
      <c r="E230" s="6"/>
    </row>
    <row r="231" spans="1:5" x14ac:dyDescent="0.25">
      <c r="A231" s="6"/>
      <c r="B231" s="6"/>
      <c r="C231" s="6"/>
      <c r="D231" s="10"/>
      <c r="E231" s="6"/>
    </row>
    <row r="232" spans="1:5" x14ac:dyDescent="0.25">
      <c r="A232" s="6"/>
      <c r="B232" s="6"/>
      <c r="C232" s="6"/>
      <c r="D232" s="10"/>
      <c r="E232" s="6"/>
    </row>
    <row r="233" spans="1:5" x14ac:dyDescent="0.25">
      <c r="A233" s="6"/>
      <c r="B233" s="6"/>
      <c r="C233" s="6"/>
      <c r="D233" s="10"/>
      <c r="E233" s="6"/>
    </row>
    <row r="234" spans="1:5" x14ac:dyDescent="0.25">
      <c r="A234" s="6"/>
      <c r="B234" s="6"/>
      <c r="C234" s="6"/>
      <c r="D234" s="10"/>
      <c r="E234" s="6"/>
    </row>
  </sheetData>
  <mergeCells count="17">
    <mergeCell ref="A39:E39"/>
    <mergeCell ref="A49:E49"/>
    <mergeCell ref="A34:E34"/>
    <mergeCell ref="A201:E201"/>
    <mergeCell ref="A54:E55"/>
    <mergeCell ref="A60:E60"/>
    <mergeCell ref="A82:E82"/>
    <mergeCell ref="A89:E89"/>
    <mergeCell ref="A44:E44"/>
    <mergeCell ref="A2:E2"/>
    <mergeCell ref="A15:E15"/>
    <mergeCell ref="A4:A6"/>
    <mergeCell ref="B4:B6"/>
    <mergeCell ref="C4:E4"/>
    <mergeCell ref="C5:D5"/>
    <mergeCell ref="E5:E6"/>
    <mergeCell ref="A7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C2" sqref="C2"/>
    </sheetView>
  </sheetViews>
  <sheetFormatPr defaultRowHeight="12.75" x14ac:dyDescent="0.2"/>
  <cols>
    <col min="1" max="1" width="31.85546875" customWidth="1"/>
    <col min="2" max="2" width="14.140625" customWidth="1"/>
    <col min="3" max="3" width="11.5703125" customWidth="1"/>
    <col min="4" max="5" width="13.5703125" customWidth="1"/>
  </cols>
  <sheetData>
    <row r="2" spans="1:5" ht="15.75" x14ac:dyDescent="0.25">
      <c r="C2" s="178" t="s">
        <v>45</v>
      </c>
    </row>
    <row r="3" spans="1:5" ht="15.75" x14ac:dyDescent="0.25">
      <c r="C3" s="178" t="s">
        <v>65</v>
      </c>
    </row>
    <row r="4" spans="1:5" ht="15.75" x14ac:dyDescent="0.25">
      <c r="C4" s="60" t="s">
        <v>53</v>
      </c>
    </row>
    <row r="7" spans="1:5" ht="34.5" customHeight="1" x14ac:dyDescent="0.2">
      <c r="A7" s="167" t="s">
        <v>47</v>
      </c>
      <c r="B7" s="167"/>
      <c r="C7" s="167"/>
      <c r="D7" s="167"/>
      <c r="E7" s="167"/>
    </row>
    <row r="8" spans="1:5" x14ac:dyDescent="0.2">
      <c r="A8" s="8"/>
      <c r="B8" s="8"/>
      <c r="C8" s="8"/>
      <c r="D8" s="8"/>
      <c r="E8" s="8"/>
    </row>
    <row r="9" spans="1:5" x14ac:dyDescent="0.2">
      <c r="A9" s="8"/>
      <c r="B9" s="8"/>
      <c r="C9" s="8"/>
      <c r="D9" s="8"/>
      <c r="E9" s="8"/>
    </row>
    <row r="10" spans="1:5" x14ac:dyDescent="0.2">
      <c r="A10" s="70"/>
      <c r="B10" s="70"/>
      <c r="C10" s="87"/>
      <c r="D10" s="71" t="s">
        <v>48</v>
      </c>
      <c r="E10" s="72"/>
    </row>
    <row r="11" spans="1:5" ht="117.75" customHeight="1" x14ac:dyDescent="0.2">
      <c r="A11" s="166" t="s">
        <v>49</v>
      </c>
      <c r="B11" s="73" t="s">
        <v>50</v>
      </c>
      <c r="C11" s="85" t="s">
        <v>51</v>
      </c>
      <c r="D11" s="56" t="s">
        <v>43</v>
      </c>
      <c r="E11" s="56" t="s">
        <v>59</v>
      </c>
    </row>
    <row r="12" spans="1:5" ht="15.75" hidden="1" customHeight="1" x14ac:dyDescent="0.2">
      <c r="A12" s="166"/>
      <c r="B12" s="38"/>
      <c r="C12" s="85"/>
      <c r="D12" s="84"/>
      <c r="E12" s="74"/>
    </row>
    <row r="13" spans="1:5" ht="15.75" x14ac:dyDescent="0.2">
      <c r="A13" s="75" t="s">
        <v>26</v>
      </c>
      <c r="B13" s="76">
        <v>2.7</v>
      </c>
      <c r="C13" s="76">
        <v>2.4</v>
      </c>
      <c r="D13" s="76"/>
      <c r="E13" s="76">
        <v>0.3</v>
      </c>
    </row>
    <row r="14" spans="1:5" ht="15.75" x14ac:dyDescent="0.2">
      <c r="A14" s="75" t="s">
        <v>77</v>
      </c>
      <c r="B14" s="76">
        <v>1.5</v>
      </c>
      <c r="C14" s="76">
        <v>1.5</v>
      </c>
      <c r="D14" s="76"/>
      <c r="E14" s="76"/>
    </row>
    <row r="15" spans="1:5" ht="18" customHeight="1" x14ac:dyDescent="0.2">
      <c r="A15" s="75" t="s">
        <v>141</v>
      </c>
      <c r="B15" s="76">
        <v>0.2</v>
      </c>
      <c r="C15" s="76"/>
      <c r="D15" s="76"/>
      <c r="E15" s="76">
        <v>0.2</v>
      </c>
    </row>
    <row r="16" spans="1:5" ht="18" customHeight="1" x14ac:dyDescent="0.2">
      <c r="A16" s="75" t="s">
        <v>142</v>
      </c>
      <c r="B16" s="76">
        <f>C16+D16+E16</f>
        <v>1.3</v>
      </c>
      <c r="C16" s="76"/>
      <c r="D16" s="76">
        <v>0.9</v>
      </c>
      <c r="E16" s="76">
        <v>0.4</v>
      </c>
    </row>
    <row r="17" spans="1:5" ht="18" customHeight="1" x14ac:dyDescent="0.2">
      <c r="A17" s="75" t="s">
        <v>143</v>
      </c>
      <c r="B17" s="76">
        <v>2</v>
      </c>
      <c r="C17" s="76"/>
      <c r="D17" s="76">
        <v>2</v>
      </c>
      <c r="E17" s="76"/>
    </row>
    <row r="18" spans="1:5" ht="18" customHeight="1" x14ac:dyDescent="0.2">
      <c r="A18" s="75" t="s">
        <v>144</v>
      </c>
      <c r="B18" s="76">
        <v>1</v>
      </c>
      <c r="C18" s="76"/>
      <c r="D18" s="76"/>
      <c r="E18" s="76">
        <v>1</v>
      </c>
    </row>
    <row r="19" spans="1:5" ht="18" customHeight="1" x14ac:dyDescent="0.2">
      <c r="A19" s="75" t="s">
        <v>145</v>
      </c>
      <c r="B19" s="76">
        <v>4.0999999999999996</v>
      </c>
      <c r="C19" s="76">
        <v>0.9</v>
      </c>
      <c r="D19" s="76"/>
      <c r="E19" s="76">
        <v>3.2</v>
      </c>
    </row>
    <row r="20" spans="1:5" ht="18" customHeight="1" x14ac:dyDescent="0.2">
      <c r="A20" s="75" t="s">
        <v>61</v>
      </c>
      <c r="B20" s="76">
        <v>7</v>
      </c>
      <c r="C20" s="76">
        <v>7</v>
      </c>
      <c r="D20" s="76"/>
      <c r="E20" s="76"/>
    </row>
    <row r="21" spans="1:5" ht="18" customHeight="1" x14ac:dyDescent="0.2">
      <c r="A21" s="75" t="s">
        <v>83</v>
      </c>
      <c r="B21" s="76">
        <v>1.5</v>
      </c>
      <c r="C21" s="76"/>
      <c r="D21" s="76"/>
      <c r="E21" s="76">
        <v>1.5</v>
      </c>
    </row>
    <row r="22" spans="1:5" ht="21" customHeight="1" x14ac:dyDescent="0.2">
      <c r="A22" s="54" t="s">
        <v>52</v>
      </c>
      <c r="B22" s="77">
        <f>SUM(B13:B21)</f>
        <v>21.299999999999997</v>
      </c>
      <c r="C22" s="77">
        <f t="shared" ref="C22:E22" si="0">SUM(C13:C21)</f>
        <v>11.8</v>
      </c>
      <c r="D22" s="77">
        <f t="shared" si="0"/>
        <v>2.9</v>
      </c>
      <c r="E22" s="77">
        <f t="shared" si="0"/>
        <v>6.6</v>
      </c>
    </row>
  </sheetData>
  <mergeCells count="2">
    <mergeCell ref="A11:A12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6" sqref="A26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6" x14ac:dyDescent="0.2">
      <c r="A1" s="22"/>
      <c r="B1" s="8"/>
      <c r="C1" s="8"/>
      <c r="D1" s="8"/>
    </row>
    <row r="2" spans="1:6" ht="15.75" x14ac:dyDescent="0.25">
      <c r="A2" s="22"/>
      <c r="B2" s="4" t="s">
        <v>148</v>
      </c>
      <c r="C2" s="4"/>
      <c r="D2" s="4"/>
    </row>
    <row r="3" spans="1:6" ht="15.75" x14ac:dyDescent="0.25">
      <c r="A3" s="22"/>
      <c r="B3" s="4" t="s">
        <v>149</v>
      </c>
      <c r="C3" s="4"/>
      <c r="D3" s="4"/>
    </row>
    <row r="4" spans="1:6" ht="15.75" x14ac:dyDescent="0.25">
      <c r="A4" s="22"/>
      <c r="B4" s="4" t="s">
        <v>150</v>
      </c>
      <c r="C4" s="4"/>
      <c r="D4" s="4"/>
    </row>
    <row r="5" spans="1:6" x14ac:dyDescent="0.2">
      <c r="A5" s="22"/>
      <c r="B5" s="8"/>
      <c r="C5" s="8"/>
      <c r="D5" s="8"/>
    </row>
    <row r="6" spans="1:6" ht="15.75" x14ac:dyDescent="0.25">
      <c r="A6" s="21" t="s">
        <v>20</v>
      </c>
      <c r="B6" s="21"/>
      <c r="C6" s="21"/>
      <c r="D6" s="21"/>
    </row>
    <row r="7" spans="1:6" ht="2.25" customHeight="1" x14ac:dyDescent="0.25">
      <c r="A7" s="21"/>
      <c r="B7" s="21"/>
      <c r="C7" s="21"/>
      <c r="D7" s="21"/>
    </row>
    <row r="8" spans="1:6" ht="15.75" x14ac:dyDescent="0.25">
      <c r="A8" s="23" t="s">
        <v>12</v>
      </c>
      <c r="B8" s="23"/>
      <c r="C8" s="23"/>
      <c r="D8" s="23"/>
    </row>
    <row r="9" spans="1:6" ht="15.75" x14ac:dyDescent="0.25">
      <c r="A9" s="23"/>
      <c r="B9" s="23"/>
      <c r="C9" s="23"/>
      <c r="D9" s="23"/>
    </row>
    <row r="10" spans="1:6" ht="15.75" customHeight="1" x14ac:dyDescent="0.2">
      <c r="A10" s="177" t="s">
        <v>22</v>
      </c>
      <c r="B10" s="177"/>
      <c r="C10" s="177"/>
      <c r="D10" s="177"/>
      <c r="E10" s="177"/>
    </row>
    <row r="11" spans="1:6" ht="15.75" x14ac:dyDescent="0.25">
      <c r="A11" s="24"/>
      <c r="B11" s="24"/>
      <c r="C11" s="24"/>
      <c r="D11" s="23"/>
    </row>
    <row r="12" spans="1:6" ht="15" x14ac:dyDescent="0.2">
      <c r="A12" s="168" t="s">
        <v>13</v>
      </c>
      <c r="B12" s="168" t="s">
        <v>14</v>
      </c>
      <c r="C12" s="171" t="s">
        <v>15</v>
      </c>
      <c r="D12" s="172"/>
      <c r="E12" s="25"/>
    </row>
    <row r="13" spans="1:6" ht="15.75" x14ac:dyDescent="0.2">
      <c r="A13" s="169"/>
      <c r="B13" s="169"/>
      <c r="C13" s="173" t="s">
        <v>16</v>
      </c>
      <c r="D13" s="174"/>
      <c r="E13" s="175" t="s">
        <v>19</v>
      </c>
    </row>
    <row r="14" spans="1:6" ht="54.75" customHeight="1" x14ac:dyDescent="0.2">
      <c r="A14" s="170"/>
      <c r="B14" s="170"/>
      <c r="C14" s="26" t="s">
        <v>17</v>
      </c>
      <c r="D14" s="27" t="s">
        <v>10</v>
      </c>
      <c r="E14" s="176"/>
    </row>
    <row r="15" spans="1:6" ht="34.5" customHeight="1" x14ac:dyDescent="0.25">
      <c r="A15" s="32" t="s">
        <v>21</v>
      </c>
      <c r="B15" s="33"/>
      <c r="C15" s="26"/>
      <c r="D15" s="34"/>
      <c r="E15" s="30"/>
    </row>
    <row r="16" spans="1:6" ht="20.25" customHeight="1" x14ac:dyDescent="0.25">
      <c r="A16" s="31" t="s">
        <v>1</v>
      </c>
      <c r="B16" s="97"/>
      <c r="C16" s="41">
        <v>126986.27</v>
      </c>
      <c r="D16" s="100"/>
      <c r="E16" s="101">
        <v>-126986.27</v>
      </c>
      <c r="F16" s="11"/>
    </row>
    <row r="17" spans="1:5" ht="23.25" customHeight="1" x14ac:dyDescent="0.25">
      <c r="A17" s="1" t="s">
        <v>151</v>
      </c>
      <c r="B17" s="29"/>
      <c r="C17" s="28">
        <f>C16</f>
        <v>126986.27</v>
      </c>
      <c r="D17" s="29"/>
      <c r="E17" s="29">
        <f>E16</f>
        <v>-126986.27</v>
      </c>
    </row>
    <row r="19" spans="1:5" ht="14.25" x14ac:dyDescent="0.2">
      <c r="A19" s="24" t="s">
        <v>95</v>
      </c>
      <c r="B19" s="24"/>
      <c r="C19" s="24"/>
      <c r="D19" s="24"/>
      <c r="E19" s="24"/>
    </row>
    <row r="21" spans="1:5" ht="15" x14ac:dyDescent="0.2">
      <c r="A21" s="168" t="s">
        <v>13</v>
      </c>
      <c r="B21" s="168" t="s">
        <v>14</v>
      </c>
      <c r="C21" s="171" t="s">
        <v>15</v>
      </c>
      <c r="D21" s="172"/>
      <c r="E21" s="25"/>
    </row>
    <row r="22" spans="1:5" ht="15.75" x14ac:dyDescent="0.2">
      <c r="A22" s="169"/>
      <c r="B22" s="169"/>
      <c r="C22" s="173" t="s">
        <v>16</v>
      </c>
      <c r="D22" s="174"/>
      <c r="E22" s="175" t="s">
        <v>19</v>
      </c>
    </row>
    <row r="23" spans="1:5" ht="46.5" customHeight="1" x14ac:dyDescent="0.2">
      <c r="A23" s="170"/>
      <c r="B23" s="170"/>
      <c r="C23" s="26" t="s">
        <v>17</v>
      </c>
      <c r="D23" s="27" t="s">
        <v>10</v>
      </c>
      <c r="E23" s="176"/>
    </row>
    <row r="24" spans="1:5" ht="28.5" x14ac:dyDescent="0.25">
      <c r="A24" s="32" t="s">
        <v>96</v>
      </c>
      <c r="B24" s="33"/>
      <c r="C24" s="26"/>
      <c r="D24" s="34"/>
      <c r="E24" s="30"/>
    </row>
    <row r="25" spans="1:5" ht="15.75" x14ac:dyDescent="0.25">
      <c r="A25" s="31" t="s">
        <v>1</v>
      </c>
      <c r="B25" s="97"/>
      <c r="C25" s="118">
        <v>32000</v>
      </c>
      <c r="D25" s="100"/>
      <c r="E25" s="101">
        <v>-32000</v>
      </c>
    </row>
    <row r="26" spans="1:5" ht="15.75" x14ac:dyDescent="0.25">
      <c r="A26" s="1" t="s">
        <v>152</v>
      </c>
      <c r="B26" s="29"/>
      <c r="C26" s="29">
        <f>C25</f>
        <v>32000</v>
      </c>
      <c r="D26" s="29"/>
      <c r="E26" s="29">
        <f>E25</f>
        <v>-32000</v>
      </c>
    </row>
  </sheetData>
  <mergeCells count="11">
    <mergeCell ref="A10:E10"/>
    <mergeCell ref="A12:A14"/>
    <mergeCell ref="B12:B14"/>
    <mergeCell ref="C12:D12"/>
    <mergeCell ref="C13:D13"/>
    <mergeCell ref="E13:E14"/>
    <mergeCell ref="A21:A23"/>
    <mergeCell ref="B21:B23"/>
    <mergeCell ref="C21:D21"/>
    <mergeCell ref="C22:D22"/>
    <mergeCell ref="E22:E23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1priedas</vt:lpstr>
      <vt:lpstr>2priedas</vt:lpstr>
      <vt:lpstr>3 priedas</vt:lpstr>
      <vt:lpstr>4 priedas</vt:lpstr>
      <vt:lpstr>'2priedas'!Print_Titles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Loreta Vasilevičienė</cp:lastModifiedBy>
  <cp:lastPrinted>2018-09-11T12:29:49Z</cp:lastPrinted>
  <dcterms:created xsi:type="dcterms:W3CDTF">2005-12-13T07:19:10Z</dcterms:created>
  <dcterms:modified xsi:type="dcterms:W3CDTF">2018-09-11T12:33:34Z</dcterms:modified>
</cp:coreProperties>
</file>