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a5\Desktop\Sprendimai\biudžetas\"/>
    </mc:Choice>
  </mc:AlternateContent>
  <bookViews>
    <workbookView xWindow="0" yWindow="0" windowWidth="28800" windowHeight="11610" activeTab="1"/>
  </bookViews>
  <sheets>
    <sheet name="1priedas" sheetId="26" r:id="rId1"/>
    <sheet name="2priedas" sheetId="22" r:id="rId2"/>
    <sheet name="3 priedas" sheetId="27" r:id="rId3"/>
    <sheet name="4 priedas" sheetId="25" r:id="rId4"/>
  </sheets>
  <definedNames>
    <definedName name="_xlnm.Print_Titles" localSheetId="1">'2priedas'!$4:$6</definedName>
    <definedName name="_xlnm.Print_Titles" localSheetId="3">'4 priedas'!$12:$14</definedName>
  </definedNames>
  <calcPr calcId="162913" iterateDelta="1E-4"/>
</workbook>
</file>

<file path=xl/calcChain.xml><?xml version="1.0" encoding="utf-8"?>
<calcChain xmlns="http://schemas.openxmlformats.org/spreadsheetml/2006/main">
  <c r="E23" i="25" l="1"/>
  <c r="C26" i="22" l="1"/>
  <c r="B26" i="22"/>
  <c r="C23" i="22"/>
  <c r="C25" i="22" s="1"/>
  <c r="B23" i="22"/>
  <c r="B25" i="22" s="1"/>
  <c r="C23" i="25" l="1"/>
  <c r="B23" i="25"/>
  <c r="C112" i="22" l="1"/>
  <c r="D112" i="22"/>
  <c r="E112" i="22"/>
  <c r="B112" i="22"/>
  <c r="C68" i="22"/>
  <c r="E68" i="22"/>
  <c r="E13" i="22"/>
  <c r="E15" i="22" s="1"/>
  <c r="E16" i="22"/>
  <c r="B16" i="22"/>
  <c r="B13" i="22"/>
  <c r="B15" i="22" s="1"/>
  <c r="C78" i="22" l="1"/>
  <c r="D78" i="22"/>
  <c r="B78" i="22"/>
  <c r="C85" i="22"/>
  <c r="B85" i="22"/>
  <c r="C98" i="22" l="1"/>
  <c r="B98" i="22"/>
  <c r="C96" i="22"/>
  <c r="B96" i="22"/>
  <c r="C94" i="22"/>
  <c r="B94" i="22"/>
  <c r="C92" i="22"/>
  <c r="B92" i="22"/>
  <c r="B12" i="26"/>
  <c r="B10" i="26" s="1"/>
  <c r="C21" i="22"/>
  <c r="C126" i="22" s="1"/>
  <c r="B21" i="22"/>
  <c r="B126" i="22" s="1"/>
  <c r="C18" i="22"/>
  <c r="C20" i="22" s="1"/>
  <c r="B18" i="22"/>
  <c r="B20" i="22" s="1"/>
  <c r="B20" i="25" l="1"/>
  <c r="C65" i="22" l="1"/>
  <c r="B65" i="22"/>
  <c r="C109" i="22"/>
  <c r="B109" i="22"/>
  <c r="C18" i="27" l="1"/>
  <c r="D18" i="27"/>
  <c r="E18" i="27"/>
  <c r="B18" i="27"/>
  <c r="B114" i="22" l="1"/>
  <c r="C114" i="22"/>
  <c r="D114" i="22"/>
  <c r="D125" i="22" s="1"/>
  <c r="E114" i="22"/>
  <c r="E125" i="22" s="1"/>
  <c r="C104" i="22"/>
  <c r="E104" i="22"/>
  <c r="B104" i="22"/>
  <c r="C89" i="22"/>
  <c r="E89" i="22"/>
  <c r="B89" i="22"/>
  <c r="C61" i="22" l="1"/>
  <c r="D61" i="22"/>
  <c r="B61" i="22"/>
  <c r="C113" i="22"/>
  <c r="D113" i="22"/>
  <c r="D124" i="22" s="1"/>
  <c r="E113" i="22"/>
  <c r="B113" i="22"/>
  <c r="D107" i="22"/>
  <c r="E100" i="22"/>
  <c r="C100" i="22"/>
  <c r="C87" i="22"/>
  <c r="E87" i="22"/>
  <c r="C83" i="22"/>
  <c r="B83" i="22"/>
  <c r="E76" i="22"/>
  <c r="E111" i="22" s="1"/>
  <c r="C76" i="22"/>
  <c r="D74" i="22"/>
  <c r="D72" i="22"/>
  <c r="D70" i="22"/>
  <c r="D111" i="22" l="1"/>
  <c r="D49" i="22"/>
  <c r="D123" i="22" s="1"/>
  <c r="D39" i="22"/>
  <c r="C50" i="22"/>
  <c r="B50" i="22"/>
  <c r="D46" i="22"/>
  <c r="C43" i="22"/>
  <c r="D43" i="22"/>
  <c r="B43" i="22"/>
  <c r="E26" i="25"/>
  <c r="C26" i="25"/>
  <c r="D48" i="22" l="1"/>
  <c r="C63" i="22" l="1"/>
  <c r="C125" i="22" s="1"/>
  <c r="B63" i="22"/>
  <c r="C62" i="22"/>
  <c r="B62" i="22"/>
  <c r="B124" i="22" s="1"/>
  <c r="C52" i="22"/>
  <c r="B52" i="22"/>
  <c r="C56" i="22"/>
  <c r="D56" i="22"/>
  <c r="D60" i="22" s="1"/>
  <c r="D122" i="22" s="1"/>
  <c r="B56" i="22"/>
  <c r="B16" i="26" l="1"/>
  <c r="B15" i="26" s="1"/>
  <c r="B20" i="26" s="1"/>
  <c r="C121" i="22" l="1"/>
  <c r="E121" i="22"/>
  <c r="C118" i="22"/>
  <c r="E118" i="22"/>
  <c r="E120" i="22" s="1"/>
  <c r="B118" i="22"/>
  <c r="C116" i="22"/>
  <c r="B116" i="22"/>
  <c r="C120" i="22" l="1"/>
  <c r="C102" i="22"/>
  <c r="B102" i="22"/>
  <c r="C81" i="22"/>
  <c r="B81" i="22"/>
  <c r="C54" i="22"/>
  <c r="C60" i="22" s="1"/>
  <c r="B54" i="22"/>
  <c r="B60" i="22" s="1"/>
  <c r="C41" i="22"/>
  <c r="C48" i="22" s="1"/>
  <c r="B41" i="22"/>
  <c r="B48" i="22" s="1"/>
  <c r="C37" i="22"/>
  <c r="E37" i="22"/>
  <c r="B37" i="22"/>
  <c r="C34" i="22"/>
  <c r="C36" i="22" s="1"/>
  <c r="E34" i="22"/>
  <c r="E36" i="22" s="1"/>
  <c r="B34" i="22"/>
  <c r="B36" i="22" s="1"/>
  <c r="C111" i="22" l="1"/>
  <c r="B111" i="22"/>
  <c r="B122" i="22" s="1"/>
  <c r="C35" i="25"/>
  <c r="C17" i="25"/>
  <c r="C8" i="22"/>
  <c r="E8" i="22"/>
  <c r="E35" i="25" l="1"/>
  <c r="B35" i="25"/>
  <c r="E31" i="22" l="1"/>
  <c r="E124" i="22" s="1"/>
  <c r="E28" i="22"/>
  <c r="E30" i="22" l="1"/>
  <c r="B17" i="25"/>
  <c r="E11" i="22" l="1"/>
  <c r="E123" i="22" s="1"/>
  <c r="C31" i="22" l="1"/>
  <c r="C124" i="22" s="1"/>
  <c r="E20" i="25" l="1"/>
  <c r="C20" i="25"/>
  <c r="E17" i="25"/>
  <c r="C28" i="22" l="1"/>
  <c r="C30" i="22" l="1"/>
  <c r="C11" i="22"/>
  <c r="C123" i="22" s="1"/>
  <c r="C10" i="22"/>
  <c r="C122" i="22" s="1"/>
  <c r="E10" i="22"/>
  <c r="E122" i="22" s="1"/>
</calcChain>
</file>

<file path=xl/sharedStrings.xml><?xml version="1.0" encoding="utf-8"?>
<sst xmlns="http://schemas.openxmlformats.org/spreadsheetml/2006/main" count="194" uniqueCount="122">
  <si>
    <t>Asignavimų valdytojas</t>
  </si>
  <si>
    <t>Savivaldybės administracija</t>
  </si>
  <si>
    <t xml:space="preserve">Savivaldybės administracija </t>
  </si>
  <si>
    <t xml:space="preserve">     ASIGNAVIMAI PAGAL ASIGNAVIMŲ VALDYTOJUS IR PROGRAMAS</t>
  </si>
  <si>
    <t>Iš viso  02 programai</t>
  </si>
  <si>
    <t xml:space="preserve">                                06 SAVIVALDYBĖS TURTO VALDYMO PROGRAMA</t>
  </si>
  <si>
    <t>Iš viso  06 programai</t>
  </si>
  <si>
    <t xml:space="preserve">  išlaidoms</t>
  </si>
  <si>
    <t>iš viso</t>
  </si>
  <si>
    <t>turtui įsigyti  ir finansi-niams įsipareigoji-mams vykdyti</t>
  </si>
  <si>
    <t>Iš jų – įstaigos pajamos už paslaugas</t>
  </si>
  <si>
    <t>Iš jų  (tūkst. Eur)</t>
  </si>
  <si>
    <t>Iš viso (tūkst. Eur)</t>
  </si>
  <si>
    <t>iš jų darbo užmokesčiui</t>
  </si>
  <si>
    <t xml:space="preserve">                Iš viso 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</si>
  <si>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</si>
  <si>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</si>
  <si>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</si>
  <si>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</si>
  <si>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</si>
  <si>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</si>
  <si>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</si>
  <si>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</si>
  <si>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>turtui įsigyti ir finansiniams įsipareigoji-mams vykdyti</t>
  </si>
  <si>
    <t xml:space="preserve">         ASIGNAVIMAI IŠ SAVIVALDYBĖS 2017 M. NEPANAUDOTŲ BIUDŽETO</t>
  </si>
  <si>
    <t xml:space="preserve">  03  URBANISTINĖS PLĖTROS PROGRAMA</t>
  </si>
  <si>
    <t xml:space="preserve">    02 INVESTICIJŲ PROJEKTŲ  PROGRAMA</t>
  </si>
  <si>
    <t xml:space="preserve">                        3.  SAVIVALDYBĖS BIUDŽETO EINAMŲJŲ METŲ IŠLAIDOMS</t>
  </si>
  <si>
    <t>1. TIKSLINĖS PASKIRTIES LĖŠOS</t>
  </si>
  <si>
    <t>Iš jų: savivaldybės biudžeto lėšos</t>
  </si>
  <si>
    <t xml:space="preserve">         įstaigų pajamos už paslaugas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</si>
  <si>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</si>
  <si>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</si>
  <si>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</si>
  <si>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</si>
  <si>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Iš viso 10 programai</t>
  </si>
  <si>
    <t>Dailės galerija</t>
  </si>
  <si>
    <t>Iš viso 12 programai</t>
  </si>
  <si>
    <t xml:space="preserve">               12 KŪNO KULTŪROS IR SPORTO PROGRAMA</t>
  </si>
  <si>
    <t xml:space="preserve">                         11 KULTŪROS IR MENO PROGRAMA</t>
  </si>
  <si>
    <t>Kūno kultūros ir sporto centras</t>
  </si>
  <si>
    <r>
      <t xml:space="preserve">                                                     </t>
    </r>
    <r>
      <rPr>
        <b/>
        <sz val="11"/>
        <rFont val="Times New Roman"/>
        <family val="1"/>
        <charset val="186"/>
      </rPr>
      <t>13 ŠVIETIMO IR UGDYMO PROGRAMA</t>
    </r>
  </si>
  <si>
    <t>5-oji gimnazija</t>
  </si>
  <si>
    <t>Iš viso 13 programai</t>
  </si>
  <si>
    <t xml:space="preserve">                                       15 SOCIALINĖS PARAMOS  ĮGYVENDINIMO PROGRAMA</t>
  </si>
  <si>
    <t>Savivaldybės administracijos Socialinių reikalų skyrius</t>
  </si>
  <si>
    <t>Jaunuolių dienos centras</t>
  </si>
  <si>
    <t>Iš viso 15 programai</t>
  </si>
  <si>
    <t>Iš viso 11 programai</t>
  </si>
  <si>
    <t>Iš viso pajamų</t>
  </si>
  <si>
    <t>KITOS PAJAMOS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</si>
  <si>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</si>
  <si>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</si>
  <si>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</si>
  <si>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</si>
  <si>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1 priedas</t>
  </si>
  <si>
    <t>2018 m. gegužės        d. sprendimo Nr.</t>
  </si>
  <si>
    <t xml:space="preserve">Panevėžio miesto savivaldybės tarybos </t>
  </si>
  <si>
    <r>
      <t xml:space="preserve">        </t>
    </r>
    <r>
      <rPr>
        <b/>
        <sz val="12"/>
        <rFont val="Times New Roman"/>
        <family val="1"/>
        <charset val="186"/>
      </rPr>
      <t>PANEVĖŽIO MIESTO SAVIVALDYBĖS 2018 METŲ BIUDŽETO PAJAMOS</t>
    </r>
  </si>
  <si>
    <t>Futbolo akademija</t>
  </si>
  <si>
    <t xml:space="preserve">         mokinio krepšelio lėšos</t>
  </si>
  <si>
    <t>IŠ SAVIVALDYBĖS BIUDŽETO IŠLAIKOMŲ ĮSTAIGŲ PAJAMŲ UŽ TEIKIAMAS PASLAUGAS ĮMOKOS Į SAVIVALDYBĖS BIUDŽETĄ</t>
  </si>
  <si>
    <t xml:space="preserve">         Iš jų ( tūkst. Eur)</t>
  </si>
  <si>
    <t>Savivaldybės institucijos ir įstaigos pavadinimas</t>
  </si>
  <si>
    <t>Iš viso pajamų (tūkst. Eur)</t>
  </si>
  <si>
    <t xml:space="preserve">pajamos už prekes ir paslaugas </t>
  </si>
  <si>
    <t xml:space="preserve">                         Iš viso </t>
  </si>
  <si>
    <t>3 priedas</t>
  </si>
  <si>
    <t>2018 m. gegužės     sprendimo Nr.</t>
  </si>
  <si>
    <t>13 ŠVIETIMO IR UGDYMO PROGRAMA</t>
  </si>
  <si>
    <t xml:space="preserve">                       Iš viso 13 programai</t>
  </si>
  <si>
    <t>Lėlių vežimo teatras</t>
  </si>
  <si>
    <t xml:space="preserve">           įstaigos pajamos už paslaugas</t>
  </si>
  <si>
    <t>Savivaldybės viešoji biblioteka</t>
  </si>
  <si>
    <t>Iš jų – savivaldybės biudžeto lėšos</t>
  </si>
  <si>
    <t>Suaugusiųjų ir jaunimo mokymo centras</t>
  </si>
  <si>
    <t xml:space="preserve">          mokinio krepšelio lėšos</t>
  </si>
  <si>
    <t>10 MIESTO INFRASTRUKTŪROS OBJEKTŲ PLĖTROS, MODERNIZAVIMO IR PRIEŽIŪROS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</si>
  <si>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10  programai</t>
    </r>
  </si>
  <si>
    <t>Juozo Balčikonio gimnazija</t>
  </si>
  <si>
    <t>pajamos už patalpų nuomą</t>
  </si>
  <si>
    <t>Juozo Miltinio gimnazija</t>
  </si>
  <si>
    <t>Juozo  Miltinio gimnazija</t>
  </si>
  <si>
    <t>Moksleivių namai</t>
  </si>
  <si>
    <t xml:space="preserve">                                 04 APLINKOS APSAUGOS RĖMIMO SPECIALIOJI PROGRAMA</t>
  </si>
  <si>
    <t>Iš viso  04 programai</t>
  </si>
  <si>
    <t>DOTACIJOS</t>
  </si>
  <si>
    <t>Kita tikslinė dotacija</t>
  </si>
  <si>
    <t>Dotacijos iš kitų valdžios sektoriaus subjektų</t>
  </si>
  <si>
    <t>Europos Sąjungos finansinės paramos lėšos</t>
  </si>
  <si>
    <t>Alfono Lipniūno progimnazija</t>
  </si>
  <si>
    <t>Rožyno progimnazija</t>
  </si>
  <si>
    <t xml:space="preserve">          įstaigos pajamos už paslaugas</t>
  </si>
  <si>
    <t xml:space="preserve">                              03 URBANISTINĖS PLĖTROS PROGRAMA</t>
  </si>
  <si>
    <t>Iš viso  03 programai</t>
  </si>
  <si>
    <t xml:space="preserve">              05 EKONOMINĖS PLĖTROS IR UŽIMTUMO SKATINIMO PROGRAMA</t>
  </si>
  <si>
    <t>Dotacija savivaldybėms iš Europos Sąjungos, kitos tarptautinės finansinės paramos ir bendrojo finansavimo lėšų</t>
  </si>
  <si>
    <t>Iš jų – valstybės biudžeto lėšos</t>
  </si>
  <si>
    <t>Iš viso 05 programai</t>
  </si>
  <si>
    <t xml:space="preserve">                10 MIESTO INFRASTRUKTŪROS OBJEKTŲ PLĖTROS, MODERNIZAVIMO IR PRIEŽIŪROS PROGRAMA</t>
  </si>
  <si>
    <t xml:space="preserve">Kino centras ,,Garsas“ </t>
  </si>
  <si>
    <t xml:space="preserve">         įstaigos pajamos už paslaugas</t>
  </si>
  <si>
    <t xml:space="preserve">Lopšelis-darželis ,,Draugystė“ </t>
  </si>
  <si>
    <t xml:space="preserve">Lopšelis-darželis ,,Aušra“ </t>
  </si>
  <si>
    <t xml:space="preserve">Lopšelis-darželis ,,Kastytis“ </t>
  </si>
  <si>
    <t xml:space="preserve">Lopšelis-darželis ,,Pasaka“ </t>
  </si>
  <si>
    <t>Lopšelis-darželis ,,Jūratė“</t>
  </si>
  <si>
    <t>,,Minties“ gimnazija</t>
  </si>
  <si>
    <t>,,Vilties“ progimnazija</t>
  </si>
  <si>
    <t>,,Vyturio“ progimnazija</t>
  </si>
  <si>
    <t>,,Aušros“ progimnazija</t>
  </si>
  <si>
    <t>,,Ąžuolo“ progimnazija</t>
  </si>
  <si>
    <t>,,Žemynos“ progimnazija</t>
  </si>
  <si>
    <t>,,Šaltinio“ progimnazija</t>
  </si>
  <si>
    <t>Iš jų – mokinio krepšelio lėšos</t>
  </si>
  <si>
    <t xml:space="preserve">         valstybės biudžeto lėšos</t>
  </si>
  <si>
    <t xml:space="preserve">       2018 m. gegužės   d. sprendimo Nr.  </t>
  </si>
  <si>
    <t xml:space="preserve">       4 priedas</t>
  </si>
  <si>
    <t>Lopšelis-darželis „Kastytis“</t>
  </si>
  <si>
    <r>
      <rPr>
        <sz val="11"/>
        <color rgb="FF000000"/>
        <rFont val="Times New Roman"/>
        <family val="1"/>
        <charset val="186"/>
      </rPr>
      <t>Panevėžio miesto savivaldybės tarybos</t>
    </r>
    <r>
      <rPr>
        <sz val="10"/>
        <color rgb="FF000000"/>
        <rFont val="Times New Roman"/>
        <family val="1"/>
        <charset val="186"/>
      </rPr>
      <t xml:space="preserve"> </t>
    </r>
  </si>
  <si>
    <t>,,Saulėtekio“ progimnazija</t>
  </si>
  <si>
    <t>įmokos už išlaikymą švietimo, socialinės apsaugos ir kitose įstaigose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</si>
</sst>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0" fontId="11" fillId="0" borderId="0" xfId="0" applyFont="1"/>
    <xf numFmtId="164" fontId="7" fillId="0" borderId="6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0" xfId="0" applyFont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wrapText="1"/>
    </xf>
    <xf numFmtId="164" fontId="2" fillId="0" borderId="2" xfId="0" applyNumberFormat="1" applyFont="1" applyBorder="1"/>
    <xf numFmtId="0" fontId="2" fillId="0" borderId="0" xfId="0" applyFont="1" applyAlignment="1"/>
    <xf numFmtId="0" fontId="11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/>
    <xf numFmtId="0" fontId="1" fillId="0" borderId="1" xfId="0" applyFont="1" applyBorder="1"/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right" vertical="center" wrapText="1"/>
    </xf>
    <xf numFmtId="164" fontId="14" fillId="0" borderId="1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7" xfId="0" applyNumberFormat="1" applyFont="1" applyFill="1" applyBorder="1"/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vertical="center"/>
    </xf>
    <xf numFmtId="164" fontId="18" fillId="0" borderId="7" xfId="0" applyNumberFormat="1" applyFont="1" applyFill="1" applyBorder="1"/>
    <xf numFmtId="0" fontId="15" fillId="0" borderId="6" xfId="0" applyFont="1" applyFill="1" applyBorder="1" applyAlignment="1">
      <alignment horizontal="center" vertical="center" wrapText="1"/>
    </xf>
    <xf numFmtId="164" fontId="11" fillId="0" borderId="5" xfId="0" applyNumberFormat="1" applyFont="1" applyBorder="1" applyAlignment="1">
      <alignment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/>
    <xf numFmtId="0" fontId="6" fillId="0" borderId="0" xfId="0" applyFont="1" applyAlignment="1">
      <alignment vertical="center"/>
    </xf>
    <xf numFmtId="164" fontId="7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6" fillId="0" borderId="11" xfId="0" applyNumberFormat="1" applyFont="1" applyBorder="1" applyAlignment="1">
      <alignment horizontal="right" vertical="center" wrapText="1"/>
    </xf>
    <xf numFmtId="0" fontId="0" fillId="0" borderId="0" xfId="0" applyAlignment="1"/>
    <xf numFmtId="164" fontId="6" fillId="0" borderId="6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 vertical="center" readingOrder="1"/>
    </xf>
    <xf numFmtId="0" fontId="1" fillId="0" borderId="0" xfId="0" applyFont="1"/>
    <xf numFmtId="0" fontId="1" fillId="0" borderId="0" xfId="0" applyFont="1" applyAlignment="1"/>
    <xf numFmtId="0" fontId="11" fillId="0" borderId="0" xfId="0" applyFont="1" applyAlignment="1"/>
    <xf numFmtId="0" fontId="2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wrapText="1"/>
    </xf>
    <xf numFmtId="164" fontId="7" fillId="0" borderId="13" xfId="0" applyNumberFormat="1" applyFont="1" applyBorder="1" applyAlignment="1">
      <alignment horizontal="right" wrapText="1"/>
    </xf>
    <xf numFmtId="164" fontId="6" fillId="0" borderId="13" xfId="0" applyNumberFormat="1" applyFont="1" applyBorder="1" applyAlignment="1">
      <alignment horizontal="right" wrapText="1"/>
    </xf>
    <xf numFmtId="164" fontId="11" fillId="0" borderId="1" xfId="0" applyNumberFormat="1" applyFont="1" applyBorder="1" applyAlignment="1">
      <alignment wrapText="1"/>
    </xf>
    <xf numFmtId="164" fontId="11" fillId="0" borderId="3" xfId="0" applyNumberFormat="1" applyFont="1" applyBorder="1" applyAlignment="1">
      <alignment horizontal="left" wrapText="1"/>
    </xf>
    <xf numFmtId="0" fontId="11" fillId="0" borderId="2" xfId="0" applyFont="1" applyBorder="1"/>
    <xf numFmtId="0" fontId="11" fillId="0" borderId="4" xfId="0" applyFont="1" applyBorder="1"/>
    <xf numFmtId="0" fontId="11" fillId="0" borderId="7" xfId="0" applyFont="1" applyBorder="1"/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left" wrapText="1"/>
    </xf>
    <xf numFmtId="164" fontId="7" fillId="0" borderId="6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wrapText="1"/>
    </xf>
    <xf numFmtId="0" fontId="23" fillId="0" borderId="0" xfId="0" applyFont="1"/>
    <xf numFmtId="164" fontId="11" fillId="0" borderId="5" xfId="0" applyNumberFormat="1" applyFont="1" applyBorder="1"/>
    <xf numFmtId="164" fontId="6" fillId="0" borderId="1" xfId="0" applyNumberFormat="1" applyFont="1" applyFill="1" applyBorder="1"/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14" fillId="0" borderId="7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164" fontId="7" fillId="0" borderId="7" xfId="0" applyNumberFormat="1" applyFont="1" applyBorder="1" applyAlignment="1">
      <alignment horizontal="center" wrapText="1"/>
    </xf>
    <xf numFmtId="0" fontId="11" fillId="0" borderId="14" xfId="0" applyFont="1" applyBorder="1"/>
    <xf numFmtId="164" fontId="9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/>
    </xf>
    <xf numFmtId="164" fontId="12" fillId="0" borderId="7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left" vertical="center"/>
    </xf>
    <xf numFmtId="164" fontId="1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3" fillId="0" borderId="7" xfId="0" applyNumberFormat="1" applyFont="1" applyBorder="1" applyAlignment="1">
      <alignment horizontal="right" vertical="center" wrapText="1"/>
    </xf>
    <xf numFmtId="0" fontId="6" fillId="0" borderId="1" xfId="0" applyFont="1" applyBorder="1"/>
    <xf numFmtId="49" fontId="6" fillId="0" borderId="1" xfId="0" applyNumberFormat="1" applyFont="1" applyBorder="1" applyAlignment="1">
      <alignment horizontal="right"/>
    </xf>
    <xf numFmtId="0" fontId="11" fillId="0" borderId="3" xfId="0" applyFont="1" applyBorder="1"/>
    <xf numFmtId="164" fontId="6" fillId="0" borderId="1" xfId="0" applyNumberFormat="1" applyFont="1" applyBorder="1"/>
    <xf numFmtId="2" fontId="15" fillId="0" borderId="6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164" fontId="9" fillId="0" borderId="11" xfId="0" applyNumberFormat="1" applyFont="1" applyBorder="1" applyAlignment="1">
      <alignment horizontal="right" vertical="center" wrapText="1"/>
    </xf>
    <xf numFmtId="164" fontId="12" fillId="0" borderId="14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left" vertical="center"/>
    </xf>
    <xf numFmtId="164" fontId="11" fillId="0" borderId="6" xfId="0" applyNumberFormat="1" applyFont="1" applyBorder="1" applyAlignment="1">
      <alignment wrapText="1"/>
    </xf>
    <xf numFmtId="164" fontId="18" fillId="0" borderId="7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left" vertical="center"/>
    </xf>
    <xf numFmtId="164" fontId="24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left" wrapText="1"/>
    </xf>
    <xf numFmtId="0" fontId="25" fillId="0" borderId="0" xfId="0" applyFont="1"/>
    <xf numFmtId="164" fontId="7" fillId="0" borderId="8" xfId="0" applyNumberFormat="1" applyFont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164" fontId="7" fillId="0" borderId="7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14" fillId="0" borderId="9" xfId="0" applyNumberFormat="1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wrapText="1"/>
    </xf>
    <xf numFmtId="164" fontId="19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164" fontId="7" fillId="0" borderId="7" xfId="0" applyNumberFormat="1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wrapText="1"/>
    </xf>
    <xf numFmtId="164" fontId="11" fillId="0" borderId="8" xfId="0" applyNumberFormat="1" applyFont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164" fontId="11" fillId="0" borderId="7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0" fontId="1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8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m. gegužės      d. sprendimo Nr.         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4" workbookViewId="0">
      <selection activeCell="A14" sqref="A14"/>
    </sheetView>
  </sheetViews>
  <sheetFormatPr defaultRowHeight="12.75" x14ac:dyDescent="0.2"/>
  <cols>
    <col min="1" max="1" width="48.28515625" customWidth="1"/>
    <col min="2" max="2" width="26.7109375" customWidth="1"/>
    <col min="3" max="3" width="11.42578125" customWidth="1"/>
  </cols>
  <sheetData>
    <row r="1" spans="1:4" ht="15.75" x14ac:dyDescent="0.2">
      <c r="B1" s="74"/>
    </row>
    <row r="3" spans="1:4" ht="15.75" x14ac:dyDescent="0.2">
      <c r="B3" s="74" t="s">
        <v>57</v>
      </c>
    </row>
    <row r="4" spans="1:4" ht="15.75" x14ac:dyDescent="0.2">
      <c r="B4" s="74" t="s">
        <v>56</v>
      </c>
    </row>
    <row r="5" spans="1:4" ht="15.75" x14ac:dyDescent="0.25">
      <c r="B5" s="75" t="s">
        <v>55</v>
      </c>
    </row>
    <row r="7" spans="1:4" ht="15.75" x14ac:dyDescent="0.25">
      <c r="A7" s="76" t="s">
        <v>58</v>
      </c>
      <c r="B7" s="76"/>
      <c r="C7" s="77"/>
      <c r="D7" s="65"/>
    </row>
    <row r="10" spans="1:4" ht="15.75" x14ac:dyDescent="0.25">
      <c r="A10" s="117" t="s">
        <v>86</v>
      </c>
      <c r="B10" s="118">
        <f>B12+B11</f>
        <v>7.5</v>
      </c>
    </row>
    <row r="11" spans="1:4" ht="15.75" x14ac:dyDescent="0.25">
      <c r="A11" s="117" t="s">
        <v>89</v>
      </c>
      <c r="B11" s="118">
        <v>-7836.7</v>
      </c>
    </row>
    <row r="12" spans="1:4" ht="15.75" x14ac:dyDescent="0.25">
      <c r="A12" s="117" t="s">
        <v>88</v>
      </c>
      <c r="B12" s="118">
        <f>B13+B14</f>
        <v>7844.2</v>
      </c>
    </row>
    <row r="13" spans="1:4" ht="15.75" x14ac:dyDescent="0.25">
      <c r="A13" s="35" t="s">
        <v>87</v>
      </c>
      <c r="B13" s="119">
        <v>7.5</v>
      </c>
    </row>
    <row r="14" spans="1:4" ht="47.25" x14ac:dyDescent="0.25">
      <c r="A14" s="1" t="s">
        <v>96</v>
      </c>
      <c r="B14" s="119">
        <v>7836.7</v>
      </c>
    </row>
    <row r="15" spans="1:4" ht="15.75" x14ac:dyDescent="0.2">
      <c r="A15" s="69" t="s">
        <v>50</v>
      </c>
      <c r="B15" s="70">
        <f>B16</f>
        <v>-2.9000000000000004</v>
      </c>
    </row>
    <row r="16" spans="1:4" ht="15.75" x14ac:dyDescent="0.2">
      <c r="A16" s="69" t="s">
        <v>51</v>
      </c>
      <c r="B16" s="72">
        <f>B17+B18+B19</f>
        <v>-2.9000000000000004</v>
      </c>
    </row>
    <row r="17" spans="1:2" ht="21.75" customHeight="1" x14ac:dyDescent="0.25">
      <c r="A17" s="71" t="s">
        <v>52</v>
      </c>
      <c r="B17" s="73">
        <v>1.9</v>
      </c>
    </row>
    <row r="18" spans="1:2" ht="33.75" customHeight="1" x14ac:dyDescent="0.25">
      <c r="A18" s="71" t="s">
        <v>53</v>
      </c>
      <c r="B18" s="73">
        <v>4.2</v>
      </c>
    </row>
    <row r="19" spans="1:2" ht="31.5" x14ac:dyDescent="0.25">
      <c r="A19" s="71" t="s">
        <v>54</v>
      </c>
      <c r="B19" s="73">
        <v>-9</v>
      </c>
    </row>
    <row r="20" spans="1:2" ht="23.25" customHeight="1" x14ac:dyDescent="0.2">
      <c r="A20" s="78" t="s">
        <v>49</v>
      </c>
      <c r="B20" s="70">
        <f>B15+B10</f>
        <v>4.5999999999999996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tabSelected="1" workbookViewId="0">
      <selection activeCell="D35" sqref="D35"/>
    </sheetView>
  </sheetViews>
  <sheetFormatPr defaultColWidth="9.140625" defaultRowHeight="15" x14ac:dyDescent="0.25"/>
  <cols>
    <col min="1" max="1" width="42.5703125" style="4" customWidth="1"/>
    <col min="2" max="2" width="11.7109375" style="4" customWidth="1"/>
    <col min="3" max="3" width="11" style="4" customWidth="1"/>
    <col min="4" max="4" width="11.42578125" style="5" customWidth="1"/>
    <col min="5" max="5" width="10.140625" style="4" customWidth="1"/>
    <col min="6" max="16384" width="9.140625" style="4"/>
  </cols>
  <sheetData>
    <row r="1" spans="1:5" ht="76.5" customHeight="1" x14ac:dyDescent="0.25"/>
    <row r="2" spans="1:5" ht="30.75" customHeight="1" x14ac:dyDescent="0.25">
      <c r="A2" s="142" t="s">
        <v>3</v>
      </c>
      <c r="B2" s="143"/>
      <c r="C2" s="143"/>
      <c r="D2" s="143"/>
      <c r="E2" s="143"/>
    </row>
    <row r="3" spans="1:5" hidden="1" x14ac:dyDescent="0.25"/>
    <row r="4" spans="1:5" ht="12.75" customHeight="1" x14ac:dyDescent="0.25">
      <c r="A4" s="147" t="s">
        <v>0</v>
      </c>
      <c r="B4" s="147" t="s">
        <v>12</v>
      </c>
      <c r="C4" s="148" t="s">
        <v>11</v>
      </c>
      <c r="D4" s="148"/>
      <c r="E4" s="148"/>
    </row>
    <row r="5" spans="1:5" ht="12.75" customHeight="1" x14ac:dyDescent="0.25">
      <c r="A5" s="148"/>
      <c r="B5" s="150"/>
      <c r="C5" s="152" t="s">
        <v>7</v>
      </c>
      <c r="D5" s="153"/>
      <c r="E5" s="148" t="s">
        <v>9</v>
      </c>
    </row>
    <row r="6" spans="1:5" ht="105.75" customHeight="1" x14ac:dyDescent="0.25">
      <c r="A6" s="149"/>
      <c r="B6" s="151"/>
      <c r="C6" s="11" t="s">
        <v>8</v>
      </c>
      <c r="D6" s="12" t="s">
        <v>13</v>
      </c>
      <c r="E6" s="154"/>
    </row>
    <row r="7" spans="1:5" ht="24" customHeight="1" x14ac:dyDescent="0.25">
      <c r="A7" s="144" t="s">
        <v>22</v>
      </c>
      <c r="B7" s="145"/>
      <c r="C7" s="145"/>
      <c r="D7" s="145"/>
      <c r="E7" s="146"/>
    </row>
    <row r="8" spans="1:5" x14ac:dyDescent="0.25">
      <c r="A8" s="20" t="s">
        <v>2</v>
      </c>
      <c r="B8" s="21"/>
      <c r="C8" s="21">
        <f t="shared" ref="C8:E8" si="0">C9</f>
        <v>305.8</v>
      </c>
      <c r="D8" s="21"/>
      <c r="E8" s="21">
        <f t="shared" si="0"/>
        <v>-305.8</v>
      </c>
    </row>
    <row r="9" spans="1:5" ht="21" customHeight="1" x14ac:dyDescent="0.25">
      <c r="A9" s="15" t="s">
        <v>74</v>
      </c>
      <c r="B9" s="40"/>
      <c r="C9" s="39">
        <v>305.8</v>
      </c>
      <c r="D9" s="39"/>
      <c r="E9" s="54">
        <v>-305.8</v>
      </c>
    </row>
    <row r="10" spans="1:5" ht="21" customHeight="1" x14ac:dyDescent="0.25">
      <c r="A10" s="14" t="s">
        <v>4</v>
      </c>
      <c r="B10" s="16"/>
      <c r="C10" s="16">
        <f>C8</f>
        <v>305.8</v>
      </c>
      <c r="D10" s="16"/>
      <c r="E10" s="16">
        <f>E8</f>
        <v>-305.8</v>
      </c>
    </row>
    <row r="11" spans="1:5" ht="21" customHeight="1" x14ac:dyDescent="0.25">
      <c r="A11" s="19" t="s">
        <v>74</v>
      </c>
      <c r="B11" s="17"/>
      <c r="C11" s="17">
        <f>C9</f>
        <v>305.8</v>
      </c>
      <c r="D11" s="17"/>
      <c r="E11" s="17">
        <f>E9</f>
        <v>-305.8</v>
      </c>
    </row>
    <row r="12" spans="1:5" ht="21" customHeight="1" x14ac:dyDescent="0.25">
      <c r="A12" s="131" t="s">
        <v>93</v>
      </c>
      <c r="B12" s="130"/>
      <c r="C12" s="130"/>
      <c r="D12" s="130"/>
      <c r="E12" s="129"/>
    </row>
    <row r="13" spans="1:5" ht="21" customHeight="1" x14ac:dyDescent="0.25">
      <c r="A13" s="20" t="s">
        <v>2</v>
      </c>
      <c r="B13" s="116">
        <f>B14</f>
        <v>-69</v>
      </c>
      <c r="C13" s="116"/>
      <c r="D13" s="116"/>
      <c r="E13" s="116">
        <f t="shared" ref="E13" si="1">E14</f>
        <v>-69</v>
      </c>
    </row>
    <row r="14" spans="1:5" ht="21" customHeight="1" x14ac:dyDescent="0.25">
      <c r="A14" s="15" t="s">
        <v>74</v>
      </c>
      <c r="B14" s="112">
        <v>-69</v>
      </c>
      <c r="C14" s="112"/>
      <c r="D14" s="112"/>
      <c r="E14" s="112">
        <v>-69</v>
      </c>
    </row>
    <row r="15" spans="1:5" ht="21" customHeight="1" x14ac:dyDescent="0.25">
      <c r="A15" s="14" t="s">
        <v>94</v>
      </c>
      <c r="B15" s="116">
        <f>B13</f>
        <v>-69</v>
      </c>
      <c r="C15" s="116"/>
      <c r="D15" s="116"/>
      <c r="E15" s="116">
        <f t="shared" ref="E15" si="2">E13</f>
        <v>-69</v>
      </c>
    </row>
    <row r="16" spans="1:5" ht="21" customHeight="1" x14ac:dyDescent="0.25">
      <c r="A16" s="19" t="s">
        <v>74</v>
      </c>
      <c r="B16" s="112">
        <f>B14</f>
        <v>-69</v>
      </c>
      <c r="C16" s="112"/>
      <c r="D16" s="112"/>
      <c r="E16" s="112">
        <f t="shared" ref="E16" si="3">E14</f>
        <v>-69</v>
      </c>
    </row>
    <row r="17" spans="1:10" ht="21" customHeight="1" x14ac:dyDescent="0.25">
      <c r="A17" s="115" t="s">
        <v>84</v>
      </c>
      <c r="B17" s="113"/>
      <c r="C17" s="113"/>
      <c r="D17" s="113"/>
      <c r="E17" s="114"/>
      <c r="G17" s="103"/>
      <c r="H17" s="103"/>
      <c r="I17" s="103"/>
    </row>
    <row r="18" spans="1:10" ht="21" customHeight="1" x14ac:dyDescent="0.25">
      <c r="A18" s="20" t="s">
        <v>2</v>
      </c>
      <c r="B18" s="116">
        <f>B19</f>
        <v>7.5</v>
      </c>
      <c r="C18" s="116">
        <f>C19</f>
        <v>7.5</v>
      </c>
      <c r="D18" s="112"/>
      <c r="E18" s="112"/>
      <c r="G18" s="103"/>
      <c r="H18" s="103"/>
      <c r="I18" s="103"/>
    </row>
    <row r="19" spans="1:10" ht="21" customHeight="1" x14ac:dyDescent="0.25">
      <c r="A19" s="15" t="s">
        <v>97</v>
      </c>
      <c r="B19" s="112">
        <v>7.5</v>
      </c>
      <c r="C19" s="112">
        <v>7.5</v>
      </c>
      <c r="D19" s="112"/>
      <c r="E19" s="112"/>
    </row>
    <row r="20" spans="1:10" ht="21" customHeight="1" x14ac:dyDescent="0.25">
      <c r="A20" s="14" t="s">
        <v>85</v>
      </c>
      <c r="B20" s="116">
        <f>B18</f>
        <v>7.5</v>
      </c>
      <c r="C20" s="116">
        <f>C18</f>
        <v>7.5</v>
      </c>
      <c r="D20" s="112"/>
      <c r="E20" s="112"/>
    </row>
    <row r="21" spans="1:10" ht="21" customHeight="1" x14ac:dyDescent="0.25">
      <c r="A21" s="19" t="s">
        <v>97</v>
      </c>
      <c r="B21" s="112">
        <f>B19</f>
        <v>7.5</v>
      </c>
      <c r="C21" s="112">
        <f>C19</f>
        <v>7.5</v>
      </c>
      <c r="D21" s="112"/>
      <c r="E21" s="112"/>
    </row>
    <row r="22" spans="1:10" ht="27" customHeight="1" x14ac:dyDescent="0.25">
      <c r="A22" s="135" t="s">
        <v>95</v>
      </c>
      <c r="B22" s="136"/>
      <c r="C22" s="136"/>
      <c r="D22" s="136"/>
      <c r="E22" s="114"/>
    </row>
    <row r="23" spans="1:10" ht="21" customHeight="1" x14ac:dyDescent="0.25">
      <c r="A23" s="20" t="s">
        <v>2</v>
      </c>
      <c r="B23" s="116">
        <f>B24</f>
        <v>-20</v>
      </c>
      <c r="C23" s="116">
        <f t="shared" ref="C23" si="4">C24</f>
        <v>-20</v>
      </c>
      <c r="D23" s="116"/>
      <c r="E23" s="116"/>
    </row>
    <row r="24" spans="1:10" ht="21" customHeight="1" x14ac:dyDescent="0.25">
      <c r="A24" s="15" t="s">
        <v>74</v>
      </c>
      <c r="B24" s="112">
        <v>-20</v>
      </c>
      <c r="C24" s="112">
        <v>-20</v>
      </c>
      <c r="D24" s="112"/>
      <c r="E24" s="112"/>
    </row>
    <row r="25" spans="1:10" ht="21" customHeight="1" x14ac:dyDescent="0.25">
      <c r="A25" s="14" t="s">
        <v>98</v>
      </c>
      <c r="B25" s="116">
        <f>B23</f>
        <v>-20</v>
      </c>
      <c r="C25" s="116">
        <f t="shared" ref="C25" si="5">C23</f>
        <v>-20</v>
      </c>
      <c r="D25" s="116"/>
      <c r="E25" s="116"/>
    </row>
    <row r="26" spans="1:10" ht="21" customHeight="1" x14ac:dyDescent="0.25">
      <c r="A26" s="19" t="s">
        <v>74</v>
      </c>
      <c r="B26" s="112">
        <f>B24</f>
        <v>-20</v>
      </c>
      <c r="C26" s="112">
        <f t="shared" ref="C26" si="6">C24</f>
        <v>-20</v>
      </c>
      <c r="D26" s="112"/>
      <c r="E26" s="112"/>
    </row>
    <row r="27" spans="1:10" ht="21.75" customHeight="1" x14ac:dyDescent="0.25">
      <c r="A27" s="164" t="s">
        <v>5</v>
      </c>
      <c r="B27" s="165"/>
      <c r="C27" s="165"/>
      <c r="D27" s="165"/>
      <c r="E27" s="166"/>
    </row>
    <row r="28" spans="1:10" ht="15" customHeight="1" x14ac:dyDescent="0.25">
      <c r="A28" s="20" t="s">
        <v>2</v>
      </c>
      <c r="B28" s="9"/>
      <c r="C28" s="9">
        <f t="shared" ref="C28:E28" si="7">C29</f>
        <v>-20</v>
      </c>
      <c r="D28" s="9"/>
      <c r="E28" s="9">
        <f t="shared" si="7"/>
        <v>20</v>
      </c>
    </row>
    <row r="29" spans="1:10" ht="18" customHeight="1" x14ac:dyDescent="0.25">
      <c r="A29" s="22" t="s">
        <v>10</v>
      </c>
      <c r="B29" s="18"/>
      <c r="C29" s="3">
        <v>-20</v>
      </c>
      <c r="D29" s="3"/>
      <c r="E29" s="3">
        <v>20</v>
      </c>
    </row>
    <row r="30" spans="1:10" ht="17.25" customHeight="1" x14ac:dyDescent="0.25">
      <c r="A30" s="14" t="s">
        <v>6</v>
      </c>
      <c r="B30" s="2"/>
      <c r="C30" s="2">
        <f>C28</f>
        <v>-20</v>
      </c>
      <c r="D30" s="2"/>
      <c r="E30" s="2">
        <f t="shared" ref="E30" si="8">E28</f>
        <v>20</v>
      </c>
    </row>
    <row r="31" spans="1:10" ht="21" customHeight="1" x14ac:dyDescent="0.25">
      <c r="A31" s="22" t="s">
        <v>10</v>
      </c>
      <c r="B31" s="3"/>
      <c r="C31" s="3">
        <f>C29</f>
        <v>-20</v>
      </c>
      <c r="D31" s="3"/>
      <c r="E31" s="3">
        <f t="shared" ref="E31" si="9">E29</f>
        <v>20</v>
      </c>
    </row>
    <row r="32" spans="1:10" ht="36.75" customHeight="1" x14ac:dyDescent="0.25">
      <c r="A32" s="155" t="s">
        <v>99</v>
      </c>
      <c r="B32" s="156"/>
      <c r="C32" s="156"/>
      <c r="D32" s="156"/>
      <c r="E32" s="156"/>
      <c r="F32" s="59"/>
      <c r="G32" s="59"/>
      <c r="H32" s="59"/>
      <c r="I32" s="59"/>
      <c r="J32" s="59"/>
    </row>
    <row r="33" spans="1:10" ht="21" hidden="1" customHeight="1" x14ac:dyDescent="0.25">
      <c r="A33" s="155"/>
      <c r="B33" s="156"/>
      <c r="C33" s="156"/>
      <c r="D33" s="156"/>
      <c r="E33" s="156"/>
    </row>
    <row r="34" spans="1:10" ht="21" customHeight="1" x14ac:dyDescent="0.25">
      <c r="A34" s="62" t="s">
        <v>2</v>
      </c>
      <c r="B34" s="133">
        <f>B35</f>
        <v>-166.4</v>
      </c>
      <c r="C34" s="133">
        <f t="shared" ref="C34:E34" si="10">C35</f>
        <v>-46.4</v>
      </c>
      <c r="D34" s="58"/>
      <c r="E34" s="58">
        <f t="shared" si="10"/>
        <v>-120</v>
      </c>
    </row>
    <row r="35" spans="1:10" ht="21" customHeight="1" x14ac:dyDescent="0.25">
      <c r="A35" s="22" t="s">
        <v>74</v>
      </c>
      <c r="B35" s="108">
        <v>-166.4</v>
      </c>
      <c r="C35" s="108">
        <v>-46.4</v>
      </c>
      <c r="D35" s="18"/>
      <c r="E35" s="18">
        <v>-120</v>
      </c>
      <c r="F35" s="103"/>
    </row>
    <row r="36" spans="1:10" ht="21" customHeight="1" x14ac:dyDescent="0.25">
      <c r="A36" s="63" t="s">
        <v>35</v>
      </c>
      <c r="B36" s="133">
        <f>B34</f>
        <v>-166.4</v>
      </c>
      <c r="C36" s="133">
        <f t="shared" ref="C36:E36" si="11">C34</f>
        <v>-46.4</v>
      </c>
      <c r="D36" s="58"/>
      <c r="E36" s="58">
        <f t="shared" si="11"/>
        <v>-120</v>
      </c>
    </row>
    <row r="37" spans="1:10" ht="21" customHeight="1" x14ac:dyDescent="0.25">
      <c r="A37" s="57" t="s">
        <v>74</v>
      </c>
      <c r="B37" s="40">
        <f>B35</f>
        <v>-166.4</v>
      </c>
      <c r="C37" s="40">
        <f t="shared" ref="C37:E37" si="12">C35</f>
        <v>-46.4</v>
      </c>
      <c r="D37" s="64"/>
      <c r="E37" s="64">
        <f t="shared" si="12"/>
        <v>-120</v>
      </c>
    </row>
    <row r="38" spans="1:10" ht="21" customHeight="1" x14ac:dyDescent="0.25">
      <c r="A38" s="157" t="s">
        <v>39</v>
      </c>
      <c r="B38" s="158"/>
      <c r="C38" s="158"/>
      <c r="D38" s="158"/>
      <c r="E38" s="159"/>
      <c r="J38" s="60"/>
    </row>
    <row r="39" spans="1:10" ht="21" customHeight="1" x14ac:dyDescent="0.25">
      <c r="A39" s="81" t="s">
        <v>73</v>
      </c>
      <c r="B39" s="110"/>
      <c r="C39" s="99"/>
      <c r="D39" s="127">
        <f t="shared" ref="D39" si="13">D40</f>
        <v>-0.5</v>
      </c>
      <c r="E39" s="99"/>
      <c r="J39" s="60"/>
    </row>
    <row r="40" spans="1:10" ht="21" customHeight="1" x14ac:dyDescent="0.25">
      <c r="A40" s="22" t="s">
        <v>74</v>
      </c>
      <c r="B40" s="110"/>
      <c r="C40" s="99"/>
      <c r="D40" s="128">
        <v>-0.5</v>
      </c>
      <c r="E40" s="99"/>
      <c r="J40" s="60"/>
    </row>
    <row r="41" spans="1:10" ht="21" customHeight="1" x14ac:dyDescent="0.25">
      <c r="A41" s="61" t="s">
        <v>36</v>
      </c>
      <c r="B41" s="9">
        <f>B42</f>
        <v>3.8</v>
      </c>
      <c r="C41" s="9">
        <f t="shared" ref="C41" si="14">C42</f>
        <v>3.8</v>
      </c>
      <c r="D41" s="9"/>
      <c r="E41" s="9"/>
    </row>
    <row r="42" spans="1:10" ht="21" customHeight="1" x14ac:dyDescent="0.25">
      <c r="A42" s="22" t="s">
        <v>10</v>
      </c>
      <c r="B42" s="18">
        <v>3.8</v>
      </c>
      <c r="C42" s="18">
        <v>3.8</v>
      </c>
      <c r="D42" s="18"/>
      <c r="E42" s="18"/>
    </row>
    <row r="43" spans="1:10" ht="21" customHeight="1" x14ac:dyDescent="0.25">
      <c r="A43" s="61" t="s">
        <v>71</v>
      </c>
      <c r="B43" s="58">
        <f>B45+B44</f>
        <v>0.4</v>
      </c>
      <c r="C43" s="58">
        <f t="shared" ref="C43:D43" si="15">C45+C44</f>
        <v>0.4</v>
      </c>
      <c r="D43" s="58">
        <f t="shared" si="15"/>
        <v>-1</v>
      </c>
      <c r="E43" s="18"/>
    </row>
    <row r="44" spans="1:10" ht="21" customHeight="1" x14ac:dyDescent="0.25">
      <c r="A44" s="57" t="s">
        <v>29</v>
      </c>
      <c r="B44" s="18"/>
      <c r="C44" s="18"/>
      <c r="D44" s="18">
        <v>-1</v>
      </c>
      <c r="E44" s="18"/>
    </row>
    <row r="45" spans="1:10" ht="21" customHeight="1" x14ac:dyDescent="0.25">
      <c r="A45" s="22" t="s">
        <v>92</v>
      </c>
      <c r="B45" s="18">
        <v>0.4</v>
      </c>
      <c r="C45" s="18">
        <v>0.4</v>
      </c>
      <c r="D45" s="18"/>
      <c r="E45" s="18"/>
    </row>
    <row r="46" spans="1:10" ht="21" customHeight="1" x14ac:dyDescent="0.25">
      <c r="A46" s="62" t="s">
        <v>100</v>
      </c>
      <c r="B46" s="58"/>
      <c r="C46" s="58"/>
      <c r="D46" s="58">
        <f t="shared" ref="D46" si="16">D47</f>
        <v>-0.3</v>
      </c>
      <c r="E46" s="18"/>
    </row>
    <row r="47" spans="1:10" ht="21" customHeight="1" x14ac:dyDescent="0.25">
      <c r="A47" s="22" t="s">
        <v>74</v>
      </c>
      <c r="B47" s="18"/>
      <c r="C47" s="18"/>
      <c r="D47" s="18">
        <v>-0.3</v>
      </c>
      <c r="E47" s="18"/>
    </row>
    <row r="48" spans="1:10" ht="21" customHeight="1" x14ac:dyDescent="0.25">
      <c r="A48" s="63" t="s">
        <v>48</v>
      </c>
      <c r="B48" s="58">
        <f>B39+B41+B43+B46</f>
        <v>4.2</v>
      </c>
      <c r="C48" s="58">
        <f t="shared" ref="C48:D48" si="17">C39+C41+C43+C46</f>
        <v>4.2</v>
      </c>
      <c r="D48" s="58">
        <f t="shared" si="17"/>
        <v>-1.8</v>
      </c>
      <c r="E48" s="58"/>
    </row>
    <row r="49" spans="1:5" ht="21" customHeight="1" x14ac:dyDescent="0.25">
      <c r="A49" s="57" t="s">
        <v>29</v>
      </c>
      <c r="B49" s="98"/>
      <c r="C49" s="98"/>
      <c r="D49" s="64">
        <f t="shared" ref="D49" si="18">D40+D44+D47</f>
        <v>-1.8</v>
      </c>
      <c r="E49" s="98"/>
    </row>
    <row r="50" spans="1:5" ht="21" customHeight="1" x14ac:dyDescent="0.25">
      <c r="A50" s="22" t="s">
        <v>72</v>
      </c>
      <c r="B50" s="64">
        <f>B42+B45</f>
        <v>4.2</v>
      </c>
      <c r="C50" s="64">
        <f t="shared" ref="C50" si="19">C42+C45</f>
        <v>4.2</v>
      </c>
      <c r="D50" s="64"/>
      <c r="E50" s="64"/>
    </row>
    <row r="51" spans="1:5" ht="21.75" customHeight="1" x14ac:dyDescent="0.25">
      <c r="A51" s="160" t="s">
        <v>38</v>
      </c>
      <c r="B51" s="158"/>
      <c r="C51" s="158"/>
      <c r="D51" s="158"/>
      <c r="E51" s="159"/>
    </row>
    <row r="52" spans="1:5" ht="21.75" customHeight="1" x14ac:dyDescent="0.25">
      <c r="A52" s="81" t="s">
        <v>2</v>
      </c>
      <c r="B52" s="82">
        <f>B53</f>
        <v>133.69999999999999</v>
      </c>
      <c r="C52" s="82">
        <f>C53</f>
        <v>133.69999999999999</v>
      </c>
      <c r="D52" s="99"/>
      <c r="E52" s="99"/>
    </row>
    <row r="53" spans="1:5" ht="21.75" customHeight="1" x14ac:dyDescent="0.25">
      <c r="A53" s="85" t="s">
        <v>29</v>
      </c>
      <c r="B53" s="83">
        <v>133.69999999999999</v>
      </c>
      <c r="C53" s="83">
        <v>133.69999999999999</v>
      </c>
      <c r="D53" s="99"/>
      <c r="E53" s="99"/>
    </row>
    <row r="54" spans="1:5" ht="21" customHeight="1" x14ac:dyDescent="0.25">
      <c r="A54" s="61" t="s">
        <v>40</v>
      </c>
      <c r="B54" s="9">
        <f>B55</f>
        <v>48.5</v>
      </c>
      <c r="C54" s="9">
        <f t="shared" ref="C54" si="20">C55</f>
        <v>48.5</v>
      </c>
      <c r="D54" s="9"/>
      <c r="E54" s="9"/>
    </row>
    <row r="55" spans="1:5" ht="21" customHeight="1" x14ac:dyDescent="0.25">
      <c r="A55" s="22" t="s">
        <v>74</v>
      </c>
      <c r="B55" s="108">
        <v>48.5</v>
      </c>
      <c r="C55" s="18">
        <v>48.5</v>
      </c>
      <c r="D55" s="18"/>
      <c r="E55" s="18"/>
    </row>
    <row r="56" spans="1:5" ht="21" customHeight="1" x14ac:dyDescent="0.25">
      <c r="A56" s="80" t="s">
        <v>59</v>
      </c>
      <c r="B56" s="58">
        <f>B57+B58+B59</f>
        <v>-161</v>
      </c>
      <c r="C56" s="58">
        <f t="shared" ref="C56:D56" si="21">C57+C58+C59</f>
        <v>-161</v>
      </c>
      <c r="D56" s="58">
        <f t="shared" si="21"/>
        <v>-115.5</v>
      </c>
      <c r="E56" s="58"/>
    </row>
    <row r="57" spans="1:5" ht="21" customHeight="1" x14ac:dyDescent="0.25">
      <c r="A57" s="57" t="s">
        <v>29</v>
      </c>
      <c r="B57" s="18">
        <v>-148.69999999999999</v>
      </c>
      <c r="C57" s="18">
        <v>-148.69999999999999</v>
      </c>
      <c r="D57" s="18">
        <v>-113.5</v>
      </c>
      <c r="E57" s="18"/>
    </row>
    <row r="58" spans="1:5" ht="21" customHeight="1" x14ac:dyDescent="0.25">
      <c r="A58" s="57" t="s">
        <v>101</v>
      </c>
      <c r="B58" s="18">
        <v>-9.8000000000000007</v>
      </c>
      <c r="C58" s="18">
        <v>-9.8000000000000007</v>
      </c>
      <c r="D58" s="18"/>
      <c r="E58" s="18"/>
    </row>
    <row r="59" spans="1:5" ht="21" customHeight="1" x14ac:dyDescent="0.25">
      <c r="A59" s="22" t="s">
        <v>60</v>
      </c>
      <c r="B59" s="18">
        <v>-2.5</v>
      </c>
      <c r="C59" s="18">
        <v>-2.5</v>
      </c>
      <c r="D59" s="18">
        <v>-2</v>
      </c>
      <c r="E59" s="18"/>
    </row>
    <row r="60" spans="1:5" ht="21" customHeight="1" x14ac:dyDescent="0.25">
      <c r="A60" s="61" t="s">
        <v>37</v>
      </c>
      <c r="B60" s="2">
        <f>B54+B52+B56</f>
        <v>21.199999999999989</v>
      </c>
      <c r="C60" s="2">
        <f t="shared" ref="C60:D60" si="22">C54+C52+C56</f>
        <v>21.199999999999989</v>
      </c>
      <c r="D60" s="2">
        <f t="shared" si="22"/>
        <v>-115.5</v>
      </c>
      <c r="E60" s="2"/>
    </row>
    <row r="61" spans="1:5" ht="21" customHeight="1" x14ac:dyDescent="0.25">
      <c r="A61" s="57" t="s">
        <v>29</v>
      </c>
      <c r="B61" s="3">
        <f>B53+B55+B57</f>
        <v>33.5</v>
      </c>
      <c r="C61" s="3">
        <f t="shared" ref="C61:D61" si="23">C53+C55+C57</f>
        <v>33.5</v>
      </c>
      <c r="D61" s="3">
        <f t="shared" si="23"/>
        <v>-113.5</v>
      </c>
      <c r="E61" s="3"/>
    </row>
    <row r="62" spans="1:5" ht="21" customHeight="1" x14ac:dyDescent="0.25">
      <c r="A62" s="57" t="s">
        <v>101</v>
      </c>
      <c r="B62" s="3">
        <f>B58</f>
        <v>-9.8000000000000007</v>
      </c>
      <c r="C62" s="3">
        <f>C58</f>
        <v>-9.8000000000000007</v>
      </c>
      <c r="D62" s="3"/>
      <c r="E62" s="3"/>
    </row>
    <row r="63" spans="1:5" ht="21" customHeight="1" x14ac:dyDescent="0.25">
      <c r="A63" s="22" t="s">
        <v>60</v>
      </c>
      <c r="B63" s="3">
        <f>B59</f>
        <v>-2.5</v>
      </c>
      <c r="C63" s="3">
        <f>C59</f>
        <v>-2.5</v>
      </c>
      <c r="D63" s="3">
        <v>-2</v>
      </c>
      <c r="E63" s="3"/>
    </row>
    <row r="64" spans="1:5" ht="21" customHeight="1" x14ac:dyDescent="0.25">
      <c r="A64" s="161" t="s">
        <v>41</v>
      </c>
      <c r="B64" s="162"/>
      <c r="C64" s="162"/>
      <c r="D64" s="162"/>
      <c r="E64" s="163"/>
    </row>
    <row r="65" spans="1:6" ht="21" customHeight="1" x14ac:dyDescent="0.25">
      <c r="A65" s="81" t="s">
        <v>2</v>
      </c>
      <c r="B65" s="68">
        <f>B67+B66</f>
        <v>-4.0999999999999996</v>
      </c>
      <c r="C65" s="68">
        <f>C67+C66</f>
        <v>-4.0999999999999996</v>
      </c>
      <c r="D65" s="84"/>
      <c r="E65" s="84"/>
    </row>
    <row r="66" spans="1:6" ht="21" customHeight="1" x14ac:dyDescent="0.25">
      <c r="A66" s="137" t="s">
        <v>29</v>
      </c>
      <c r="B66" s="79">
        <v>-6.6</v>
      </c>
      <c r="C66" s="79">
        <v>-6.6</v>
      </c>
      <c r="D66" s="84"/>
      <c r="E66" s="84"/>
    </row>
    <row r="67" spans="1:6" ht="21" customHeight="1" x14ac:dyDescent="0.25">
      <c r="A67" s="85" t="s">
        <v>76</v>
      </c>
      <c r="B67" s="79">
        <v>2.5</v>
      </c>
      <c r="C67" s="79">
        <v>2.5</v>
      </c>
      <c r="D67" s="84"/>
      <c r="E67" s="84"/>
    </row>
    <row r="68" spans="1:6" ht="21" customHeight="1" x14ac:dyDescent="0.25">
      <c r="A68" s="100" t="s">
        <v>102</v>
      </c>
      <c r="B68" s="101"/>
      <c r="C68" s="101">
        <f t="shared" ref="C68:E68" si="24">C69</f>
        <v>2</v>
      </c>
      <c r="D68" s="101"/>
      <c r="E68" s="101">
        <f t="shared" si="24"/>
        <v>-2</v>
      </c>
    </row>
    <row r="69" spans="1:6" ht="21" customHeight="1" x14ac:dyDescent="0.25">
      <c r="A69" s="85" t="s">
        <v>74</v>
      </c>
      <c r="B69" s="102"/>
      <c r="C69" s="102">
        <v>2</v>
      </c>
      <c r="D69" s="132"/>
      <c r="E69" s="132">
        <v>-2</v>
      </c>
    </row>
    <row r="70" spans="1:6" ht="21" customHeight="1" x14ac:dyDescent="0.25">
      <c r="A70" s="81" t="s">
        <v>103</v>
      </c>
      <c r="B70" s="101"/>
      <c r="C70" s="101"/>
      <c r="D70" s="101">
        <f>D71</f>
        <v>-0.3</v>
      </c>
      <c r="E70" s="102"/>
    </row>
    <row r="71" spans="1:6" ht="21" customHeight="1" x14ac:dyDescent="0.25">
      <c r="A71" s="85" t="s">
        <v>74</v>
      </c>
      <c r="B71" s="102"/>
      <c r="C71" s="102"/>
      <c r="D71" s="102">
        <v>-0.3</v>
      </c>
      <c r="E71" s="102"/>
    </row>
    <row r="72" spans="1:6" ht="21" customHeight="1" x14ac:dyDescent="0.25">
      <c r="A72" s="81" t="s">
        <v>104</v>
      </c>
      <c r="B72" s="101"/>
      <c r="C72" s="101"/>
      <c r="D72" s="101">
        <f t="shared" ref="D72" si="25">D73</f>
        <v>-0.5</v>
      </c>
      <c r="E72" s="102"/>
    </row>
    <row r="73" spans="1:6" ht="21" customHeight="1" x14ac:dyDescent="0.25">
      <c r="A73" s="85" t="s">
        <v>74</v>
      </c>
      <c r="B73" s="102"/>
      <c r="C73" s="102"/>
      <c r="D73" s="102">
        <v>-0.5</v>
      </c>
      <c r="E73" s="102"/>
    </row>
    <row r="74" spans="1:6" ht="21" customHeight="1" x14ac:dyDescent="0.25">
      <c r="A74" s="81" t="s">
        <v>105</v>
      </c>
      <c r="B74" s="102"/>
      <c r="C74" s="102"/>
      <c r="D74" s="101">
        <f>D75</f>
        <v>-0.6</v>
      </c>
      <c r="E74" s="102"/>
    </row>
    <row r="75" spans="1:6" ht="21" customHeight="1" x14ac:dyDescent="0.25">
      <c r="A75" s="85" t="s">
        <v>74</v>
      </c>
      <c r="B75" s="102"/>
      <c r="C75" s="102"/>
      <c r="D75" s="102">
        <v>-0.6</v>
      </c>
      <c r="E75" s="102"/>
    </row>
    <row r="76" spans="1:6" ht="21" customHeight="1" x14ac:dyDescent="0.25">
      <c r="A76" s="81" t="s">
        <v>106</v>
      </c>
      <c r="B76" s="101"/>
      <c r="C76" s="101">
        <f t="shared" ref="C76:E76" si="26">C77</f>
        <v>2</v>
      </c>
      <c r="D76" s="101"/>
      <c r="E76" s="101">
        <f t="shared" si="26"/>
        <v>-2</v>
      </c>
    </row>
    <row r="77" spans="1:6" ht="21" customHeight="1" x14ac:dyDescent="0.25">
      <c r="A77" s="85" t="s">
        <v>74</v>
      </c>
      <c r="B77" s="102"/>
      <c r="C77" s="102">
        <v>2</v>
      </c>
      <c r="D77" s="102"/>
      <c r="E77" s="102">
        <v>-2</v>
      </c>
    </row>
    <row r="78" spans="1:6" ht="21" customHeight="1" x14ac:dyDescent="0.25">
      <c r="A78" s="100" t="s">
        <v>79</v>
      </c>
      <c r="B78" s="101">
        <f>B80+B79</f>
        <v>8.1</v>
      </c>
      <c r="C78" s="101">
        <f t="shared" ref="C78:D78" si="27">C80+C79</f>
        <v>8.1</v>
      </c>
      <c r="D78" s="101">
        <f t="shared" si="27"/>
        <v>0.7</v>
      </c>
      <c r="E78" s="101"/>
    </row>
    <row r="79" spans="1:6" ht="21" customHeight="1" x14ac:dyDescent="0.25">
      <c r="A79" s="137" t="s">
        <v>29</v>
      </c>
      <c r="B79" s="102">
        <v>7</v>
      </c>
      <c r="C79" s="102">
        <v>7</v>
      </c>
      <c r="D79" s="101"/>
      <c r="E79" s="101"/>
    </row>
    <row r="80" spans="1:6" ht="21" customHeight="1" x14ac:dyDescent="0.25">
      <c r="A80" s="22" t="s">
        <v>92</v>
      </c>
      <c r="B80" s="102">
        <v>1.1000000000000001</v>
      </c>
      <c r="C80" s="102">
        <v>1.1000000000000001</v>
      </c>
      <c r="D80" s="102">
        <v>0.7</v>
      </c>
      <c r="E80" s="102"/>
      <c r="F80" s="103"/>
    </row>
    <row r="81" spans="1:5" ht="21" customHeight="1" x14ac:dyDescent="0.25">
      <c r="A81" s="61" t="s">
        <v>42</v>
      </c>
      <c r="B81" s="9">
        <f>B82</f>
        <v>100</v>
      </c>
      <c r="C81" s="9">
        <f t="shared" ref="C81" si="28">C82</f>
        <v>100</v>
      </c>
      <c r="D81" s="9"/>
      <c r="E81" s="9"/>
    </row>
    <row r="82" spans="1:5" ht="21" customHeight="1" x14ac:dyDescent="0.25">
      <c r="A82" s="22" t="s">
        <v>74</v>
      </c>
      <c r="B82" s="108">
        <v>100</v>
      </c>
      <c r="C82" s="108">
        <v>100</v>
      </c>
      <c r="D82" s="120"/>
      <c r="E82" s="18"/>
    </row>
    <row r="83" spans="1:5" ht="21" customHeight="1" x14ac:dyDescent="0.25">
      <c r="A83" s="61" t="s">
        <v>82</v>
      </c>
      <c r="B83" s="58">
        <f>B84</f>
        <v>1.6</v>
      </c>
      <c r="C83" s="58">
        <f t="shared" ref="C83" si="29">C84</f>
        <v>1.6</v>
      </c>
      <c r="D83" s="58"/>
      <c r="E83" s="58"/>
    </row>
    <row r="84" spans="1:5" ht="21" customHeight="1" x14ac:dyDescent="0.25">
      <c r="A84" s="22" t="s">
        <v>10</v>
      </c>
      <c r="B84" s="18">
        <v>1.6</v>
      </c>
      <c r="C84" s="18">
        <v>1.6</v>
      </c>
      <c r="D84" s="18"/>
      <c r="E84" s="18"/>
    </row>
    <row r="85" spans="1:5" ht="21" customHeight="1" x14ac:dyDescent="0.25">
      <c r="A85" s="61" t="s">
        <v>107</v>
      </c>
      <c r="B85" s="133">
        <f>B86</f>
        <v>90</v>
      </c>
      <c r="C85" s="133">
        <f>C86</f>
        <v>90</v>
      </c>
      <c r="D85" s="18"/>
      <c r="E85" s="18"/>
    </row>
    <row r="86" spans="1:5" ht="21" customHeight="1" x14ac:dyDescent="0.25">
      <c r="A86" s="22" t="s">
        <v>74</v>
      </c>
      <c r="B86" s="108">
        <v>90</v>
      </c>
      <c r="C86" s="108">
        <v>90</v>
      </c>
      <c r="D86" s="18"/>
      <c r="E86" s="18"/>
    </row>
    <row r="87" spans="1:5" ht="21" customHeight="1" x14ac:dyDescent="0.25">
      <c r="A87" s="61" t="s">
        <v>108</v>
      </c>
      <c r="B87" s="58"/>
      <c r="C87" s="58">
        <f t="shared" ref="C87:E87" si="30">C88</f>
        <v>-1</v>
      </c>
      <c r="D87" s="58"/>
      <c r="E87" s="58">
        <f t="shared" si="30"/>
        <v>1</v>
      </c>
    </row>
    <row r="88" spans="1:5" ht="21" customHeight="1" x14ac:dyDescent="0.25">
      <c r="A88" s="57" t="s">
        <v>10</v>
      </c>
      <c r="B88" s="18"/>
      <c r="C88" s="18">
        <v>-1</v>
      </c>
      <c r="D88" s="18"/>
      <c r="E88" s="18">
        <v>1</v>
      </c>
    </row>
    <row r="89" spans="1:5" ht="21" customHeight="1" x14ac:dyDescent="0.25">
      <c r="A89" s="62" t="s">
        <v>120</v>
      </c>
      <c r="B89" s="58">
        <f>B90+B91</f>
        <v>3</v>
      </c>
      <c r="C89" s="58">
        <f t="shared" ref="C89:E89" si="31">C90+C91</f>
        <v>1.5</v>
      </c>
      <c r="D89" s="58"/>
      <c r="E89" s="58">
        <f t="shared" si="31"/>
        <v>1.5</v>
      </c>
    </row>
    <row r="90" spans="1:5" ht="21" customHeight="1" x14ac:dyDescent="0.25">
      <c r="A90" s="57" t="s">
        <v>29</v>
      </c>
      <c r="B90" s="18">
        <v>3</v>
      </c>
      <c r="C90" s="18">
        <v>3</v>
      </c>
      <c r="D90" s="18"/>
      <c r="E90" s="18"/>
    </row>
    <row r="91" spans="1:5" ht="21" customHeight="1" x14ac:dyDescent="0.25">
      <c r="A91" s="22" t="s">
        <v>76</v>
      </c>
      <c r="B91" s="18"/>
      <c r="C91" s="18">
        <v>-1.5</v>
      </c>
      <c r="D91" s="18"/>
      <c r="E91" s="18">
        <v>1.5</v>
      </c>
    </row>
    <row r="92" spans="1:5" ht="21" customHeight="1" x14ac:dyDescent="0.25">
      <c r="A92" s="61" t="s">
        <v>109</v>
      </c>
      <c r="B92" s="58">
        <f>B93</f>
        <v>4.8</v>
      </c>
      <c r="C92" s="58">
        <f>C93</f>
        <v>4.8</v>
      </c>
      <c r="D92" s="18"/>
      <c r="E92" s="18"/>
    </row>
    <row r="93" spans="1:5" ht="21" customHeight="1" x14ac:dyDescent="0.25">
      <c r="A93" s="85" t="s">
        <v>74</v>
      </c>
      <c r="B93" s="18">
        <v>4.8</v>
      </c>
      <c r="C93" s="18">
        <v>4.8</v>
      </c>
      <c r="D93" s="18"/>
      <c r="E93" s="18"/>
    </row>
    <row r="94" spans="1:5" ht="21" customHeight="1" x14ac:dyDescent="0.25">
      <c r="A94" s="61" t="s">
        <v>90</v>
      </c>
      <c r="B94" s="58">
        <f>B95</f>
        <v>2.6</v>
      </c>
      <c r="C94" s="58">
        <f>C95</f>
        <v>2.6</v>
      </c>
      <c r="D94" s="18"/>
      <c r="E94" s="18"/>
    </row>
    <row r="95" spans="1:5" ht="21" customHeight="1" x14ac:dyDescent="0.25">
      <c r="A95" s="85" t="s">
        <v>74</v>
      </c>
      <c r="B95" s="18">
        <v>2.6</v>
      </c>
      <c r="C95" s="18">
        <v>2.6</v>
      </c>
      <c r="D95" s="18"/>
      <c r="E95" s="18"/>
    </row>
    <row r="96" spans="1:5" ht="21" customHeight="1" x14ac:dyDescent="0.25">
      <c r="A96" s="100" t="s">
        <v>91</v>
      </c>
      <c r="B96" s="58">
        <f>B97</f>
        <v>2.6</v>
      </c>
      <c r="C96" s="58">
        <f>C97</f>
        <v>2.6</v>
      </c>
      <c r="D96" s="18"/>
      <c r="E96" s="18"/>
    </row>
    <row r="97" spans="1:6" ht="21" customHeight="1" x14ac:dyDescent="0.25">
      <c r="A97" s="85" t="s">
        <v>74</v>
      </c>
      <c r="B97" s="18">
        <v>2.6</v>
      </c>
      <c r="C97" s="18">
        <v>2.6</v>
      </c>
      <c r="D97" s="18"/>
      <c r="E97" s="18"/>
    </row>
    <row r="98" spans="1:6" ht="21" customHeight="1" x14ac:dyDescent="0.25">
      <c r="A98" s="100" t="s">
        <v>110</v>
      </c>
      <c r="B98" s="58">
        <f>B99</f>
        <v>1.2</v>
      </c>
      <c r="C98" s="58">
        <f>C99</f>
        <v>1.2</v>
      </c>
      <c r="D98" s="18"/>
      <c r="E98" s="18"/>
    </row>
    <row r="99" spans="1:6" ht="21" customHeight="1" x14ac:dyDescent="0.25">
      <c r="A99" s="85" t="s">
        <v>74</v>
      </c>
      <c r="B99" s="18">
        <v>1.2</v>
      </c>
      <c r="C99" s="18">
        <v>1.2</v>
      </c>
      <c r="D99" s="18"/>
      <c r="E99" s="18"/>
    </row>
    <row r="100" spans="1:6" ht="21" customHeight="1" x14ac:dyDescent="0.25">
      <c r="A100" s="61" t="s">
        <v>111</v>
      </c>
      <c r="B100" s="58"/>
      <c r="C100" s="58">
        <f t="shared" ref="C100" si="32">C101</f>
        <v>-0.7</v>
      </c>
      <c r="D100" s="58"/>
      <c r="E100" s="58">
        <f t="shared" ref="E100" si="33">E101</f>
        <v>0.7</v>
      </c>
    </row>
    <row r="101" spans="1:6" ht="21" customHeight="1" x14ac:dyDescent="0.25">
      <c r="A101" s="85" t="s">
        <v>114</v>
      </c>
      <c r="B101" s="18"/>
      <c r="C101" s="18">
        <v>-0.7</v>
      </c>
      <c r="D101" s="18"/>
      <c r="E101" s="18">
        <v>0.7</v>
      </c>
    </row>
    <row r="102" spans="1:6" ht="21" customHeight="1" x14ac:dyDescent="0.25">
      <c r="A102" s="63" t="s">
        <v>112</v>
      </c>
      <c r="B102" s="58">
        <f>B103</f>
        <v>8.6</v>
      </c>
      <c r="C102" s="58">
        <f t="shared" ref="C102" si="34">C103</f>
        <v>8.6</v>
      </c>
      <c r="D102" s="58"/>
      <c r="E102" s="58"/>
    </row>
    <row r="103" spans="1:6" ht="21" customHeight="1" x14ac:dyDescent="0.25">
      <c r="A103" s="22" t="s">
        <v>74</v>
      </c>
      <c r="B103" s="18">
        <v>8.6</v>
      </c>
      <c r="C103" s="108">
        <v>8.6</v>
      </c>
      <c r="D103" s="18"/>
      <c r="E103" s="18"/>
      <c r="F103" s="103"/>
    </row>
    <row r="104" spans="1:6" ht="21" customHeight="1" x14ac:dyDescent="0.25">
      <c r="A104" s="61" t="s">
        <v>113</v>
      </c>
      <c r="B104" s="58">
        <f>B105+B106</f>
        <v>5.2</v>
      </c>
      <c r="C104" s="58">
        <f t="shared" ref="C104:E104" si="35">C105+C106</f>
        <v>2.6</v>
      </c>
      <c r="D104" s="58"/>
      <c r="E104" s="58">
        <f t="shared" si="35"/>
        <v>2.6</v>
      </c>
    </row>
    <row r="105" spans="1:6" ht="21" customHeight="1" x14ac:dyDescent="0.25">
      <c r="A105" s="57" t="s">
        <v>29</v>
      </c>
      <c r="B105" s="18">
        <v>5.2</v>
      </c>
      <c r="C105" s="18">
        <v>5.2</v>
      </c>
      <c r="D105" s="18"/>
      <c r="E105" s="18"/>
    </row>
    <row r="106" spans="1:6" ht="21" customHeight="1" x14ac:dyDescent="0.25">
      <c r="A106" s="22" t="s">
        <v>76</v>
      </c>
      <c r="B106" s="18"/>
      <c r="C106" s="18">
        <v>-2.6</v>
      </c>
      <c r="D106" s="18"/>
      <c r="E106" s="18">
        <v>2.6</v>
      </c>
    </row>
    <row r="107" spans="1:6" ht="21" customHeight="1" x14ac:dyDescent="0.25">
      <c r="A107" s="61" t="s">
        <v>75</v>
      </c>
      <c r="B107" s="58"/>
      <c r="C107" s="58"/>
      <c r="D107" s="58">
        <f t="shared" ref="D107" si="36">D108</f>
        <v>0.9</v>
      </c>
      <c r="E107" s="58"/>
    </row>
    <row r="108" spans="1:6" ht="21" customHeight="1" x14ac:dyDescent="0.25">
      <c r="A108" s="85" t="s">
        <v>114</v>
      </c>
      <c r="B108" s="18"/>
      <c r="C108" s="18"/>
      <c r="D108" s="18">
        <v>0.9</v>
      </c>
      <c r="E108" s="18"/>
    </row>
    <row r="109" spans="1:6" ht="21" customHeight="1" x14ac:dyDescent="0.25">
      <c r="A109" s="100" t="s">
        <v>83</v>
      </c>
      <c r="B109" s="58">
        <f>B110</f>
        <v>3.5</v>
      </c>
      <c r="C109" s="58">
        <f>C110</f>
        <v>3.5</v>
      </c>
      <c r="D109" s="18"/>
      <c r="E109" s="18"/>
    </row>
    <row r="110" spans="1:6" ht="21" customHeight="1" x14ac:dyDescent="0.25">
      <c r="A110" s="22" t="s">
        <v>74</v>
      </c>
      <c r="B110" s="18">
        <v>3.5</v>
      </c>
      <c r="C110" s="18">
        <v>3.5</v>
      </c>
      <c r="D110" s="18"/>
      <c r="E110" s="18"/>
    </row>
    <row r="111" spans="1:6" ht="21" customHeight="1" x14ac:dyDescent="0.25">
      <c r="A111" s="62" t="s">
        <v>43</v>
      </c>
      <c r="B111" s="2">
        <f>B81+B89+B102+B104+B65+B70+B72+B74+B76+B78+B83+B87+B100+B107+B109+B92+B94+B96+B98+B85+B68</f>
        <v>227.09999999999997</v>
      </c>
      <c r="C111" s="2">
        <f t="shared" ref="C111:E111" si="37">C81+C89+C102+C104+C65+C70+C72+C74+C76+C78+C83+C87+C100+C107+C109+C92+C94+C96+C98+C85+C68</f>
        <v>225.29999999999995</v>
      </c>
      <c r="D111" s="2">
        <f t="shared" si="37"/>
        <v>0.20000000000000007</v>
      </c>
      <c r="E111" s="2">
        <f t="shared" si="37"/>
        <v>1.7999999999999998</v>
      </c>
    </row>
    <row r="112" spans="1:6" ht="21" customHeight="1" x14ac:dyDescent="0.25">
      <c r="A112" s="57" t="s">
        <v>29</v>
      </c>
      <c r="B112" s="3">
        <f>B82+B90+B103+B105+B71+B73+B75+B77+B66+B110+B93+B95+B97+B99+B86+B79+B69</f>
        <v>221.89999999999998</v>
      </c>
      <c r="C112" s="3">
        <f t="shared" ref="C112:E112" si="38">C82+C90+C103+C105+C71+C73+C75+C77+C66+C110+C93+C95+C97+C99+C86+C79+C69</f>
        <v>225.89999999999998</v>
      </c>
      <c r="D112" s="3">
        <f t="shared" si="38"/>
        <v>-1.4</v>
      </c>
      <c r="E112" s="3">
        <f t="shared" si="38"/>
        <v>-4</v>
      </c>
    </row>
    <row r="113" spans="1:5" ht="21" customHeight="1" x14ac:dyDescent="0.25">
      <c r="A113" s="57" t="s">
        <v>101</v>
      </c>
      <c r="B113" s="3">
        <f>B80+B84+B88</f>
        <v>2.7</v>
      </c>
      <c r="C113" s="3">
        <f t="shared" ref="C113:E113" si="39">C80+C84+C88</f>
        <v>1.7000000000000002</v>
      </c>
      <c r="D113" s="3">
        <f t="shared" si="39"/>
        <v>0.7</v>
      </c>
      <c r="E113" s="3">
        <f t="shared" si="39"/>
        <v>1</v>
      </c>
    </row>
    <row r="114" spans="1:5" ht="21" customHeight="1" x14ac:dyDescent="0.25">
      <c r="A114" s="22" t="s">
        <v>60</v>
      </c>
      <c r="B114" s="3">
        <f>B67+B101+B108+B91+B106</f>
        <v>2.5</v>
      </c>
      <c r="C114" s="3">
        <f t="shared" ref="C114:E114" si="40">C67+C101+C108+C91+C106</f>
        <v>-2.2999999999999998</v>
      </c>
      <c r="D114" s="3">
        <f t="shared" si="40"/>
        <v>0.9</v>
      </c>
      <c r="E114" s="3">
        <f t="shared" si="40"/>
        <v>4.8000000000000007</v>
      </c>
    </row>
    <row r="115" spans="1:5" ht="21" customHeight="1" x14ac:dyDescent="0.25">
      <c r="A115" s="139" t="s">
        <v>44</v>
      </c>
      <c r="B115" s="140"/>
      <c r="C115" s="140"/>
      <c r="D115" s="140"/>
      <c r="E115" s="141"/>
    </row>
    <row r="116" spans="1:5" ht="31.5" customHeight="1" x14ac:dyDescent="0.25">
      <c r="A116" s="67" t="s">
        <v>45</v>
      </c>
      <c r="B116" s="68">
        <f>B117</f>
        <v>-48.3</v>
      </c>
      <c r="C116" s="68">
        <f t="shared" ref="C116" si="41">C117</f>
        <v>-48.3</v>
      </c>
      <c r="D116" s="68"/>
      <c r="E116" s="68"/>
    </row>
    <row r="117" spans="1:5" ht="21" customHeight="1" x14ac:dyDescent="0.25">
      <c r="A117" s="22" t="s">
        <v>74</v>
      </c>
      <c r="B117" s="79">
        <v>-48.3</v>
      </c>
      <c r="C117" s="79">
        <v>-48.3</v>
      </c>
      <c r="D117" s="79"/>
      <c r="E117" s="79"/>
    </row>
    <row r="118" spans="1:5" ht="21" customHeight="1" x14ac:dyDescent="0.25">
      <c r="A118" s="61" t="s">
        <v>46</v>
      </c>
      <c r="B118" s="9">
        <f>B119</f>
        <v>48.3</v>
      </c>
      <c r="C118" s="9">
        <f t="shared" ref="C118:E118" si="42">C119</f>
        <v>48.2</v>
      </c>
      <c r="D118" s="9"/>
      <c r="E118" s="9">
        <f t="shared" si="42"/>
        <v>0.1</v>
      </c>
    </row>
    <row r="119" spans="1:5" ht="21" customHeight="1" x14ac:dyDescent="0.25">
      <c r="A119" s="22" t="s">
        <v>74</v>
      </c>
      <c r="B119" s="66">
        <v>48.3</v>
      </c>
      <c r="C119" s="66">
        <v>48.2</v>
      </c>
      <c r="D119" s="66"/>
      <c r="E119" s="66">
        <v>0.1</v>
      </c>
    </row>
    <row r="120" spans="1:5" ht="21" customHeight="1" x14ac:dyDescent="0.25">
      <c r="A120" s="61" t="s">
        <v>47</v>
      </c>
      <c r="B120" s="9"/>
      <c r="C120" s="9">
        <f t="shared" ref="C120:E120" si="43">C116+C118</f>
        <v>-9.9999999999994316E-2</v>
      </c>
      <c r="D120" s="9"/>
      <c r="E120" s="9">
        <f t="shared" si="43"/>
        <v>0.1</v>
      </c>
    </row>
    <row r="121" spans="1:5" ht="21" customHeight="1" x14ac:dyDescent="0.25">
      <c r="A121" s="57" t="s">
        <v>74</v>
      </c>
      <c r="B121" s="18"/>
      <c r="C121" s="18">
        <f t="shared" ref="C121:E121" si="44">C117+C119</f>
        <v>-9.9999999999994316E-2</v>
      </c>
      <c r="D121" s="18"/>
      <c r="E121" s="18">
        <f t="shared" si="44"/>
        <v>0.1</v>
      </c>
    </row>
    <row r="122" spans="1:5" ht="20.25" customHeight="1" x14ac:dyDescent="0.25">
      <c r="A122" s="23" t="s">
        <v>14</v>
      </c>
      <c r="B122" s="55">
        <f>B10+B30+B36+B48+B60+B111+B120+B20+B15+B25</f>
        <v>4.5999999999999375</v>
      </c>
      <c r="C122" s="55">
        <f t="shared" ref="C122:E122" si="45">C10+C30+C36+C48+C60+C111+C120+C20+C15+C25</f>
        <v>477.49999999999989</v>
      </c>
      <c r="D122" s="55">
        <f t="shared" si="45"/>
        <v>-117.1</v>
      </c>
      <c r="E122" s="55">
        <f t="shared" si="45"/>
        <v>-472.9</v>
      </c>
    </row>
    <row r="123" spans="1:5" x14ac:dyDescent="0.25">
      <c r="A123" s="15" t="s">
        <v>29</v>
      </c>
      <c r="B123" s="42"/>
      <c r="C123" s="42">
        <f t="shared" ref="C123:E123" si="46">C11+C16+C26+C37+C49+C61+C112+C121</f>
        <v>498.69999999999993</v>
      </c>
      <c r="D123" s="42">
        <f t="shared" si="46"/>
        <v>-116.7</v>
      </c>
      <c r="E123" s="42">
        <f t="shared" si="46"/>
        <v>-498.7</v>
      </c>
    </row>
    <row r="124" spans="1:5" ht="20.25" customHeight="1" x14ac:dyDescent="0.25">
      <c r="A124" s="104" t="s">
        <v>30</v>
      </c>
      <c r="B124" s="42">
        <f>B31+B50+B62+B113</f>
        <v>-2.9000000000000004</v>
      </c>
      <c r="C124" s="42">
        <f t="shared" ref="C124:E124" si="47">C31+C50+C62+C113</f>
        <v>-23.900000000000002</v>
      </c>
      <c r="D124" s="42">
        <f t="shared" si="47"/>
        <v>0.7</v>
      </c>
      <c r="E124" s="42">
        <f t="shared" si="47"/>
        <v>21</v>
      </c>
    </row>
    <row r="125" spans="1:5" ht="20.25" customHeight="1" x14ac:dyDescent="0.25">
      <c r="A125" s="57" t="s">
        <v>60</v>
      </c>
      <c r="B125" s="42"/>
      <c r="C125" s="105">
        <f t="shared" ref="C125:E125" si="48">C63+C114</f>
        <v>-4.8</v>
      </c>
      <c r="D125" s="105">
        <f t="shared" si="48"/>
        <v>-1.1000000000000001</v>
      </c>
      <c r="E125" s="105">
        <f t="shared" si="48"/>
        <v>4.8000000000000007</v>
      </c>
    </row>
    <row r="126" spans="1:5" x14ac:dyDescent="0.25">
      <c r="A126" s="123" t="s">
        <v>115</v>
      </c>
      <c r="B126" s="124">
        <f>B21</f>
        <v>7.5</v>
      </c>
      <c r="C126" s="124">
        <f>C21</f>
        <v>7.5</v>
      </c>
      <c r="D126" s="122"/>
      <c r="E126" s="121"/>
    </row>
    <row r="127" spans="1:5" x14ac:dyDescent="0.25">
      <c r="A127" s="6"/>
      <c r="B127" s="6"/>
      <c r="C127" s="6"/>
      <c r="D127" s="10"/>
      <c r="E127" s="6"/>
    </row>
    <row r="128" spans="1:5" x14ac:dyDescent="0.25">
      <c r="A128" s="6"/>
      <c r="B128" s="7"/>
      <c r="C128" s="7"/>
      <c r="D128" s="7"/>
      <c r="E128" s="7"/>
    </row>
    <row r="129" spans="1:5" x14ac:dyDescent="0.25">
      <c r="A129" s="6"/>
      <c r="B129" s="6"/>
      <c r="C129" s="6"/>
      <c r="D129" s="10"/>
      <c r="E129" s="6"/>
    </row>
    <row r="130" spans="1:5" x14ac:dyDescent="0.25">
      <c r="A130" s="6"/>
      <c r="B130" s="7"/>
      <c r="C130" s="6"/>
      <c r="D130" s="10"/>
      <c r="E130" s="6"/>
    </row>
    <row r="131" spans="1:5" x14ac:dyDescent="0.25">
      <c r="A131" s="6"/>
      <c r="B131" s="6"/>
      <c r="C131" s="6"/>
      <c r="D131" s="10"/>
      <c r="E131" s="6"/>
    </row>
    <row r="132" spans="1:5" x14ac:dyDescent="0.25">
      <c r="A132" s="6"/>
      <c r="B132" s="6"/>
      <c r="C132" s="6"/>
      <c r="D132" s="10"/>
      <c r="E132" s="6"/>
    </row>
    <row r="133" spans="1:5" x14ac:dyDescent="0.25">
      <c r="A133" s="6"/>
      <c r="B133" s="6"/>
      <c r="C133" s="6"/>
      <c r="D133" s="10"/>
      <c r="E133" s="6"/>
    </row>
    <row r="134" spans="1:5" x14ac:dyDescent="0.25">
      <c r="A134" s="6"/>
      <c r="B134" s="6"/>
      <c r="C134" s="6"/>
      <c r="D134" s="10"/>
      <c r="E134" s="6"/>
    </row>
    <row r="135" spans="1:5" x14ac:dyDescent="0.25">
      <c r="A135" s="6"/>
      <c r="B135" s="6"/>
      <c r="C135" s="6"/>
      <c r="D135" s="10"/>
      <c r="E135" s="6"/>
    </row>
    <row r="136" spans="1:5" x14ac:dyDescent="0.25">
      <c r="A136" s="6"/>
      <c r="B136" s="6"/>
      <c r="C136" s="6"/>
      <c r="D136" s="10"/>
      <c r="E136" s="6"/>
    </row>
    <row r="137" spans="1:5" x14ac:dyDescent="0.25">
      <c r="A137" s="6"/>
      <c r="B137" s="6"/>
      <c r="C137" s="6"/>
      <c r="D137" s="10"/>
      <c r="E137" s="6"/>
    </row>
    <row r="138" spans="1:5" x14ac:dyDescent="0.25">
      <c r="A138" s="6"/>
      <c r="B138" s="6"/>
      <c r="C138" s="6"/>
      <c r="D138" s="10"/>
      <c r="E138" s="6"/>
    </row>
  </sheetData>
  <mergeCells count="13">
    <mergeCell ref="A115:E115"/>
    <mergeCell ref="A2:E2"/>
    <mergeCell ref="A7:E7"/>
    <mergeCell ref="A4:A6"/>
    <mergeCell ref="B4:B6"/>
    <mergeCell ref="C4:E4"/>
    <mergeCell ref="C5:D5"/>
    <mergeCell ref="E5:E6"/>
    <mergeCell ref="A32:E33"/>
    <mergeCell ref="A38:E38"/>
    <mergeCell ref="A51:E51"/>
    <mergeCell ref="A64:E64"/>
    <mergeCell ref="A27:E2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D11" sqref="D11"/>
    </sheetView>
  </sheetViews>
  <sheetFormatPr defaultRowHeight="12.75" x14ac:dyDescent="0.2"/>
  <cols>
    <col min="1" max="1" width="31.85546875" customWidth="1"/>
    <col min="2" max="2" width="14.140625" customWidth="1"/>
    <col min="3" max="3" width="11.5703125" customWidth="1"/>
    <col min="4" max="5" width="13.5703125" customWidth="1"/>
  </cols>
  <sheetData>
    <row r="2" spans="1:5" ht="15" x14ac:dyDescent="0.25">
      <c r="C2" s="138" t="s">
        <v>119</v>
      </c>
    </row>
    <row r="3" spans="1:5" ht="15" x14ac:dyDescent="0.25">
      <c r="C3" s="94" t="s">
        <v>68</v>
      </c>
    </row>
    <row r="4" spans="1:5" ht="15" x14ac:dyDescent="0.25">
      <c r="C4" s="4" t="s">
        <v>67</v>
      </c>
    </row>
    <row r="7" spans="1:5" ht="34.5" customHeight="1" x14ac:dyDescent="0.2">
      <c r="A7" s="168" t="s">
        <v>61</v>
      </c>
      <c r="B7" s="168"/>
      <c r="C7" s="168"/>
      <c r="D7" s="168"/>
      <c r="E7" s="168"/>
    </row>
    <row r="8" spans="1:5" x14ac:dyDescent="0.2">
      <c r="A8" s="8"/>
      <c r="B8" s="8"/>
      <c r="C8" s="8"/>
      <c r="D8" s="8"/>
      <c r="E8" s="8"/>
    </row>
    <row r="9" spans="1:5" x14ac:dyDescent="0.2">
      <c r="A9" s="8"/>
      <c r="B9" s="8"/>
      <c r="C9" s="8"/>
      <c r="D9" s="8"/>
      <c r="E9" s="8"/>
    </row>
    <row r="10" spans="1:5" x14ac:dyDescent="0.2">
      <c r="A10" s="86"/>
      <c r="B10" s="86"/>
      <c r="C10" s="111"/>
      <c r="D10" s="87" t="s">
        <v>62</v>
      </c>
      <c r="E10" s="88"/>
    </row>
    <row r="11" spans="1:5" ht="117.75" customHeight="1" x14ac:dyDescent="0.2">
      <c r="A11" s="167" t="s">
        <v>63</v>
      </c>
      <c r="B11" s="89" t="s">
        <v>64</v>
      </c>
      <c r="C11" s="107" t="s">
        <v>65</v>
      </c>
      <c r="D11" s="71" t="s">
        <v>121</v>
      </c>
      <c r="E11" s="71" t="s">
        <v>80</v>
      </c>
    </row>
    <row r="12" spans="1:5" ht="15.75" hidden="1" customHeight="1" x14ac:dyDescent="0.2">
      <c r="A12" s="167"/>
      <c r="B12" s="47"/>
      <c r="C12" s="107"/>
      <c r="D12" s="106"/>
      <c r="E12" s="90"/>
    </row>
    <row r="13" spans="1:5" ht="15.75" x14ac:dyDescent="0.2">
      <c r="A13" s="91" t="s">
        <v>36</v>
      </c>
      <c r="B13" s="92">
        <v>3.8</v>
      </c>
      <c r="C13" s="92"/>
      <c r="D13" s="92"/>
      <c r="E13" s="92">
        <v>3.8</v>
      </c>
    </row>
    <row r="14" spans="1:5" ht="15.75" x14ac:dyDescent="0.2">
      <c r="A14" s="91" t="s">
        <v>71</v>
      </c>
      <c r="B14" s="92">
        <v>0.4</v>
      </c>
      <c r="C14" s="92"/>
      <c r="D14" s="92"/>
      <c r="E14" s="92">
        <v>0.4</v>
      </c>
    </row>
    <row r="15" spans="1:5" ht="18" customHeight="1" x14ac:dyDescent="0.2">
      <c r="A15" s="91" t="s">
        <v>59</v>
      </c>
      <c r="B15" s="92">
        <v>-9.8000000000000007</v>
      </c>
      <c r="C15" s="92">
        <v>-0.8</v>
      </c>
      <c r="D15" s="92">
        <v>-9</v>
      </c>
      <c r="E15" s="92"/>
    </row>
    <row r="16" spans="1:5" ht="18" customHeight="1" x14ac:dyDescent="0.2">
      <c r="A16" s="91" t="s">
        <v>79</v>
      </c>
      <c r="B16" s="92">
        <v>1.1000000000000001</v>
      </c>
      <c r="C16" s="92">
        <v>1.1000000000000001</v>
      </c>
      <c r="D16" s="92"/>
      <c r="E16" s="92"/>
    </row>
    <row r="17" spans="1:5" ht="18" customHeight="1" x14ac:dyDescent="0.2">
      <c r="A17" s="91" t="s">
        <v>81</v>
      </c>
      <c r="B17" s="92">
        <v>1.6</v>
      </c>
      <c r="C17" s="92">
        <v>1.6</v>
      </c>
      <c r="D17" s="92"/>
      <c r="E17" s="92"/>
    </row>
    <row r="18" spans="1:5" ht="21" customHeight="1" x14ac:dyDescent="0.2">
      <c r="A18" s="69" t="s">
        <v>66</v>
      </c>
      <c r="B18" s="93">
        <f>B13+B14+B15+B16+B17</f>
        <v>-2.9</v>
      </c>
      <c r="C18" s="93">
        <f t="shared" ref="C18:E18" si="0">C13+C14+C15+C16+C17</f>
        <v>1.9000000000000001</v>
      </c>
      <c r="D18" s="93">
        <f t="shared" si="0"/>
        <v>-9</v>
      </c>
      <c r="E18" s="93">
        <f t="shared" si="0"/>
        <v>4.2</v>
      </c>
    </row>
  </sheetData>
  <mergeCells count="2">
    <mergeCell ref="A11:A12"/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E22" sqref="E22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25"/>
      <c r="B1" s="8"/>
      <c r="C1" s="8"/>
      <c r="D1" s="8"/>
    </row>
    <row r="2" spans="1:5" ht="15" x14ac:dyDescent="0.25">
      <c r="A2" s="25"/>
      <c r="B2" s="4" t="s">
        <v>31</v>
      </c>
      <c r="C2" s="4"/>
      <c r="D2" s="4"/>
    </row>
    <row r="3" spans="1:5" ht="15" x14ac:dyDescent="0.25">
      <c r="A3" s="25"/>
      <c r="B3" s="4" t="s">
        <v>116</v>
      </c>
      <c r="C3" s="4"/>
      <c r="D3" s="4"/>
    </row>
    <row r="4" spans="1:5" ht="15" x14ac:dyDescent="0.25">
      <c r="A4" s="25"/>
      <c r="B4" s="4" t="s">
        <v>117</v>
      </c>
      <c r="C4" s="4"/>
      <c r="D4" s="4"/>
    </row>
    <row r="5" spans="1:5" x14ac:dyDescent="0.2">
      <c r="A5" s="25"/>
      <c r="B5" s="8"/>
      <c r="C5" s="8"/>
      <c r="D5" s="8"/>
    </row>
    <row r="6" spans="1:5" ht="15.75" x14ac:dyDescent="0.25">
      <c r="A6" s="24" t="s">
        <v>24</v>
      </c>
      <c r="B6" s="24"/>
      <c r="C6" s="24"/>
      <c r="D6" s="24"/>
    </row>
    <row r="7" spans="1:5" ht="2.25" customHeight="1" x14ac:dyDescent="0.25">
      <c r="A7" s="24"/>
      <c r="B7" s="24"/>
      <c r="C7" s="24"/>
      <c r="D7" s="24"/>
    </row>
    <row r="8" spans="1:5" ht="15.75" x14ac:dyDescent="0.25">
      <c r="A8" s="26" t="s">
        <v>15</v>
      </c>
      <c r="B8" s="26"/>
      <c r="C8" s="26"/>
      <c r="D8" s="26"/>
    </row>
    <row r="9" spans="1:5" ht="15.75" x14ac:dyDescent="0.25">
      <c r="A9" s="26"/>
      <c r="B9" s="26"/>
      <c r="C9" s="26"/>
      <c r="D9" s="26"/>
    </row>
    <row r="10" spans="1:5" ht="15.75" customHeight="1" x14ac:dyDescent="0.2">
      <c r="A10" s="169" t="s">
        <v>28</v>
      </c>
      <c r="B10" s="169"/>
      <c r="C10" s="169"/>
      <c r="D10" s="169"/>
      <c r="E10" s="169"/>
    </row>
    <row r="11" spans="1:5" ht="15.75" x14ac:dyDescent="0.25">
      <c r="A11" s="27"/>
      <c r="B11" s="27"/>
      <c r="C11" s="27"/>
      <c r="D11" s="26"/>
    </row>
    <row r="12" spans="1:5" ht="15" x14ac:dyDescent="0.2">
      <c r="A12" s="170" t="s">
        <v>16</v>
      </c>
      <c r="B12" s="170" t="s">
        <v>17</v>
      </c>
      <c r="C12" s="173" t="s">
        <v>18</v>
      </c>
      <c r="D12" s="174"/>
      <c r="E12" s="28"/>
    </row>
    <row r="13" spans="1:5" ht="15.75" x14ac:dyDescent="0.2">
      <c r="A13" s="171"/>
      <c r="B13" s="171"/>
      <c r="C13" s="175" t="s">
        <v>19</v>
      </c>
      <c r="D13" s="176"/>
      <c r="E13" s="177" t="s">
        <v>23</v>
      </c>
    </row>
    <row r="14" spans="1:5" ht="54.75" customHeight="1" x14ac:dyDescent="0.2">
      <c r="A14" s="172"/>
      <c r="B14" s="172"/>
      <c r="C14" s="29" t="s">
        <v>20</v>
      </c>
      <c r="D14" s="30" t="s">
        <v>13</v>
      </c>
      <c r="E14" s="178"/>
    </row>
    <row r="15" spans="1:5" ht="30.75" customHeight="1" x14ac:dyDescent="0.25">
      <c r="A15" s="44" t="s">
        <v>26</v>
      </c>
      <c r="B15" s="31"/>
      <c r="C15" s="32"/>
      <c r="D15" s="33"/>
      <c r="E15" s="34"/>
    </row>
    <row r="16" spans="1:5" ht="19.5" customHeight="1" x14ac:dyDescent="0.25">
      <c r="A16" s="35" t="s">
        <v>1</v>
      </c>
      <c r="B16" s="43">
        <v>156861.53</v>
      </c>
      <c r="C16" s="56">
        <v>22987.18</v>
      </c>
      <c r="D16" s="50"/>
      <c r="E16" s="50">
        <v>133874.35</v>
      </c>
    </row>
    <row r="17" spans="1:6" ht="18.75" customHeight="1" x14ac:dyDescent="0.25">
      <c r="A17" s="1" t="s">
        <v>32</v>
      </c>
      <c r="B17" s="31">
        <f>B16</f>
        <v>156861.53</v>
      </c>
      <c r="C17" s="31">
        <f>C16</f>
        <v>22987.18</v>
      </c>
      <c r="D17" s="31"/>
      <c r="E17" s="33">
        <f>E16</f>
        <v>133874.35</v>
      </c>
    </row>
    <row r="18" spans="1:6" ht="34.5" customHeight="1" x14ac:dyDescent="0.25">
      <c r="A18" s="36" t="s">
        <v>25</v>
      </c>
      <c r="B18" s="37"/>
      <c r="C18" s="29"/>
      <c r="D18" s="38"/>
      <c r="E18" s="34"/>
    </row>
    <row r="19" spans="1:6" ht="20.25" customHeight="1" x14ac:dyDescent="0.25">
      <c r="A19" s="35" t="s">
        <v>1</v>
      </c>
      <c r="B19" s="126">
        <v>-170000</v>
      </c>
      <c r="C19" s="48">
        <v>-254986.27</v>
      </c>
      <c r="D19" s="49"/>
      <c r="E19" s="46">
        <v>84986.27</v>
      </c>
    </row>
    <row r="20" spans="1:6" ht="23.25" customHeight="1" x14ac:dyDescent="0.25">
      <c r="A20" s="1" t="s">
        <v>33</v>
      </c>
      <c r="B20" s="33">
        <f>B19</f>
        <v>-170000</v>
      </c>
      <c r="C20" s="31">
        <f>C19</f>
        <v>-254986.27</v>
      </c>
      <c r="D20" s="33"/>
      <c r="E20" s="33">
        <f>E19</f>
        <v>84986.27</v>
      </c>
    </row>
    <row r="21" spans="1:6" ht="67.5" customHeight="1" x14ac:dyDescent="0.2">
      <c r="A21" s="109" t="s">
        <v>77</v>
      </c>
      <c r="B21" s="31"/>
      <c r="C21" s="31"/>
      <c r="D21" s="33"/>
      <c r="E21" s="33"/>
    </row>
    <row r="22" spans="1:6" ht="23.25" customHeight="1" x14ac:dyDescent="0.25">
      <c r="A22" s="35" t="s">
        <v>1</v>
      </c>
      <c r="B22" s="134">
        <v>170000</v>
      </c>
      <c r="C22" s="134">
        <v>125000</v>
      </c>
      <c r="D22" s="33"/>
      <c r="E22" s="33">
        <v>45000</v>
      </c>
    </row>
    <row r="23" spans="1:6" ht="23.25" customHeight="1" x14ac:dyDescent="0.25">
      <c r="A23" s="1" t="s">
        <v>78</v>
      </c>
      <c r="B23" s="33">
        <f>B22</f>
        <v>170000</v>
      </c>
      <c r="C23" s="33">
        <f>C22</f>
        <v>125000</v>
      </c>
      <c r="D23" s="33"/>
      <c r="E23" s="33">
        <f t="shared" ref="D23:E23" si="0">E22</f>
        <v>45000</v>
      </c>
      <c r="F23" s="13"/>
    </row>
    <row r="24" spans="1:6" ht="33.75" customHeight="1" x14ac:dyDescent="0.2">
      <c r="A24" s="95" t="s">
        <v>69</v>
      </c>
      <c r="B24" s="45"/>
      <c r="C24" s="45"/>
      <c r="D24" s="53"/>
      <c r="E24" s="53"/>
    </row>
    <row r="25" spans="1:6" ht="19.5" customHeight="1" x14ac:dyDescent="0.25">
      <c r="A25" s="1" t="s">
        <v>118</v>
      </c>
      <c r="B25" s="45"/>
      <c r="C25" s="97">
        <v>-1500</v>
      </c>
      <c r="D25" s="97"/>
      <c r="E25" s="97">
        <v>1500</v>
      </c>
    </row>
    <row r="26" spans="1:6" ht="23.25" customHeight="1" x14ac:dyDescent="0.25">
      <c r="A26" s="96" t="s">
        <v>70</v>
      </c>
      <c r="B26" s="45"/>
      <c r="C26" s="53">
        <f>C25</f>
        <v>-1500</v>
      </c>
      <c r="D26" s="53"/>
      <c r="E26" s="53">
        <f t="shared" ref="E26" si="1">E25</f>
        <v>1500</v>
      </c>
    </row>
    <row r="28" spans="1:6" ht="14.25" x14ac:dyDescent="0.2">
      <c r="A28" s="179" t="s">
        <v>27</v>
      </c>
      <c r="B28" s="179"/>
      <c r="C28" s="179"/>
      <c r="D28" s="179"/>
      <c r="E28" s="179"/>
    </row>
    <row r="29" spans="1:6" ht="14.25" x14ac:dyDescent="0.2">
      <c r="A29" s="51"/>
      <c r="B29" s="51"/>
      <c r="C29" s="51"/>
      <c r="D29" s="51"/>
      <c r="E29" s="51"/>
    </row>
    <row r="30" spans="1:6" ht="15" x14ac:dyDescent="0.2">
      <c r="A30" s="170" t="s">
        <v>16</v>
      </c>
      <c r="B30" s="170" t="s">
        <v>17</v>
      </c>
      <c r="C30" s="173" t="s">
        <v>18</v>
      </c>
      <c r="D30" s="174"/>
      <c r="E30" s="28"/>
    </row>
    <row r="31" spans="1:6" ht="15.75" x14ac:dyDescent="0.2">
      <c r="A31" s="171"/>
      <c r="B31" s="171"/>
      <c r="C31" s="175" t="s">
        <v>19</v>
      </c>
      <c r="D31" s="176"/>
      <c r="E31" s="177" t="s">
        <v>23</v>
      </c>
    </row>
    <row r="32" spans="1:6" ht="44.25" customHeight="1" x14ac:dyDescent="0.2">
      <c r="A32" s="172"/>
      <c r="B32" s="172"/>
      <c r="C32" s="29" t="s">
        <v>20</v>
      </c>
      <c r="D32" s="30" t="s">
        <v>13</v>
      </c>
      <c r="E32" s="178"/>
    </row>
    <row r="33" spans="1:5" ht="28.5" x14ac:dyDescent="0.25">
      <c r="A33" s="41" t="s">
        <v>26</v>
      </c>
      <c r="B33" s="45"/>
      <c r="C33" s="52"/>
      <c r="D33" s="53"/>
      <c r="E33" s="34"/>
    </row>
    <row r="34" spans="1:5" ht="18" customHeight="1" x14ac:dyDescent="0.25">
      <c r="A34" s="35" t="s">
        <v>21</v>
      </c>
      <c r="B34" s="47">
        <v>-156861.53</v>
      </c>
      <c r="C34" s="125">
        <v>4350</v>
      </c>
      <c r="D34" s="50"/>
      <c r="E34" s="50">
        <v>-161211.53</v>
      </c>
    </row>
    <row r="35" spans="1:5" ht="18.75" customHeight="1" x14ac:dyDescent="0.25">
      <c r="A35" s="1" t="s">
        <v>34</v>
      </c>
      <c r="B35" s="31">
        <f>B34</f>
        <v>-156861.53</v>
      </c>
      <c r="C35" s="33">
        <f>C34</f>
        <v>4350</v>
      </c>
      <c r="D35" s="31"/>
      <c r="E35" s="33">
        <f>E34</f>
        <v>-161211.53</v>
      </c>
    </row>
    <row r="36" spans="1:5" x14ac:dyDescent="0.2">
      <c r="A36" s="13"/>
    </row>
  </sheetData>
  <mergeCells count="12">
    <mergeCell ref="A28:E28"/>
    <mergeCell ref="A30:A32"/>
    <mergeCell ref="B30:B32"/>
    <mergeCell ref="C30:D30"/>
    <mergeCell ref="C31:D31"/>
    <mergeCell ref="E31:E32"/>
    <mergeCell ref="A10:E10"/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1priedas</vt:lpstr>
      <vt:lpstr>2priedas</vt:lpstr>
      <vt:lpstr>3 priedas</vt:lpstr>
      <vt:lpstr>4 priedas</vt:lpstr>
      <vt:lpstr>'2priedas'!Print_Titles</vt:lpstr>
      <vt:lpstr>'4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Loreta Vasilevičienė</cp:lastModifiedBy>
  <cp:lastPrinted>2018-05-16T12:05:57Z</cp:lastPrinted>
  <dcterms:created xsi:type="dcterms:W3CDTF">2005-12-13T07:19:10Z</dcterms:created>
  <dcterms:modified xsi:type="dcterms:W3CDTF">2018-05-16T12:06:35Z</dcterms:modified>
</cp:coreProperties>
</file>