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7-2019\Ataskaitos 2017\"/>
    </mc:Choice>
  </mc:AlternateContent>
  <bookViews>
    <workbookView xWindow="0" yWindow="0" windowWidth="19320" windowHeight="9372"/>
  </bookViews>
  <sheets>
    <sheet name="Priemonių suvestinė" sheetId="4" r:id="rId1"/>
    <sheet name="Priemonių vykdytojų kodai" sheetId="5" r:id="rId2"/>
  </sheets>
  <calcPr calcId="152511"/>
</workbook>
</file>

<file path=xl/calcChain.xml><?xml version="1.0" encoding="utf-8"?>
<calcChain xmlns="http://schemas.openxmlformats.org/spreadsheetml/2006/main">
  <c r="J55" i="4" l="1"/>
  <c r="H45" i="4"/>
  <c r="J45" i="4"/>
  <c r="I45" i="4"/>
  <c r="J40" i="4"/>
  <c r="I40" i="4"/>
  <c r="H40" i="4"/>
  <c r="J23" i="4"/>
  <c r="I23" i="4"/>
  <c r="H23" i="4"/>
  <c r="J59" i="4" l="1"/>
  <c r="I59" i="4"/>
  <c r="H59" i="4"/>
  <c r="H55" i="4"/>
  <c r="J27" i="4"/>
  <c r="I27" i="4"/>
  <c r="H27" i="4"/>
  <c r="H17" i="4"/>
  <c r="J16" i="4" l="1"/>
  <c r="I16" i="4"/>
  <c r="H16" i="4"/>
  <c r="J12" i="4"/>
  <c r="I12" i="4"/>
  <c r="H12" i="4"/>
  <c r="J106" i="4" l="1"/>
  <c r="I106" i="4"/>
  <c r="H106" i="4"/>
  <c r="J99" i="4"/>
  <c r="J108" i="4" s="1"/>
  <c r="I99" i="4"/>
  <c r="I108" i="4" s="1"/>
  <c r="H99" i="4"/>
  <c r="H108" i="4" l="1"/>
  <c r="H71" i="4" l="1"/>
  <c r="H73" i="4"/>
  <c r="H75" i="4"/>
  <c r="H77" i="4"/>
  <c r="H79" i="4"/>
  <c r="H81" i="4"/>
  <c r="H83" i="4"/>
  <c r="H85" i="4"/>
  <c r="H87" i="4"/>
  <c r="H89" i="4"/>
  <c r="J48" i="4" l="1"/>
  <c r="H48" i="4" l="1"/>
  <c r="I48" i="4"/>
  <c r="J89" i="4" l="1"/>
  <c r="I89" i="4"/>
  <c r="J81" i="4"/>
  <c r="I81" i="4"/>
  <c r="J79" i="4"/>
  <c r="I79" i="4"/>
  <c r="J67" i="4"/>
  <c r="I67" i="4"/>
  <c r="H67" i="4"/>
  <c r="I55" i="4" l="1"/>
  <c r="J33" i="4"/>
  <c r="I33" i="4"/>
  <c r="H33" i="4" l="1"/>
  <c r="J14" i="4" l="1"/>
  <c r="J17" i="4" s="1"/>
  <c r="I14" i="4"/>
  <c r="I17" i="4" s="1"/>
  <c r="H14" i="4"/>
  <c r="J29" i="4"/>
  <c r="I29" i="4"/>
  <c r="H29" i="4"/>
  <c r="I49" i="4"/>
  <c r="J49" i="4"/>
  <c r="H49" i="4"/>
  <c r="I75" i="4"/>
  <c r="J75" i="4"/>
  <c r="I71" i="4"/>
  <c r="I73" i="4"/>
  <c r="I77" i="4"/>
  <c r="I83" i="4"/>
  <c r="I85" i="4"/>
  <c r="I87" i="4"/>
  <c r="J71" i="4"/>
  <c r="J73" i="4"/>
  <c r="J77" i="4"/>
  <c r="J83" i="4"/>
  <c r="J85" i="4"/>
  <c r="J87" i="4"/>
  <c r="H65" i="4"/>
  <c r="H68" i="4" s="1"/>
  <c r="I65" i="4"/>
  <c r="I68" i="4" s="1"/>
  <c r="J65" i="4"/>
  <c r="J68" i="4" s="1"/>
  <c r="H90" i="4" l="1"/>
  <c r="I90" i="4"/>
  <c r="J90" i="4"/>
  <c r="I34" i="4"/>
  <c r="J34" i="4"/>
  <c r="J60" i="4"/>
  <c r="I60" i="4"/>
  <c r="H34" i="4"/>
  <c r="H60" i="4"/>
  <c r="H91" i="4"/>
  <c r="I93" i="4" l="1"/>
  <c r="I91" i="4"/>
  <c r="I92" i="4" s="1"/>
  <c r="J93" i="4"/>
  <c r="J61" i="4"/>
  <c r="I61" i="4"/>
  <c r="H61" i="4"/>
  <c r="H94" i="4" s="1"/>
  <c r="H93" i="4"/>
  <c r="J91" i="4"/>
  <c r="J92" i="4" s="1"/>
  <c r="H92" i="4"/>
  <c r="J94" i="4" l="1"/>
  <c r="I94" i="4"/>
</calcChain>
</file>

<file path=xl/sharedStrings.xml><?xml version="1.0" encoding="utf-8"?>
<sst xmlns="http://schemas.openxmlformats.org/spreadsheetml/2006/main" count="375" uniqueCount="157">
  <si>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</si>
  <si>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</si>
  <si>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</si>
  <si>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</si>
  <si>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</si>
  <si>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</si>
  <si>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</si>
  <si>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</si>
  <si>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</si>
  <si>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</si>
  <si>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</si>
  <si>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</si>
  <si>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</si>
  <si>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</si>
  <si>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</si>
  <si>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</si>
  <si>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</si>
  <si>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</si>
  <si>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03</t>
  </si>
  <si>
    <t>04</t>
  </si>
  <si>
    <t>07</t>
  </si>
  <si>
    <t>Pedagogų skaičius</t>
  </si>
  <si>
    <t>Mokyklinės dokumentacijos įsigijimas iš ŠMM</t>
  </si>
  <si>
    <t>Egzempliorių skaičius</t>
  </si>
  <si>
    <t>Neformaliojo vaikų švietimo programų įgyvendinimas</t>
  </si>
  <si>
    <t>Pedagoginės-psichologinės tarnybos išlaikymas</t>
  </si>
  <si>
    <t>Pedagogų švietimo centro išlaikymas</t>
  </si>
  <si>
    <t>Darbuotojų skaičius</t>
  </si>
  <si>
    <t>Mokinių skaičius</t>
  </si>
  <si>
    <t>Renginių skaičius</t>
  </si>
  <si>
    <t>SB</t>
  </si>
  <si>
    <t>ŠVIETIMO IR UGDYMO PROGRAMA (13)</t>
  </si>
  <si>
    <t>288724610</t>
  </si>
  <si>
    <t>Priešmokyklinio ugdymo grupes lankančių vaikų skaičius</t>
  </si>
  <si>
    <t>08</t>
  </si>
  <si>
    <t>Sudaryti sąlygas mokinių mokymuisi bendrojo ugdymo mokyklose</t>
  </si>
  <si>
    <t>Sudaryti sąlygas mokinių saviraiškai neformaliojo vaikų švietimo mokyklose ir formalujį švietimą papildančio ugdymo mokyklose</t>
  </si>
  <si>
    <t>Neformaliojo vaikų švietimo mokyklų aplinkos išlaikymas</t>
  </si>
  <si>
    <t>Tenkinti mokinių užimtumo poreikius, specifinių gebėjimų vystymą</t>
  </si>
  <si>
    <t>09</t>
  </si>
  <si>
    <t>Renginių  skaičius</t>
  </si>
  <si>
    <t>Premijuotų darbų skaičius</t>
  </si>
  <si>
    <t>Išvykų skaičius</t>
  </si>
  <si>
    <t>Sudaryti sąlygas vaikų ir jaunimo meniniam ugdymui</t>
  </si>
  <si>
    <t>Iš dalies finansuotų tinkamai parengtų projektų skaičius (proc.)</t>
  </si>
  <si>
    <t>VB</t>
  </si>
  <si>
    <t xml:space="preserve">Bendrojo ugdymo mokyklų išlaikymas </t>
  </si>
  <si>
    <t xml:space="preserve">Pradinio, pagrindinio, vidurinio ugdymo  programų įgyvendinimas </t>
  </si>
  <si>
    <t>Sudaryti sąlygas bendrųjų vaikų gebėjimų ir vertybinių nuostatų ugdymui ikimokyklinio  ugdymo mokyklose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</si>
  <si>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</si>
  <si>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</si>
  <si>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</si>
  <si>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</si>
  <si>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</si>
  <si>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</si>
  <si>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Bendrojo ugdymo mokyklų skaičius</t>
  </si>
  <si>
    <t>Asignavimai (tūkst. Eur)</t>
  </si>
  <si>
    <t>Informacija apie pasiektus rezultatus, duomenys apie programai skirtų asignavimų panaudojimo tikslingumą</t>
  </si>
  <si>
    <t>Švietimo, mokslo ir studijų kokybės bei prieinamumo gerinimas</t>
  </si>
  <si>
    <t xml:space="preserve">Ikimokyklinio ugdymo mokyklų aplinkos išlaikymas </t>
  </si>
  <si>
    <t>Ikimokyklinio ugdymo mokyklas lankančių vaikų skaičius</t>
  </si>
  <si>
    <t>K. Paltaroko gimnazijos išlaikymas</t>
  </si>
  <si>
    <t>Sudaryti sąlygas mokiniui, mokytojui, mokyklai gauti pedagoginę, psichologinę, metodinę pagalbą</t>
  </si>
  <si>
    <t xml:space="preserve">Vaikų ir jaunimo meno projektų ir  tautinio meno kolektyvų veiklos projektų konkurso organizavimas </t>
  </si>
  <si>
    <t>Organizuoti švietimo, kultūros ir kitus renginius</t>
  </si>
  <si>
    <t>0;12</t>
  </si>
  <si>
    <t>Ikimokyklinio ir privalomojo priešmokyklinio ugdymo programų įgyvendinimo užtikrinimas</t>
  </si>
  <si>
    <t>Bendrojo ugdymo mokyklose dirbančiųjų pedagogų skaičius</t>
  </si>
  <si>
    <t>Ikimokyklinio ugdymo mokyklų skaičius</t>
  </si>
  <si>
    <t>Neformaliojo vaikų švietimo mokyklų  ir formalųjį švietimą papildančio ugdymo mokyklose dirbančių pedagogų skaičius</t>
  </si>
  <si>
    <t>Neformaliojo vaikų švietimo mokyklų  ir formalųjį švietimą papildančio ugdymo mokyklų skaičius</t>
  </si>
  <si>
    <t>ES</t>
  </si>
  <si>
    <t>Neformaliojo vaikų švietimo (NVŠ krepšelis) programose dalyvaujančių mokinų skaičius</t>
  </si>
  <si>
    <t>Kolektyvų dalyvavimo regiono ir respublikinėse meno šventėse finansavimas</t>
  </si>
  <si>
    <t>Kolektyvų veikloje dalyvaujančių vaikų ir jaunuolių skaičius</t>
  </si>
  <si>
    <t>05</t>
  </si>
  <si>
    <t>06</t>
  </si>
  <si>
    <t>Transporto skyrimas mokiniams nuvežti į olimpiadas, konkursus, varžybas</t>
  </si>
  <si>
    <t>10</t>
  </si>
  <si>
    <t>Įsteigtų nominacijų skaičius</t>
  </si>
  <si>
    <t>Įsteigti nominacijas ir pinigines premijas geriausiai dirbantiems švietimo darbuotojams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</si>
  <si>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</si>
  <si>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</si>
  <si>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</si>
  <si>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</si>
  <si>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</si>
  <si>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</si>
  <si>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</si>
  <si>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</si>
  <si>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</si>
  <si>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</si>
  <si>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</si>
  <si>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</si>
  <si>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</si>
  <si>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</si>
  <si>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</si>
  <si>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</si>
  <si>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</si>
  <si>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</si>
  <si>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</si>
  <si>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</si>
  <si>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</si>
  <si>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Priemonių vykdytojų kodų klasifikatorius</t>
  </si>
  <si>
    <t>SB(VB)
MK</t>
  </si>
  <si>
    <t>Mokytojų skaičius neženkliai mažėja kiekvienais metais (atleidžiami iš darbo sulaukę pensinio amžiaus, mažėjant krūviui).</t>
  </si>
  <si>
    <t>7,75</t>
  </si>
  <si>
    <t>Tiek mokinių buvo apdovanota vadovaujantis gabių vaikų skatinimo nuostatais.</t>
  </si>
  <si>
    <t>Vertinimo kriterijus</t>
  </si>
  <si>
    <t>PANEVĖŽIO MIESTO SAVIVALDYBĖS 2017 -2019 METŲ VEIKLOS PLANO ĮGYVENDINIMO 2017 METAIS ATASKAITA</t>
  </si>
  <si>
    <t>2017 m. asignavimų patvirtintas planas</t>
  </si>
  <si>
    <t>2017 m. asignavimų patikslintas planas</t>
  </si>
  <si>
    <t>2017 m. panaudotos lėšos (kasinės išlaidos)</t>
  </si>
  <si>
    <t>SP</t>
  </si>
  <si>
    <t>MK</t>
  </si>
  <si>
    <t>11240</t>
  </si>
  <si>
    <t>5400</t>
  </si>
  <si>
    <t>Neformaliojo suagusiųjų švietimo ir tęstinio mokymosi programų finansavimas</t>
  </si>
  <si>
    <t>Finasuotų neformaliojo suagusiųjų švietimo ir tęstinio mokymosi programų skaičius</t>
  </si>
  <si>
    <t>15,25</t>
  </si>
  <si>
    <t>Vaikų vasaros poilsio projektų finansavimas</t>
  </si>
  <si>
    <t>Vaikų ir mokinių organizacijų veiklos užtikrinimas</t>
  </si>
  <si>
    <t>Gabių mokinių skatinimas</t>
  </si>
  <si>
    <t>Tarptautinės Mokytojų dienos minėjimas</t>
  </si>
  <si>
    <r>
      <t xml:space="preserve"> </t>
    </r>
    <r>
      <rPr>
        <sz val="10"/>
        <rFont val="Times New Roman"/>
        <family val="1"/>
        <charset val="186"/>
      </rPr>
      <t>Mokslo projektų dalinis finansavimas</t>
    </r>
  </si>
  <si>
    <t xml:space="preserve">Lietuvos mokslų akademijos dienos organizavimas </t>
  </si>
  <si>
    <t>Konkursų, olimpiadų, varžybų, festivalių miesto mokiniams organizavimas</t>
  </si>
  <si>
    <t>P.Butėno premijos skyrimas</t>
  </si>
  <si>
    <t>Mokinių, dalyvaujančių vaikų vasaros poilsio projektuose, skaičius</t>
  </si>
  <si>
    <t>Paskatintų (apdovanotų) gabių mokinių skaičius</t>
  </si>
  <si>
    <t>Iš dalies finansuotų tinkamai parengtų mokslo projektų skaičius (proc.)</t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</si>
  <si>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</si>
  <si>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</si>
  <si>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Įstaigų uždirbtos pajamos </t>
    </r>
    <r>
      <rPr>
        <b/>
        <sz val="10"/>
        <rFont val="Times New Roman"/>
        <family val="1"/>
      </rPr>
      <t>SP</t>
    </r>
    <r>
      <rPr>
        <sz val="10"/>
        <rFont val="Times New Roman"/>
        <family val="1"/>
      </rPr>
      <t xml:space="preserve"> (pajamos už paslaugas)</t>
    </r>
  </si>
  <si>
    <r>
      <t>Mokinio krepšelio lėšos</t>
    </r>
    <r>
      <rPr>
        <b/>
        <sz val="10"/>
        <rFont val="Times New Roman"/>
        <family val="1"/>
      </rPr>
      <t xml:space="preserve"> (MK)</t>
    </r>
  </si>
  <si>
    <t xml:space="preserve">MK
</t>
  </si>
  <si>
    <t>Privačių darželių ugdymo programų įgyvendinimo užtikrinimas</t>
  </si>
  <si>
    <t>Grupių skaičius nepakito. Dėl gimstamumo ir migracijos sumažėjo priešmokyklinio amžiaus vaikų.</t>
  </si>
  <si>
    <t xml:space="preserve">Bendras vaikų skaičius ikimokyklinėse ugdymo įstaigose pagal planuotas reikšmes padidėjo nežymiai. Dėl gimstamumo ir migracijos sumažėjo priešmokyklinio amžiaus vaikų, bet padidėjo ikimokyklinio amžiaus vaikų (ypač ankstyvojo amžiaus) skaičius. </t>
  </si>
  <si>
    <t>24</t>
  </si>
  <si>
    <t>1042</t>
  </si>
  <si>
    <t>1023</t>
  </si>
  <si>
    <t>10841</t>
  </si>
  <si>
    <t>Mokinių skaičius sumažėjo dėl gimstamumo ir emigracijos.</t>
  </si>
  <si>
    <t>5262</t>
  </si>
  <si>
    <t>9 ikimokyklinės įstaigos 2017 m. pradėjo naudoti el. dienyną.</t>
  </si>
  <si>
    <t>4</t>
  </si>
  <si>
    <t xml:space="preserve">Pedagogų skaičius šiek tiek padidėjo, nes dalis antraeilininkų perėjo dirbti į pirmeiles pareigas. NVŠ teikėjai aktyviai dalyvavo teikiant NVŠ programas finansavimui ir pritraukiant vaikus į NVŠ veiklas.  </t>
  </si>
  <si>
    <t>111</t>
  </si>
  <si>
    <t>3892</t>
  </si>
  <si>
    <t>5</t>
  </si>
  <si>
    <t>Buvo pateikta mažiau projektų. Keli projektai buvo nefinansuoti dėl neatitikimo tvarkos aprašui.</t>
  </si>
  <si>
    <t xml:space="preserve">Įsteigta  psichologo ir socialinio pedagogo pareigybės </t>
  </si>
  <si>
    <t>17</t>
  </si>
  <si>
    <t>Pateiktos 6 paraiškos, finansavimas skirtas 5 tinkamai parengtiems projektams</t>
  </si>
  <si>
    <t>Piniginės premijos skirtos ir nominuoti 2 nominacijos kriterijus atitikę mokytojai</t>
  </si>
  <si>
    <t>2017 m. Lietuvos mokinių sąjunga mažiau organizavo mokymų.</t>
  </si>
  <si>
    <t>Lėšos paskirstytos 34 projektams, dalyvavo 2650 vaikų. Buvo finansuota daugiau projektų, todėl padidėjo vaikų užimtumas per metus. Ugdymo įstaiga vykdė kelis projektus.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</si>
</sst>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Times New Roman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Arial"/>
      <family val="2"/>
      <charset val="186"/>
    </font>
    <font>
      <b/>
      <sz val="8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7"/>
      <name val="Times New Roman"/>
      <family val="1"/>
    </font>
    <font>
      <b/>
      <sz val="8"/>
      <name val="Times New Roman"/>
      <family val="1"/>
    </font>
    <font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5" fillId="0" borderId="0"/>
  </cellStyleXfs>
  <cellXfs count="462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NumberFormat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8" fillId="0" borderId="0" xfId="1" applyFont="1" applyAlignment="1">
      <alignment vertical="top"/>
    </xf>
    <xf numFmtId="0" fontId="11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right" vertical="top" wrapText="1"/>
    </xf>
    <xf numFmtId="49" fontId="7" fillId="2" borderId="2" xfId="1" applyNumberFormat="1" applyFont="1" applyFill="1" applyBorder="1" applyAlignment="1">
      <alignment horizontal="center" vertical="top" wrapText="1"/>
    </xf>
    <xf numFmtId="0" fontId="5" fillId="0" borderId="22" xfId="1" applyFont="1" applyBorder="1" applyAlignment="1">
      <alignment vertical="top"/>
    </xf>
    <xf numFmtId="0" fontId="5" fillId="0" borderId="67" xfId="1" applyFont="1" applyBorder="1" applyAlignment="1">
      <alignment vertical="top"/>
    </xf>
    <xf numFmtId="49" fontId="7" fillId="2" borderId="2" xfId="1" applyNumberFormat="1" applyFont="1" applyFill="1" applyBorder="1" applyAlignment="1">
      <alignment horizontal="center" vertical="top"/>
    </xf>
    <xf numFmtId="49" fontId="7" fillId="3" borderId="3" xfId="1" applyNumberFormat="1" applyFont="1" applyFill="1" applyBorder="1" applyAlignment="1">
      <alignment horizontal="center" vertical="top"/>
    </xf>
    <xf numFmtId="0" fontId="5" fillId="0" borderId="25" xfId="1" applyFont="1" applyBorder="1" applyAlignment="1">
      <alignment vertical="top"/>
    </xf>
    <xf numFmtId="0" fontId="5" fillId="0" borderId="30" xfId="1" applyFont="1" applyBorder="1" applyAlignment="1">
      <alignment vertical="top"/>
    </xf>
    <xf numFmtId="164" fontId="5" fillId="6" borderId="12" xfId="1" applyNumberFormat="1" applyFont="1" applyFill="1" applyBorder="1" applyAlignment="1">
      <alignment horizontal="center" vertical="top"/>
    </xf>
    <xf numFmtId="164" fontId="5" fillId="0" borderId="8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164" fontId="5" fillId="6" borderId="36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 wrapText="1"/>
    </xf>
    <xf numFmtId="164" fontId="5" fillId="0" borderId="9" xfId="1" applyNumberFormat="1" applyFont="1" applyFill="1" applyBorder="1" applyAlignment="1">
      <alignment horizontal="center" vertical="top"/>
    </xf>
    <xf numFmtId="164" fontId="7" fillId="4" borderId="1" xfId="1" applyNumberFormat="1" applyFont="1" applyFill="1" applyBorder="1" applyAlignment="1">
      <alignment horizontal="center" vertical="top"/>
    </xf>
    <xf numFmtId="164" fontId="7" fillId="4" borderId="32" xfId="1" applyNumberFormat="1" applyFont="1" applyFill="1" applyBorder="1" applyAlignment="1">
      <alignment horizontal="center" vertical="top"/>
    </xf>
    <xf numFmtId="164" fontId="7" fillId="4" borderId="39" xfId="1" applyNumberFormat="1" applyFont="1" applyFill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center" vertical="top"/>
    </xf>
    <xf numFmtId="164" fontId="7" fillId="3" borderId="2" xfId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vertical="top" wrapText="1"/>
    </xf>
    <xf numFmtId="0" fontId="5" fillId="3" borderId="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/>
    </xf>
    <xf numFmtId="49" fontId="5" fillId="0" borderId="34" xfId="1" applyNumberFormat="1" applyFont="1" applyFill="1" applyBorder="1" applyAlignment="1">
      <alignment horizontal="center" vertical="top"/>
    </xf>
    <xf numFmtId="49" fontId="5" fillId="0" borderId="37" xfId="1" applyNumberFormat="1" applyFont="1" applyFill="1" applyBorder="1" applyAlignment="1">
      <alignment horizontal="center" vertical="top"/>
    </xf>
    <xf numFmtId="49" fontId="5" fillId="0" borderId="20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/>
    </xf>
    <xf numFmtId="164" fontId="5" fillId="0" borderId="12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/>
    </xf>
    <xf numFmtId="164" fontId="5" fillId="6" borderId="66" xfId="1" applyNumberFormat="1" applyFont="1" applyFill="1" applyBorder="1" applyAlignment="1">
      <alignment horizontal="center" vertical="top"/>
    </xf>
    <xf numFmtId="164" fontId="5" fillId="0" borderId="66" xfId="1" applyNumberFormat="1" applyFont="1" applyFill="1" applyBorder="1" applyAlignment="1">
      <alignment horizontal="center" vertical="top"/>
    </xf>
    <xf numFmtId="49" fontId="5" fillId="0" borderId="43" xfId="1" applyNumberFormat="1" applyFont="1" applyFill="1" applyBorder="1" applyAlignment="1">
      <alignment horizontal="center" vertical="top"/>
    </xf>
    <xf numFmtId="49" fontId="5" fillId="0" borderId="23" xfId="1" applyNumberFormat="1" applyFont="1" applyFill="1" applyBorder="1" applyAlignment="1">
      <alignment horizontal="center" vertical="top"/>
    </xf>
    <xf numFmtId="164" fontId="7" fillId="4" borderId="4" xfId="1" applyNumberFormat="1" applyFont="1" applyFill="1" applyBorder="1" applyAlignment="1">
      <alignment horizontal="center" vertical="top"/>
    </xf>
    <xf numFmtId="49" fontId="7" fillId="2" borderId="19" xfId="1" applyNumberFormat="1" applyFont="1" applyFill="1" applyBorder="1" applyAlignment="1">
      <alignment horizontal="center" vertical="top"/>
    </xf>
    <xf numFmtId="164" fontId="5" fillId="0" borderId="18" xfId="1" applyNumberFormat="1" applyFont="1" applyFill="1" applyBorder="1" applyAlignment="1">
      <alignment horizontal="center" vertical="top"/>
    </xf>
    <xf numFmtId="1" fontId="5" fillId="0" borderId="15" xfId="1" applyNumberFormat="1" applyFont="1" applyFill="1" applyBorder="1" applyAlignment="1">
      <alignment horizontal="center" vertical="top"/>
    </xf>
    <xf numFmtId="164" fontId="7" fillId="4" borderId="38" xfId="1" applyNumberFormat="1" applyFont="1" applyFill="1" applyBorder="1" applyAlignment="1">
      <alignment horizontal="center" vertical="top"/>
    </xf>
    <xf numFmtId="9" fontId="5" fillId="0" borderId="27" xfId="1" applyNumberFormat="1" applyFont="1" applyFill="1" applyBorder="1" applyAlignment="1">
      <alignment horizontal="center" vertical="top"/>
    </xf>
    <xf numFmtId="164" fontId="7" fillId="4" borderId="17" xfId="1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top"/>
    </xf>
    <xf numFmtId="0" fontId="5" fillId="2" borderId="6" xfId="1" applyFont="1" applyFill="1" applyBorder="1" applyAlignment="1">
      <alignment vertical="top"/>
    </xf>
    <xf numFmtId="0" fontId="5" fillId="0" borderId="33" xfId="1" applyFont="1" applyFill="1" applyBorder="1" applyAlignment="1">
      <alignment vertical="top" wrapText="1"/>
    </xf>
    <xf numFmtId="0" fontId="7" fillId="4" borderId="32" xfId="1" applyFont="1" applyFill="1" applyBorder="1" applyAlignment="1">
      <alignment horizontal="center" vertical="top"/>
    </xf>
    <xf numFmtId="164" fontId="7" fillId="4" borderId="27" xfId="1" applyNumberFormat="1" applyFont="1" applyFill="1" applyBorder="1" applyAlignment="1">
      <alignment horizontal="center" vertical="top"/>
    </xf>
    <xf numFmtId="164" fontId="7" fillId="3" borderId="27" xfId="1" applyNumberFormat="1" applyFont="1" applyFill="1" applyBorder="1" applyAlignment="1">
      <alignment horizontal="center" vertical="top"/>
    </xf>
    <xf numFmtId="0" fontId="5" fillId="3" borderId="29" xfId="1" applyFont="1" applyFill="1" applyBorder="1" applyAlignment="1">
      <alignment horizontal="center" vertical="top" wrapText="1"/>
    </xf>
    <xf numFmtId="0" fontId="5" fillId="3" borderId="28" xfId="1" applyFont="1" applyFill="1" applyBorder="1" applyAlignment="1">
      <alignment horizontal="center" vertical="top" wrapText="1"/>
    </xf>
    <xf numFmtId="164" fontId="7" fillId="4" borderId="28" xfId="1" applyNumberFormat="1" applyFont="1" applyFill="1" applyBorder="1" applyAlignment="1">
      <alignment horizontal="center" vertical="top"/>
    </xf>
    <xf numFmtId="164" fontId="7" fillId="2" borderId="31" xfId="1" applyNumberFormat="1" applyFont="1" applyFill="1" applyBorder="1" applyAlignment="1">
      <alignment horizontal="center" vertical="top"/>
    </xf>
    <xf numFmtId="49" fontId="7" fillId="5" borderId="2" xfId="1" applyNumberFormat="1" applyFont="1" applyFill="1" applyBorder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NumberFormat="1" applyFont="1" applyAlignment="1">
      <alignment vertical="top"/>
    </xf>
    <xf numFmtId="0" fontId="5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5" fillId="0" borderId="0" xfId="1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164" fontId="13" fillId="0" borderId="19" xfId="0" applyNumberFormat="1" applyFont="1" applyBorder="1" applyAlignment="1">
      <alignment horizontal="center" vertical="center"/>
    </xf>
    <xf numFmtId="164" fontId="12" fillId="0" borderId="60" xfId="0" applyNumberFormat="1" applyFont="1" applyBorder="1" applyAlignment="1">
      <alignment horizontal="center" vertical="top"/>
    </xf>
    <xf numFmtId="164" fontId="12" fillId="0" borderId="68" xfId="0" applyNumberFormat="1" applyFont="1" applyBorder="1" applyAlignment="1">
      <alignment horizontal="center" vertical="top"/>
    </xf>
    <xf numFmtId="164" fontId="12" fillId="0" borderId="62" xfId="0" applyNumberFormat="1" applyFont="1" applyBorder="1" applyAlignment="1">
      <alignment horizontal="center" vertical="top"/>
    </xf>
    <xf numFmtId="164" fontId="12" fillId="0" borderId="66" xfId="0" applyNumberFormat="1" applyFont="1" applyBorder="1" applyAlignment="1">
      <alignment horizontal="center" vertical="top"/>
    </xf>
    <xf numFmtId="164" fontId="12" fillId="0" borderId="69" xfId="0" applyNumberFormat="1" applyFont="1" applyBorder="1" applyAlignment="1">
      <alignment horizontal="center" vertical="top"/>
    </xf>
    <xf numFmtId="164" fontId="12" fillId="0" borderId="70" xfId="0" applyNumberFormat="1" applyFont="1" applyBorder="1" applyAlignment="1">
      <alignment horizontal="center" vertical="top"/>
    </xf>
    <xf numFmtId="164" fontId="13" fillId="7" borderId="19" xfId="0" applyNumberFormat="1" applyFont="1" applyFill="1" applyBorder="1" applyAlignment="1">
      <alignment horizontal="center" vertical="top"/>
    </xf>
    <xf numFmtId="164" fontId="13" fillId="4" borderId="19" xfId="0" applyNumberFormat="1" applyFont="1" applyFill="1" applyBorder="1" applyAlignment="1">
      <alignment horizontal="center" vertical="top"/>
    </xf>
    <xf numFmtId="0" fontId="6" fillId="6" borderId="9" xfId="1" applyFont="1" applyFill="1" applyBorder="1" applyAlignment="1">
      <alignment vertical="top" wrapText="1"/>
    </xf>
    <xf numFmtId="0" fontId="6" fillId="0" borderId="14" xfId="1" applyFont="1" applyFill="1" applyBorder="1" applyAlignment="1" applyProtection="1">
      <alignment vertical="top" wrapText="1"/>
      <protection locked="0"/>
    </xf>
    <xf numFmtId="0" fontId="6" fillId="0" borderId="17" xfId="1" applyFont="1" applyFill="1" applyBorder="1" applyAlignment="1" applyProtection="1">
      <alignment vertical="top" wrapText="1"/>
      <protection locked="0"/>
    </xf>
    <xf numFmtId="0" fontId="6" fillId="0" borderId="9" xfId="1" applyFont="1" applyFill="1" applyBorder="1" applyAlignment="1" applyProtection="1">
      <alignment vertical="top" wrapText="1"/>
      <protection locked="0"/>
    </xf>
    <xf numFmtId="0" fontId="6" fillId="0" borderId="40" xfId="1" applyFont="1" applyFill="1" applyBorder="1" applyAlignment="1" applyProtection="1">
      <alignment vertical="top" wrapText="1"/>
      <protection locked="0"/>
    </xf>
    <xf numFmtId="49" fontId="7" fillId="3" borderId="19" xfId="1" applyNumberFormat="1" applyFont="1" applyFill="1" applyBorder="1" applyAlignment="1">
      <alignment horizontal="center" vertical="top"/>
    </xf>
    <xf numFmtId="49" fontId="7" fillId="3" borderId="2" xfId="1" applyNumberFormat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left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7" xfId="0" applyFont="1" applyBorder="1" applyAlignment="1">
      <alignment vertical="top" wrapText="1"/>
    </xf>
    <xf numFmtId="0" fontId="4" fillId="0" borderId="67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18" fillId="0" borderId="0" xfId="0" applyFont="1"/>
    <xf numFmtId="2" fontId="5" fillId="0" borderId="18" xfId="1" applyNumberFormat="1" applyFont="1" applyFill="1" applyBorder="1" applyAlignment="1">
      <alignment horizontal="center" vertical="top"/>
    </xf>
    <xf numFmtId="2" fontId="7" fillId="4" borderId="27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/>
    </xf>
    <xf numFmtId="164" fontId="5" fillId="0" borderId="61" xfId="1" applyNumberFormat="1" applyFont="1" applyFill="1" applyBorder="1" applyAlignment="1">
      <alignment horizontal="center" vertical="top"/>
    </xf>
    <xf numFmtId="164" fontId="5" fillId="0" borderId="52" xfId="1" applyNumberFormat="1" applyFont="1" applyFill="1" applyBorder="1" applyAlignment="1">
      <alignment horizontal="center" vertical="top"/>
    </xf>
    <xf numFmtId="164" fontId="5" fillId="0" borderId="62" xfId="1" applyNumberFormat="1" applyFont="1" applyFill="1" applyBorder="1" applyAlignment="1">
      <alignment horizontal="center" vertical="top"/>
    </xf>
    <xf numFmtId="164" fontId="7" fillId="4" borderId="26" xfId="1" applyNumberFormat="1" applyFont="1" applyFill="1" applyBorder="1" applyAlignment="1">
      <alignment horizontal="center" vertical="top"/>
    </xf>
    <xf numFmtId="49" fontId="6" fillId="0" borderId="29" xfId="1" applyNumberFormat="1" applyFont="1" applyFill="1" applyBorder="1" applyAlignment="1">
      <alignment vertical="top" wrapText="1"/>
    </xf>
    <xf numFmtId="49" fontId="5" fillId="0" borderId="14" xfId="1" applyNumberFormat="1" applyFont="1" applyFill="1" applyBorder="1" applyAlignment="1">
      <alignment vertical="top"/>
    </xf>
    <xf numFmtId="49" fontId="5" fillId="0" borderId="25" xfId="1" applyNumberFormat="1" applyFont="1" applyFill="1" applyBorder="1" applyAlignment="1">
      <alignment horizontal="center" vertical="top"/>
    </xf>
    <xf numFmtId="0" fontId="5" fillId="0" borderId="65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top"/>
    </xf>
    <xf numFmtId="0" fontId="6" fillId="0" borderId="13" xfId="1" applyFont="1" applyFill="1" applyBorder="1" applyAlignment="1">
      <alignment horizontal="center" vertical="top"/>
    </xf>
    <xf numFmtId="0" fontId="15" fillId="4" borderId="16" xfId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center" vertical="top" wrapText="1"/>
    </xf>
    <xf numFmtId="0" fontId="6" fillId="0" borderId="61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/>
    </xf>
    <xf numFmtId="0" fontId="6" fillId="0" borderId="36" xfId="1" applyFont="1" applyFill="1" applyBorder="1" applyAlignment="1">
      <alignment horizontal="center" vertical="top"/>
    </xf>
    <xf numFmtId="0" fontId="15" fillId="4" borderId="4" xfId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center" vertical="top" wrapText="1"/>
    </xf>
    <xf numFmtId="0" fontId="15" fillId="4" borderId="32" xfId="1" applyFont="1" applyFill="1" applyBorder="1" applyAlignment="1">
      <alignment horizontal="center" vertical="top"/>
    </xf>
    <xf numFmtId="0" fontId="6" fillId="0" borderId="35" xfId="1" applyFont="1" applyFill="1" applyBorder="1" applyAlignment="1">
      <alignment horizontal="center" vertical="top" wrapText="1"/>
    </xf>
    <xf numFmtId="0" fontId="15" fillId="4" borderId="30" xfId="1" applyFont="1" applyFill="1" applyBorder="1" applyAlignment="1">
      <alignment horizontal="center" vertical="top"/>
    </xf>
    <xf numFmtId="0" fontId="6" fillId="0" borderId="23" xfId="1" applyFont="1" applyFill="1" applyBorder="1" applyAlignment="1">
      <alignment horizontal="center" vertical="top"/>
    </xf>
    <xf numFmtId="49" fontId="6" fillId="0" borderId="9" xfId="1" applyNumberFormat="1" applyFont="1" applyFill="1" applyBorder="1" applyAlignment="1">
      <alignment vertical="top"/>
    </xf>
    <xf numFmtId="0" fontId="5" fillId="3" borderId="7" xfId="1" applyFont="1" applyFill="1" applyBorder="1" applyAlignment="1">
      <alignment horizontal="center" vertical="top" wrapText="1"/>
    </xf>
    <xf numFmtId="164" fontId="7" fillId="5" borderId="35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0" fontId="19" fillId="3" borderId="6" xfId="1" applyFont="1" applyFill="1" applyBorder="1" applyAlignment="1">
      <alignment horizontal="center" vertical="top" wrapText="1"/>
    </xf>
    <xf numFmtId="0" fontId="19" fillId="2" borderId="6" xfId="1" applyFont="1" applyFill="1" applyBorder="1" applyAlignment="1">
      <alignment vertical="top"/>
    </xf>
    <xf numFmtId="0" fontId="19" fillId="3" borderId="28" xfId="1" applyFont="1" applyFill="1" applyBorder="1" applyAlignment="1">
      <alignment horizontal="center" vertical="top" wrapText="1"/>
    </xf>
    <xf numFmtId="0" fontId="19" fillId="0" borderId="28" xfId="1" applyNumberFormat="1" applyFont="1" applyFill="1" applyBorder="1" applyAlignment="1">
      <alignment horizontal="center" vertical="top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/>
    </xf>
    <xf numFmtId="0" fontId="6" fillId="0" borderId="36" xfId="1" applyFont="1" applyFill="1" applyBorder="1" applyAlignment="1">
      <alignment horizontal="center" vertical="top" wrapText="1"/>
    </xf>
    <xf numFmtId="164" fontId="5" fillId="0" borderId="14" xfId="1" applyNumberFormat="1" applyFont="1" applyFill="1" applyBorder="1" applyAlignment="1">
      <alignment horizontal="center" vertical="top"/>
    </xf>
    <xf numFmtId="164" fontId="5" fillId="0" borderId="11" xfId="1" applyNumberFormat="1" applyFont="1" applyFill="1" applyBorder="1" applyAlignment="1">
      <alignment horizontal="center" vertical="top"/>
    </xf>
    <xf numFmtId="0" fontId="25" fillId="0" borderId="33" xfId="1" applyFont="1" applyFill="1" applyBorder="1" applyAlignment="1">
      <alignment vertical="top" wrapText="1"/>
    </xf>
    <xf numFmtId="0" fontId="27" fillId="4" borderId="32" xfId="1" applyFont="1" applyFill="1" applyBorder="1" applyAlignment="1">
      <alignment horizontal="center" vertical="top"/>
    </xf>
    <xf numFmtId="49" fontId="15" fillId="2" borderId="22" xfId="1" applyNumberFormat="1" applyFont="1" applyFill="1" applyBorder="1" applyAlignment="1">
      <alignment horizontal="center" vertical="top"/>
    </xf>
    <xf numFmtId="49" fontId="15" fillId="3" borderId="23" xfId="1" applyNumberFormat="1" applyFont="1" applyFill="1" applyBorder="1" applyAlignment="1">
      <alignment horizontal="center" vertical="top"/>
    </xf>
    <xf numFmtId="49" fontId="6" fillId="2" borderId="25" xfId="1" applyNumberFormat="1" applyFont="1" applyFill="1" applyBorder="1" applyAlignment="1">
      <alignment horizontal="center" vertical="top"/>
    </xf>
    <xf numFmtId="49" fontId="15" fillId="3" borderId="26" xfId="1" applyNumberFormat="1" applyFont="1" applyFill="1" applyBorder="1" applyAlignment="1">
      <alignment horizontal="center" vertical="top"/>
    </xf>
    <xf numFmtId="0" fontId="6" fillId="0" borderId="33" xfId="1" applyFont="1" applyFill="1" applyBorder="1" applyAlignment="1">
      <alignment vertical="top" wrapText="1"/>
    </xf>
    <xf numFmtId="0" fontId="30" fillId="4" borderId="32" xfId="1" applyFont="1" applyFill="1" applyBorder="1" applyAlignment="1">
      <alignment horizontal="center" vertical="top"/>
    </xf>
    <xf numFmtId="0" fontId="3" fillId="0" borderId="43" xfId="1" applyFont="1" applyFill="1" applyBorder="1" applyAlignment="1">
      <alignment horizontal="center" vertical="top"/>
    </xf>
    <xf numFmtId="0" fontId="3" fillId="0" borderId="20" xfId="1" applyNumberFormat="1" applyFont="1" applyFill="1" applyBorder="1" applyAlignment="1">
      <alignment horizontal="center" vertical="top"/>
    </xf>
    <xf numFmtId="0" fontId="25" fillId="0" borderId="22" xfId="1" applyFont="1" applyFill="1" applyBorder="1" applyAlignment="1">
      <alignment vertical="top" wrapText="1"/>
    </xf>
    <xf numFmtId="0" fontId="26" fillId="0" borderId="25" xfId="1" applyFont="1" applyBorder="1" applyAlignment="1">
      <alignment horizontal="left" vertical="top" wrapText="1"/>
    </xf>
    <xf numFmtId="164" fontId="7" fillId="3" borderId="31" xfId="1" applyNumberFormat="1" applyFont="1" applyFill="1" applyBorder="1" applyAlignment="1">
      <alignment horizontal="center" vertical="top"/>
    </xf>
    <xf numFmtId="164" fontId="7" fillId="4" borderId="30" xfId="1" applyNumberFormat="1" applyFont="1" applyFill="1" applyBorder="1" applyAlignment="1">
      <alignment horizontal="center" vertical="top"/>
    </xf>
    <xf numFmtId="164" fontId="7" fillId="3" borderId="6" xfId="1" applyNumberFormat="1" applyFont="1" applyFill="1" applyBorder="1" applyAlignment="1">
      <alignment horizontal="center" vertical="top"/>
    </xf>
    <xf numFmtId="164" fontId="7" fillId="3" borderId="35" xfId="1" applyNumberFormat="1" applyFont="1" applyFill="1" applyBorder="1" applyAlignment="1">
      <alignment horizontal="center" vertical="top"/>
    </xf>
    <xf numFmtId="164" fontId="7" fillId="3" borderId="32" xfId="1" applyNumberFormat="1" applyFont="1" applyFill="1" applyBorder="1" applyAlignment="1">
      <alignment horizontal="center" vertical="top"/>
    </xf>
    <xf numFmtId="164" fontId="7" fillId="2" borderId="35" xfId="1" applyNumberFormat="1" applyFont="1" applyFill="1" applyBorder="1" applyAlignment="1">
      <alignment horizontal="center" vertical="top"/>
    </xf>
    <xf numFmtId="164" fontId="7" fillId="2" borderId="19" xfId="1" applyNumberFormat="1" applyFont="1" applyFill="1" applyBorder="1" applyAlignment="1">
      <alignment horizontal="center" vertical="top"/>
    </xf>
    <xf numFmtId="164" fontId="7" fillId="5" borderId="19" xfId="1" applyNumberFormat="1" applyFont="1" applyFill="1" applyBorder="1" applyAlignment="1">
      <alignment horizontal="center" vertical="top"/>
    </xf>
    <xf numFmtId="0" fontId="6" fillId="0" borderId="55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top"/>
    </xf>
    <xf numFmtId="164" fontId="5" fillId="6" borderId="32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/>
    </xf>
    <xf numFmtId="0" fontId="6" fillId="0" borderId="66" xfId="1" applyFont="1" applyFill="1" applyBorder="1" applyAlignment="1">
      <alignment horizontal="center" vertical="top"/>
    </xf>
    <xf numFmtId="164" fontId="5" fillId="0" borderId="59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/>
    </xf>
    <xf numFmtId="164" fontId="7" fillId="4" borderId="29" xfId="1" applyNumberFormat="1" applyFont="1" applyFill="1" applyBorder="1" applyAlignment="1">
      <alignment horizontal="center" vertical="top"/>
    </xf>
    <xf numFmtId="164" fontId="7" fillId="3" borderId="19" xfId="1" applyNumberFormat="1" applyFont="1" applyFill="1" applyBorder="1" applyAlignment="1">
      <alignment horizontal="center" vertical="top"/>
    </xf>
    <xf numFmtId="164" fontId="5" fillId="6" borderId="18" xfId="1" applyNumberFormat="1" applyFont="1" applyFill="1" applyBorder="1" applyAlignment="1">
      <alignment horizontal="center" vertical="top"/>
    </xf>
    <xf numFmtId="164" fontId="7" fillId="4" borderId="51" xfId="1" applyNumberFormat="1" applyFont="1" applyFill="1" applyBorder="1" applyAlignment="1">
      <alignment horizontal="center" vertical="top"/>
    </xf>
    <xf numFmtId="164" fontId="5" fillId="0" borderId="13" xfId="1" applyNumberFormat="1" applyFont="1" applyFill="1" applyBorder="1" applyAlignment="1">
      <alignment horizontal="center" vertical="top"/>
    </xf>
    <xf numFmtId="0" fontId="6" fillId="0" borderId="72" xfId="1" applyFont="1" applyFill="1" applyBorder="1" applyAlignment="1">
      <alignment horizontal="center" vertical="top"/>
    </xf>
    <xf numFmtId="0" fontId="25" fillId="0" borderId="22" xfId="1" applyFont="1" applyFill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6" fillId="0" borderId="72" xfId="1" applyFont="1" applyFill="1" applyBorder="1" applyAlignment="1">
      <alignment horizontal="center" vertical="top" wrapText="1"/>
    </xf>
    <xf numFmtId="164" fontId="5" fillId="0" borderId="73" xfId="1" applyNumberFormat="1" applyFont="1" applyFill="1" applyBorder="1" applyAlignment="1">
      <alignment horizontal="center" vertical="top"/>
    </xf>
    <xf numFmtId="164" fontId="5" fillId="6" borderId="68" xfId="1" applyNumberFormat="1" applyFont="1" applyFill="1" applyBorder="1" applyAlignment="1">
      <alignment horizontal="center" vertical="top"/>
    </xf>
    <xf numFmtId="164" fontId="5" fillId="0" borderId="74" xfId="1" applyNumberFormat="1" applyFont="1" applyFill="1" applyBorder="1" applyAlignment="1">
      <alignment horizontal="center" vertical="top"/>
    </xf>
    <xf numFmtId="164" fontId="7" fillId="0" borderId="35" xfId="0" applyNumberFormat="1" applyFont="1" applyBorder="1" applyAlignment="1">
      <alignment horizontal="center" vertical="center"/>
    </xf>
    <xf numFmtId="164" fontId="5" fillId="0" borderId="68" xfId="0" applyNumberFormat="1" applyFont="1" applyBorder="1" applyAlignment="1">
      <alignment horizontal="center" vertical="top"/>
    </xf>
    <xf numFmtId="164" fontId="5" fillId="0" borderId="66" xfId="0" applyNumberFormat="1" applyFont="1" applyBorder="1" applyAlignment="1">
      <alignment horizontal="center" vertical="top"/>
    </xf>
    <xf numFmtId="164" fontId="5" fillId="0" borderId="70" xfId="0" applyNumberFormat="1" applyFont="1" applyBorder="1" applyAlignment="1">
      <alignment horizontal="center" vertical="top"/>
    </xf>
    <xf numFmtId="164" fontId="7" fillId="7" borderId="35" xfId="0" applyNumberFormat="1" applyFont="1" applyFill="1" applyBorder="1" applyAlignment="1">
      <alignment horizontal="center" vertical="top"/>
    </xf>
    <xf numFmtId="164" fontId="7" fillId="4" borderId="35" xfId="0" applyNumberFormat="1" applyFont="1" applyFill="1" applyBorder="1" applyAlignment="1">
      <alignment horizontal="center" vertical="top"/>
    </xf>
    <xf numFmtId="0" fontId="6" fillId="0" borderId="68" xfId="1" applyFont="1" applyFill="1" applyBorder="1" applyAlignment="1">
      <alignment horizontal="left" vertical="top" wrapText="1"/>
    </xf>
    <xf numFmtId="49" fontId="12" fillId="0" borderId="37" xfId="1" applyNumberFormat="1" applyFont="1" applyFill="1" applyBorder="1" applyAlignment="1">
      <alignment horizontal="center" vertical="top"/>
    </xf>
    <xf numFmtId="9" fontId="12" fillId="0" borderId="26" xfId="1" applyNumberFormat="1" applyFont="1" applyFill="1" applyBorder="1" applyAlignment="1">
      <alignment horizontal="center" vertical="top"/>
    </xf>
    <xf numFmtId="0" fontId="3" fillId="0" borderId="23" xfId="1" applyFont="1" applyFill="1" applyBorder="1" applyAlignment="1">
      <alignment horizontal="center" vertical="top"/>
    </xf>
    <xf numFmtId="0" fontId="3" fillId="0" borderId="26" xfId="1" applyNumberFormat="1" applyFont="1" applyFill="1" applyBorder="1" applyAlignment="1">
      <alignment horizontal="center" vertical="top"/>
    </xf>
    <xf numFmtId="0" fontId="3" fillId="0" borderId="28" xfId="1" applyNumberFormat="1" applyFont="1" applyFill="1" applyBorder="1" applyAlignment="1">
      <alignment horizontal="center" vertical="top"/>
    </xf>
    <xf numFmtId="0" fontId="6" fillId="0" borderId="26" xfId="1" applyNumberFormat="1" applyFont="1" applyFill="1" applyBorder="1" applyAlignment="1">
      <alignment horizontal="center" vertical="top"/>
    </xf>
    <xf numFmtId="49" fontId="6" fillId="0" borderId="43" xfId="1" applyNumberFormat="1" applyFont="1" applyFill="1" applyBorder="1" applyAlignment="1">
      <alignment horizontal="center" vertical="top"/>
    </xf>
    <xf numFmtId="49" fontId="6" fillId="0" borderId="44" xfId="1" applyNumberFormat="1" applyFont="1" applyFill="1" applyBorder="1" applyAlignment="1">
      <alignment horizontal="center" vertical="top"/>
    </xf>
    <xf numFmtId="49" fontId="6" fillId="0" borderId="49" xfId="1" applyNumberFormat="1" applyFont="1" applyFill="1" applyBorder="1" applyAlignment="1">
      <alignment horizontal="center" vertical="top"/>
    </xf>
    <xf numFmtId="49" fontId="6" fillId="0" borderId="71" xfId="1" applyNumberFormat="1" applyFont="1" applyFill="1" applyBorder="1" applyAlignment="1">
      <alignment horizontal="center" vertical="top"/>
    </xf>
    <xf numFmtId="49" fontId="6" fillId="0" borderId="34" xfId="1" applyNumberFormat="1" applyFont="1" applyFill="1" applyBorder="1" applyAlignment="1">
      <alignment horizontal="center" vertical="top"/>
    </xf>
    <xf numFmtId="49" fontId="6" fillId="0" borderId="48" xfId="1" applyNumberFormat="1" applyFont="1" applyFill="1" applyBorder="1" applyAlignment="1">
      <alignment horizontal="center" vertical="top"/>
    </xf>
    <xf numFmtId="49" fontId="6" fillId="0" borderId="20" xfId="1" applyNumberFormat="1" applyFont="1" applyFill="1" applyBorder="1" applyAlignment="1">
      <alignment horizontal="center" vertical="top"/>
    </xf>
    <xf numFmtId="49" fontId="6" fillId="0" borderId="21" xfId="1" applyNumberFormat="1" applyFont="1" applyFill="1" applyBorder="1" applyAlignment="1">
      <alignment horizontal="center" vertical="top"/>
    </xf>
    <xf numFmtId="49" fontId="6" fillId="0" borderId="10" xfId="1" applyNumberFormat="1" applyFont="1" applyFill="1" applyBorder="1" applyAlignment="1">
      <alignment horizontal="center" vertical="top"/>
    </xf>
    <xf numFmtId="49" fontId="6" fillId="0" borderId="24" xfId="1" applyNumberFormat="1" applyFont="1" applyFill="1" applyBorder="1" applyAlignment="1">
      <alignment horizontal="center" vertical="top"/>
    </xf>
    <xf numFmtId="49" fontId="20" fillId="0" borderId="37" xfId="1" applyNumberFormat="1" applyFont="1" applyFill="1" applyBorder="1" applyAlignment="1">
      <alignment horizontal="center" vertical="top"/>
    </xf>
    <xf numFmtId="49" fontId="20" fillId="0" borderId="26" xfId="1" applyNumberFormat="1" applyFont="1" applyFill="1" applyBorder="1" applyAlignment="1">
      <alignment horizontal="center" vertical="top"/>
    </xf>
    <xf numFmtId="49" fontId="6" fillId="0" borderId="23" xfId="1" applyNumberFormat="1" applyFont="1" applyFill="1" applyBorder="1" applyAlignment="1">
      <alignment horizontal="center" vertical="top"/>
    </xf>
    <xf numFmtId="1" fontId="6" fillId="0" borderId="50" xfId="1" applyNumberFormat="1" applyFont="1" applyFill="1" applyBorder="1" applyAlignment="1">
      <alignment horizontal="center" vertical="top"/>
    </xf>
    <xf numFmtId="1" fontId="6" fillId="0" borderId="15" xfId="1" applyNumberFormat="1" applyFont="1" applyFill="1" applyBorder="1" applyAlignment="1">
      <alignment horizontal="center" vertical="top"/>
    </xf>
    <xf numFmtId="9" fontId="6" fillId="0" borderId="27" xfId="1" applyNumberFormat="1" applyFont="1" applyFill="1" applyBorder="1" applyAlignment="1">
      <alignment horizontal="center" vertical="top"/>
    </xf>
    <xf numFmtId="9" fontId="20" fillId="0" borderId="26" xfId="1" applyNumberFormat="1" applyFont="1" applyFill="1" applyBorder="1" applyAlignment="1">
      <alignment horizontal="center" vertical="top"/>
    </xf>
    <xf numFmtId="1" fontId="6" fillId="0" borderId="11" xfId="1" applyNumberFormat="1" applyFont="1" applyFill="1" applyBorder="1" applyAlignment="1">
      <alignment horizontal="center" vertical="top"/>
    </xf>
    <xf numFmtId="49" fontId="6" fillId="0" borderId="45" xfId="1" applyNumberFormat="1" applyFont="1" applyFill="1" applyBorder="1" applyAlignment="1">
      <alignment horizontal="center" vertical="top"/>
    </xf>
    <xf numFmtId="49" fontId="6" fillId="0" borderId="37" xfId="1" applyNumberFormat="1" applyFont="1" applyFill="1" applyBorder="1" applyAlignment="1">
      <alignment horizontal="center" vertical="top"/>
    </xf>
    <xf numFmtId="1" fontId="6" fillId="0" borderId="73" xfId="1" applyNumberFormat="1" applyFont="1" applyFill="1" applyBorder="1" applyAlignment="1">
      <alignment horizontal="center" vertical="top"/>
    </xf>
    <xf numFmtId="9" fontId="6" fillId="0" borderId="26" xfId="1" applyNumberFormat="1" applyFont="1" applyFill="1" applyBorder="1" applyAlignment="1">
      <alignment horizontal="center" vertical="top"/>
    </xf>
    <xf numFmtId="49" fontId="6" fillId="0" borderId="26" xfId="1" applyNumberFormat="1" applyFont="1" applyFill="1" applyBorder="1" applyAlignment="1">
      <alignment horizontal="center" vertical="top"/>
    </xf>
    <xf numFmtId="0" fontId="6" fillId="0" borderId="20" xfId="1" applyNumberFormat="1" applyFont="1" applyFill="1" applyBorder="1" applyAlignment="1">
      <alignment horizontal="center" vertical="top"/>
    </xf>
    <xf numFmtId="0" fontId="6" fillId="0" borderId="43" xfId="1" applyFont="1" applyFill="1" applyBorder="1" applyAlignment="1">
      <alignment horizontal="center" vertical="top"/>
    </xf>
    <xf numFmtId="0" fontId="6" fillId="0" borderId="10" xfId="1" applyFont="1" applyFill="1" applyBorder="1" applyAlignment="1">
      <alignment horizontal="center" vertical="top"/>
    </xf>
    <xf numFmtId="0" fontId="6" fillId="0" borderId="24" xfId="1" applyFont="1" applyFill="1" applyBorder="1" applyAlignment="1">
      <alignment horizontal="center" vertical="top"/>
    </xf>
    <xf numFmtId="0" fontId="6" fillId="0" borderId="49" xfId="1" applyFont="1" applyFill="1" applyBorder="1" applyAlignment="1">
      <alignment horizontal="center" vertical="top"/>
    </xf>
    <xf numFmtId="0" fontId="6" fillId="0" borderId="64" xfId="1" applyFont="1" applyFill="1" applyBorder="1" applyAlignment="1">
      <alignment horizontal="center" vertical="top"/>
    </xf>
    <xf numFmtId="0" fontId="6" fillId="0" borderId="46" xfId="1" applyFont="1" applyFill="1" applyBorder="1" applyAlignment="1">
      <alignment horizontal="center" vertical="top" wrapText="1"/>
    </xf>
    <xf numFmtId="0" fontId="6" fillId="0" borderId="65" xfId="1" applyFont="1" applyFill="1" applyBorder="1" applyAlignment="1">
      <alignment horizontal="center" vertical="top" wrapText="1"/>
    </xf>
    <xf numFmtId="49" fontId="7" fillId="2" borderId="9" xfId="1" applyNumberFormat="1" applyFont="1" applyFill="1" applyBorder="1" applyAlignment="1">
      <alignment horizontal="center" vertical="top"/>
    </xf>
    <xf numFmtId="49" fontId="7" fillId="2" borderId="17" xfId="1" applyNumberFormat="1" applyFont="1" applyFill="1" applyBorder="1" applyAlignment="1">
      <alignment horizontal="center" vertical="top"/>
    </xf>
    <xf numFmtId="49" fontId="7" fillId="3" borderId="24" xfId="1" applyNumberFormat="1" applyFont="1" applyFill="1" applyBorder="1" applyAlignment="1">
      <alignment horizontal="center" vertical="top"/>
    </xf>
    <xf numFmtId="49" fontId="7" fillId="3" borderId="38" xfId="1" applyNumberFormat="1" applyFont="1" applyFill="1" applyBorder="1" applyAlignment="1">
      <alignment horizontal="center" vertical="top"/>
    </xf>
    <xf numFmtId="49" fontId="7" fillId="0" borderId="10" xfId="1" applyNumberFormat="1" applyFont="1" applyBorder="1" applyAlignment="1">
      <alignment horizontal="center" vertical="top"/>
    </xf>
    <xf numFmtId="49" fontId="7" fillId="0" borderId="1" xfId="1" applyNumberFormat="1" applyFont="1" applyBorder="1" applyAlignment="1">
      <alignment horizontal="center" vertical="top"/>
    </xf>
    <xf numFmtId="0" fontId="5" fillId="0" borderId="23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49" fontId="6" fillId="0" borderId="12" xfId="1" applyNumberFormat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/>
    </xf>
    <xf numFmtId="49" fontId="6" fillId="0" borderId="52" xfId="1" applyNumberFormat="1" applyFont="1" applyBorder="1" applyAlignment="1">
      <alignment horizontal="center" vertical="top"/>
    </xf>
    <xf numFmtId="49" fontId="6" fillId="0" borderId="42" xfId="1" applyNumberFormat="1" applyFont="1" applyBorder="1" applyAlignment="1">
      <alignment horizontal="center" vertical="top"/>
    </xf>
    <xf numFmtId="0" fontId="20" fillId="0" borderId="55" xfId="1" applyFont="1" applyBorder="1" applyAlignment="1">
      <alignment vertical="top" wrapText="1"/>
    </xf>
    <xf numFmtId="0" fontId="20" fillId="0" borderId="67" xfId="0" applyFont="1" applyBorder="1" applyAlignment="1">
      <alignment vertical="top" wrapText="1"/>
    </xf>
    <xf numFmtId="0" fontId="20" fillId="0" borderId="29" xfId="0" applyFont="1" applyBorder="1" applyAlignment="1">
      <alignment vertical="top" wrapText="1"/>
    </xf>
    <xf numFmtId="0" fontId="20" fillId="0" borderId="30" xfId="0" applyFont="1" applyBorder="1" applyAlignment="1">
      <alignment vertical="top" wrapText="1"/>
    </xf>
    <xf numFmtId="0" fontId="6" fillId="0" borderId="22" xfId="1" applyFont="1" applyFill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5" fillId="0" borderId="55" xfId="1" applyFont="1" applyBorder="1" applyAlignment="1">
      <alignment vertical="top" wrapText="1"/>
    </xf>
    <xf numFmtId="0" fontId="12" fillId="0" borderId="67" xfId="0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9" fillId="0" borderId="55" xfId="1" applyFont="1" applyBorder="1" applyAlignment="1">
      <alignment vertical="top" wrapText="1"/>
    </xf>
    <xf numFmtId="0" fontId="19" fillId="0" borderId="67" xfId="0" applyFont="1" applyBorder="1" applyAlignment="1">
      <alignment vertical="top" wrapText="1"/>
    </xf>
    <xf numFmtId="0" fontId="19" fillId="0" borderId="53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0" borderId="29" xfId="0" applyFont="1" applyBorder="1" applyAlignment="1">
      <alignment vertical="top" wrapText="1"/>
    </xf>
    <xf numFmtId="0" fontId="19" fillId="0" borderId="30" xfId="0" applyFont="1" applyBorder="1" applyAlignment="1">
      <alignment vertical="top" wrapText="1"/>
    </xf>
    <xf numFmtId="49" fontId="15" fillId="2" borderId="22" xfId="1" applyNumberFormat="1" applyFont="1" applyFill="1" applyBorder="1" applyAlignment="1">
      <alignment horizontal="center" vertical="top" wrapText="1"/>
    </xf>
    <xf numFmtId="0" fontId="16" fillId="0" borderId="25" xfId="1" applyFont="1" applyBorder="1" applyAlignment="1">
      <alignment horizontal="center" vertical="top" wrapText="1"/>
    </xf>
    <xf numFmtId="49" fontId="7" fillId="0" borderId="34" xfId="1" applyNumberFormat="1" applyFont="1" applyBorder="1" applyAlignment="1">
      <alignment horizontal="center" vertical="top"/>
    </xf>
    <xf numFmtId="0" fontId="5" fillId="0" borderId="24" xfId="1" applyFont="1" applyFill="1" applyBorder="1" applyAlignment="1">
      <alignment vertical="top" wrapText="1"/>
    </xf>
    <xf numFmtId="0" fontId="5" fillId="0" borderId="37" xfId="1" applyFont="1" applyFill="1" applyBorder="1" applyAlignment="1">
      <alignment vertical="top" wrapText="1"/>
    </xf>
    <xf numFmtId="0" fontId="5" fillId="0" borderId="38" xfId="1" applyFont="1" applyFill="1" applyBorder="1" applyAlignment="1">
      <alignment vertical="top" wrapText="1"/>
    </xf>
    <xf numFmtId="49" fontId="6" fillId="0" borderId="36" xfId="1" applyNumberFormat="1" applyFont="1" applyBorder="1" applyAlignment="1">
      <alignment horizontal="center" vertical="top"/>
    </xf>
    <xf numFmtId="49" fontId="7" fillId="3" borderId="43" xfId="1" applyNumberFormat="1" applyFont="1" applyFill="1" applyBorder="1" applyAlignment="1">
      <alignment horizontal="center" vertical="top"/>
    </xf>
    <xf numFmtId="49" fontId="7" fillId="3" borderId="34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49" fontId="7" fillId="0" borderId="43" xfId="1" applyNumberFormat="1" applyFont="1" applyBorder="1" applyAlignment="1">
      <alignment horizontal="center" vertical="top"/>
    </xf>
    <xf numFmtId="49" fontId="7" fillId="0" borderId="20" xfId="1" applyNumberFormat="1" applyFont="1" applyBorder="1" applyAlignment="1">
      <alignment horizontal="center" vertical="top"/>
    </xf>
    <xf numFmtId="0" fontId="5" fillId="0" borderId="44" xfId="1" applyFont="1" applyFill="1" applyBorder="1" applyAlignment="1">
      <alignment vertical="top" wrapText="1"/>
    </xf>
    <xf numFmtId="0" fontId="5" fillId="0" borderId="48" xfId="1" applyFont="1" applyFill="1" applyBorder="1" applyAlignment="1">
      <alignment vertical="top" wrapText="1"/>
    </xf>
    <xf numFmtId="0" fontId="5" fillId="0" borderId="21" xfId="1" applyFont="1" applyFill="1" applyBorder="1" applyAlignment="1">
      <alignment vertical="top" wrapText="1"/>
    </xf>
    <xf numFmtId="0" fontId="6" fillId="0" borderId="50" xfId="1" applyFont="1" applyFill="1" applyBorder="1" applyAlignment="1">
      <alignment horizontal="left" vertical="top" wrapText="1"/>
    </xf>
    <xf numFmtId="0" fontId="6" fillId="0" borderId="15" xfId="1" applyFont="1" applyFill="1" applyBorder="1" applyAlignment="1">
      <alignment horizontal="left" vertical="top" wrapText="1"/>
    </xf>
    <xf numFmtId="0" fontId="6" fillId="0" borderId="27" xfId="1" applyFont="1" applyFill="1" applyBorder="1" applyAlignment="1">
      <alignment horizontal="left" vertical="top" wrapText="1"/>
    </xf>
    <xf numFmtId="49" fontId="7" fillId="2" borderId="52" xfId="1" applyNumberFormat="1" applyFont="1" applyFill="1" applyBorder="1" applyAlignment="1">
      <alignment horizontal="center" vertical="top"/>
    </xf>
    <xf numFmtId="49" fontId="7" fillId="2" borderId="53" xfId="1" applyNumberFormat="1" applyFont="1" applyFill="1" applyBorder="1" applyAlignment="1">
      <alignment horizontal="center" vertical="top"/>
    </xf>
    <xf numFmtId="49" fontId="7" fillId="2" borderId="42" xfId="1" applyNumberFormat="1" applyFont="1" applyFill="1" applyBorder="1" applyAlignment="1">
      <alignment horizontal="center" vertical="top"/>
    </xf>
    <xf numFmtId="0" fontId="1" fillId="0" borderId="25" xfId="1" applyBorder="1" applyAlignment="1">
      <alignment horizontal="center" vertical="top" wrapText="1"/>
    </xf>
    <xf numFmtId="49" fontId="15" fillId="3" borderId="23" xfId="1" applyNumberFormat="1" applyFont="1" applyFill="1" applyBorder="1" applyAlignment="1">
      <alignment horizontal="center" vertical="top" wrapText="1"/>
    </xf>
    <xf numFmtId="0" fontId="1" fillId="0" borderId="26" xfId="1" applyFont="1" applyBorder="1" applyAlignment="1">
      <alignment horizontal="center" vertical="top" wrapText="1"/>
    </xf>
    <xf numFmtId="0" fontId="25" fillId="0" borderId="22" xfId="1" applyFont="1" applyFill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3" fillId="4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54" xfId="0" applyFont="1" applyBorder="1" applyAlignment="1">
      <alignment vertical="top" wrapText="1"/>
    </xf>
    <xf numFmtId="49" fontId="15" fillId="0" borderId="43" xfId="1" applyNumberFormat="1" applyFont="1" applyBorder="1" applyAlignment="1">
      <alignment horizontal="center" vertical="top" wrapText="1"/>
    </xf>
    <xf numFmtId="0" fontId="1" fillId="0" borderId="20" xfId="1" applyFont="1" applyBorder="1" applyAlignment="1">
      <alignment horizontal="center" vertical="top" wrapText="1"/>
    </xf>
    <xf numFmtId="0" fontId="5" fillId="6" borderId="44" xfId="1" applyFont="1" applyFill="1" applyBorder="1" applyAlignment="1">
      <alignment horizontal="left" vertical="top" wrapText="1"/>
    </xf>
    <xf numFmtId="0" fontId="1" fillId="6" borderId="21" xfId="1" applyFont="1" applyFill="1" applyBorder="1" applyAlignment="1">
      <alignment horizontal="left" vertical="top" wrapText="1"/>
    </xf>
    <xf numFmtId="49" fontId="29" fillId="0" borderId="12" xfId="1" applyNumberFormat="1" applyFont="1" applyBorder="1" applyAlignment="1">
      <alignment horizontal="center" vertical="top"/>
    </xf>
    <xf numFmtId="49" fontId="29" fillId="0" borderId="4" xfId="1" applyNumberFormat="1" applyFont="1" applyBorder="1" applyAlignment="1">
      <alignment horizontal="center" vertical="top"/>
    </xf>
    <xf numFmtId="49" fontId="3" fillId="0" borderId="33" xfId="1" applyNumberFormat="1" applyFont="1" applyBorder="1" applyAlignment="1">
      <alignment horizontal="center" vertical="top" wrapText="1"/>
    </xf>
    <xf numFmtId="0" fontId="1" fillId="0" borderId="32" xfId="1" applyFont="1" applyBorder="1" applyAlignment="1">
      <alignment horizontal="center" vertical="top" wrapText="1"/>
    </xf>
    <xf numFmtId="0" fontId="5" fillId="0" borderId="25" xfId="3" applyFont="1" applyBorder="1" applyAlignment="1">
      <alignment vertical="top" wrapText="1"/>
    </xf>
    <xf numFmtId="0" fontId="5" fillId="0" borderId="44" xfId="1" applyFont="1" applyFill="1" applyBorder="1" applyAlignment="1">
      <alignment horizontal="left" vertical="top" wrapText="1"/>
    </xf>
    <xf numFmtId="0" fontId="5" fillId="0" borderId="21" xfId="1" applyFont="1" applyFill="1" applyBorder="1" applyAlignment="1">
      <alignment horizontal="left" vertical="top" wrapText="1"/>
    </xf>
    <xf numFmtId="49" fontId="22" fillId="0" borderId="43" xfId="1" applyNumberFormat="1" applyFont="1" applyBorder="1" applyAlignment="1">
      <alignment horizontal="center" vertical="top" wrapText="1"/>
    </xf>
    <xf numFmtId="0" fontId="26" fillId="0" borderId="20" xfId="1" applyFont="1" applyBorder="1" applyAlignment="1">
      <alignment horizontal="center" vertical="top" wrapText="1"/>
    </xf>
    <xf numFmtId="0" fontId="5" fillId="0" borderId="62" xfId="0" applyFont="1" applyBorder="1" applyAlignment="1">
      <alignment horizontal="left" vertical="top" wrapText="1"/>
    </xf>
    <xf numFmtId="0" fontId="1" fillId="0" borderId="59" xfId="0" applyFont="1" applyBorder="1" applyAlignment="1">
      <alignment vertical="top" wrapText="1"/>
    </xf>
    <xf numFmtId="0" fontId="1" fillId="0" borderId="61" xfId="0" applyFont="1" applyBorder="1" applyAlignment="1">
      <alignment vertical="top" wrapText="1"/>
    </xf>
    <xf numFmtId="0" fontId="19" fillId="0" borderId="19" xfId="1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7" fillId="3" borderId="2" xfId="1" applyNumberFormat="1" applyFont="1" applyFill="1" applyBorder="1" applyAlignment="1">
      <alignment horizontal="right" vertical="top"/>
    </xf>
    <xf numFmtId="49" fontId="7" fillId="3" borderId="3" xfId="1" applyNumberFormat="1" applyFont="1" applyFill="1" applyBorder="1" applyAlignment="1">
      <alignment horizontal="right" vertical="top"/>
    </xf>
    <xf numFmtId="49" fontId="7" fillId="3" borderId="54" xfId="1" applyNumberFormat="1" applyFont="1" applyFill="1" applyBorder="1" applyAlignment="1">
      <alignment horizontal="right" vertical="top"/>
    </xf>
    <xf numFmtId="49" fontId="6" fillId="0" borderId="55" xfId="1" applyNumberFormat="1" applyFont="1" applyBorder="1" applyAlignment="1">
      <alignment horizontal="center" vertical="top" wrapText="1"/>
    </xf>
    <xf numFmtId="0" fontId="16" fillId="0" borderId="29" xfId="1" applyFont="1" applyBorder="1" applyAlignment="1">
      <alignment horizontal="center" vertical="top" wrapText="1"/>
    </xf>
    <xf numFmtId="0" fontId="7" fillId="2" borderId="5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7" fillId="3" borderId="5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49" fontId="6" fillId="0" borderId="33" xfId="1" applyNumberFormat="1" applyFont="1" applyBorder="1" applyAlignment="1">
      <alignment horizontal="center" vertical="top" wrapText="1"/>
    </xf>
    <xf numFmtId="0" fontId="16" fillId="0" borderId="32" xfId="1" applyFont="1" applyBorder="1" applyAlignment="1">
      <alignment horizontal="center" vertical="top" wrapText="1"/>
    </xf>
    <xf numFmtId="0" fontId="16" fillId="0" borderId="20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top" wrapText="1"/>
    </xf>
    <xf numFmtId="0" fontId="19" fillId="5" borderId="6" xfId="1" applyFont="1" applyFill="1" applyBorder="1" applyAlignment="1">
      <alignment horizontal="center" vertical="top"/>
    </xf>
    <xf numFmtId="0" fontId="21" fillId="0" borderId="67" xfId="0" applyFont="1" applyBorder="1" applyAlignment="1">
      <alignment vertical="top" wrapText="1"/>
    </xf>
    <xf numFmtId="0" fontId="21" fillId="0" borderId="29" xfId="0" applyFont="1" applyBorder="1" applyAlignment="1">
      <alignment vertical="top" wrapText="1"/>
    </xf>
    <xf numFmtId="0" fontId="21" fillId="0" borderId="30" xfId="0" applyFont="1" applyBorder="1" applyAlignment="1">
      <alignment vertical="top" wrapText="1"/>
    </xf>
    <xf numFmtId="49" fontId="23" fillId="0" borderId="12" xfId="1" applyNumberFormat="1" applyFont="1" applyBorder="1" applyAlignment="1">
      <alignment horizontal="center" vertical="top"/>
    </xf>
    <xf numFmtId="49" fontId="23" fillId="0" borderId="4" xfId="1" applyNumberFormat="1" applyFont="1" applyBorder="1" applyAlignment="1">
      <alignment horizontal="center" vertical="top"/>
    </xf>
    <xf numFmtId="49" fontId="7" fillId="3" borderId="5" xfId="1" applyNumberFormat="1" applyFont="1" applyFill="1" applyBorder="1" applyAlignment="1">
      <alignment horizontal="right" vertical="top"/>
    </xf>
    <xf numFmtId="49" fontId="7" fillId="3" borderId="6" xfId="1" applyNumberFormat="1" applyFont="1" applyFill="1" applyBorder="1" applyAlignment="1">
      <alignment horizontal="right" vertical="top"/>
    </xf>
    <xf numFmtId="0" fontId="1" fillId="0" borderId="25" xfId="1" applyFont="1" applyBorder="1" applyAlignment="1">
      <alignment horizontal="center" vertical="top" wrapText="1"/>
    </xf>
    <xf numFmtId="49" fontId="7" fillId="2" borderId="22" xfId="1" applyNumberFormat="1" applyFont="1" applyFill="1" applyBorder="1" applyAlignment="1">
      <alignment horizontal="center" vertical="top"/>
    </xf>
    <xf numFmtId="49" fontId="7" fillId="2" borderId="14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49" fontId="7" fillId="3" borderId="10" xfId="1" applyNumberFormat="1" applyFont="1" applyFill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top"/>
    </xf>
    <xf numFmtId="49" fontId="7" fillId="2" borderId="5" xfId="1" applyNumberFormat="1" applyFont="1" applyFill="1" applyBorder="1" applyAlignment="1">
      <alignment horizontal="right" vertical="top"/>
    </xf>
    <xf numFmtId="49" fontId="7" fillId="2" borderId="6" xfId="1" applyNumberFormat="1" applyFont="1" applyFill="1" applyBorder="1" applyAlignment="1">
      <alignment horizontal="right" vertical="top"/>
    </xf>
    <xf numFmtId="49" fontId="7" fillId="2" borderId="7" xfId="1" applyNumberFormat="1" applyFont="1" applyFill="1" applyBorder="1" applyAlignment="1">
      <alignment horizontal="right" vertical="top"/>
    </xf>
    <xf numFmtId="0" fontId="6" fillId="0" borderId="70" xfId="1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49" fontId="6" fillId="0" borderId="33" xfId="1" applyNumberFormat="1" applyFont="1" applyBorder="1" applyAlignment="1">
      <alignment horizontal="center" vertical="top"/>
    </xf>
    <xf numFmtId="49" fontId="6" fillId="0" borderId="32" xfId="1" applyNumberFormat="1" applyFont="1" applyBorder="1" applyAlignment="1">
      <alignment horizontal="center" vertical="top"/>
    </xf>
    <xf numFmtId="0" fontId="6" fillId="0" borderId="33" xfId="1" applyFont="1" applyFill="1" applyBorder="1" applyAlignment="1">
      <alignment horizontal="left" vertical="top" wrapText="1"/>
    </xf>
    <xf numFmtId="0" fontId="6" fillId="0" borderId="36" xfId="1" applyFont="1" applyFill="1" applyBorder="1" applyAlignment="1">
      <alignment horizontal="left" vertical="top" wrapText="1"/>
    </xf>
    <xf numFmtId="0" fontId="6" fillId="0" borderId="32" xfId="1" applyFont="1" applyFill="1" applyBorder="1" applyAlignment="1">
      <alignment horizontal="left" vertical="top" wrapText="1"/>
    </xf>
    <xf numFmtId="49" fontId="7" fillId="3" borderId="5" xfId="1" applyNumberFormat="1" applyFont="1" applyFill="1" applyBorder="1" applyAlignment="1">
      <alignment horizontal="left" vertical="top" wrapText="1"/>
    </xf>
    <xf numFmtId="49" fontId="7" fillId="3" borderId="6" xfId="1" applyNumberFormat="1" applyFont="1" applyFill="1" applyBorder="1" applyAlignment="1">
      <alignment horizontal="left" vertical="top" wrapText="1"/>
    </xf>
    <xf numFmtId="0" fontId="5" fillId="0" borderId="50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left" vertical="top" wrapText="1"/>
    </xf>
    <xf numFmtId="49" fontId="6" fillId="0" borderId="53" xfId="1" applyNumberFormat="1" applyFont="1" applyBorder="1" applyAlignment="1">
      <alignment horizontal="center" vertical="top"/>
    </xf>
    <xf numFmtId="0" fontId="6" fillId="0" borderId="22" xfId="1" applyFont="1" applyFill="1" applyBorder="1" applyAlignment="1">
      <alignment horizontal="left" vertical="top" wrapText="1"/>
    </xf>
    <xf numFmtId="0" fontId="6" fillId="0" borderId="25" xfId="1" applyFont="1" applyFill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46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3" xfId="1" applyNumberFormat="1" applyFont="1" applyBorder="1" applyAlignment="1">
      <alignment horizontal="center" vertical="center" textRotation="90" wrapText="1"/>
    </xf>
    <xf numFmtId="0" fontId="5" fillId="0" borderId="36" xfId="1" applyNumberFormat="1" applyFont="1" applyBorder="1" applyAlignment="1">
      <alignment horizontal="center" vertical="center" textRotation="90" wrapText="1"/>
    </xf>
    <xf numFmtId="0" fontId="5" fillId="0" borderId="32" xfId="1" applyNumberFormat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59" xfId="1" applyFont="1" applyBorder="1" applyAlignment="1">
      <alignment horizontal="center" vertical="center" textRotation="90" wrapText="1"/>
    </xf>
    <xf numFmtId="0" fontId="5" fillId="0" borderId="51" xfId="1" applyFont="1" applyBorder="1" applyAlignment="1">
      <alignment horizontal="center" vertical="center" textRotation="90" wrapText="1"/>
    </xf>
    <xf numFmtId="49" fontId="7" fillId="3" borderId="19" xfId="1" applyNumberFormat="1" applyFont="1" applyFill="1" applyBorder="1" applyAlignment="1">
      <alignment horizontal="right" vertical="top"/>
    </xf>
    <xf numFmtId="49" fontId="7" fillId="3" borderId="7" xfId="1" applyNumberFormat="1" applyFont="1" applyFill="1" applyBorder="1" applyAlignment="1">
      <alignment horizontal="right" vertical="top"/>
    </xf>
    <xf numFmtId="49" fontId="7" fillId="3" borderId="5" xfId="1" applyNumberFormat="1" applyFont="1" applyFill="1" applyBorder="1" applyAlignment="1">
      <alignment horizontal="left" vertical="top"/>
    </xf>
    <xf numFmtId="49" fontId="7" fillId="3" borderId="6" xfId="1" applyNumberFormat="1" applyFont="1" applyFill="1" applyBorder="1" applyAlignment="1">
      <alignment horizontal="left" vertical="top"/>
    </xf>
    <xf numFmtId="49" fontId="6" fillId="0" borderId="55" xfId="1" applyNumberFormat="1" applyFont="1" applyBorder="1" applyAlignment="1">
      <alignment horizontal="center" vertical="top"/>
    </xf>
    <xf numFmtId="49" fontId="6" fillId="0" borderId="29" xfId="1" applyNumberFormat="1" applyFont="1" applyBorder="1" applyAlignment="1">
      <alignment horizontal="center" vertical="top"/>
    </xf>
    <xf numFmtId="49" fontId="6" fillId="0" borderId="55" xfId="1" applyNumberFormat="1" applyFont="1" applyFill="1" applyBorder="1" applyAlignment="1">
      <alignment vertical="top" wrapText="1"/>
    </xf>
    <xf numFmtId="0" fontId="6" fillId="0" borderId="60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28" xfId="1" applyFont="1" applyBorder="1" applyAlignment="1">
      <alignment horizontal="left" wrapText="1"/>
    </xf>
    <xf numFmtId="0" fontId="9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0" borderId="44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5" fillId="0" borderId="57" xfId="0" applyFont="1" applyFill="1" applyBorder="1" applyAlignment="1">
      <alignment horizontal="center" vertical="center" textRotation="90" wrapText="1"/>
    </xf>
    <xf numFmtId="0" fontId="1" fillId="0" borderId="20" xfId="0" applyFont="1" applyBorder="1"/>
    <xf numFmtId="0" fontId="5" fillId="0" borderId="58" xfId="0" applyFont="1" applyFill="1" applyBorder="1" applyAlignment="1">
      <alignment horizontal="center" vertical="center" textRotation="90" wrapText="1"/>
    </xf>
    <xf numFmtId="0" fontId="1" fillId="0" borderId="21" xfId="0" applyFont="1" applyBorder="1"/>
    <xf numFmtId="49" fontId="7" fillId="3" borderId="37" xfId="1" applyNumberFormat="1" applyFont="1" applyFill="1" applyBorder="1" applyAlignment="1">
      <alignment horizontal="center" vertical="top"/>
    </xf>
    <xf numFmtId="0" fontId="5" fillId="0" borderId="5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textRotation="90" wrapText="1"/>
    </xf>
    <xf numFmtId="0" fontId="5" fillId="0" borderId="40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33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32" xfId="1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1" fillId="0" borderId="25" xfId="0" applyFont="1" applyBorder="1"/>
    <xf numFmtId="0" fontId="5" fillId="0" borderId="37" xfId="1" applyFont="1" applyFill="1" applyBorder="1" applyAlignment="1">
      <alignment horizontal="left" vertical="top" wrapText="1"/>
    </xf>
    <xf numFmtId="0" fontId="5" fillId="0" borderId="4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7" fillId="3" borderId="20" xfId="1" applyNumberFormat="1" applyFont="1" applyFill="1" applyBorder="1" applyAlignment="1">
      <alignment horizontal="right" vertical="top"/>
    </xf>
    <xf numFmtId="0" fontId="28" fillId="0" borderId="44" xfId="1" applyFont="1" applyFill="1" applyBorder="1" applyAlignment="1">
      <alignment horizontal="left" vertical="top" wrapText="1"/>
    </xf>
    <xf numFmtId="0" fontId="28" fillId="0" borderId="21" xfId="1" applyFont="1" applyFill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1" fillId="0" borderId="46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0" fontId="7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49" fontId="7" fillId="5" borderId="6" xfId="1" applyNumberFormat="1" applyFont="1" applyFill="1" applyBorder="1" applyAlignment="1">
      <alignment horizontal="right" vertical="top"/>
    </xf>
    <xf numFmtId="49" fontId="7" fillId="3" borderId="26" xfId="1" applyNumberFormat="1" applyFont="1" applyFill="1" applyBorder="1" applyAlignment="1">
      <alignment horizontal="right" vertical="top"/>
    </xf>
    <xf numFmtId="49" fontId="7" fillId="3" borderId="28" xfId="1" applyNumberFormat="1" applyFont="1" applyFill="1" applyBorder="1" applyAlignment="1">
      <alignment horizontal="right" vertical="top"/>
    </xf>
    <xf numFmtId="0" fontId="7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63" xfId="0" applyFont="1" applyBorder="1" applyAlignment="1">
      <alignment horizontal="left" vertical="top" wrapText="1"/>
    </xf>
    <xf numFmtId="0" fontId="1" fillId="0" borderId="49" xfId="0" applyFont="1" applyBorder="1" applyAlignment="1">
      <alignment vertical="top" wrapText="1"/>
    </xf>
    <xf numFmtId="0" fontId="1" fillId="0" borderId="64" xfId="0" applyFont="1" applyBorder="1" applyAlignment="1">
      <alignment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1" fillId="0" borderId="71" xfId="0" applyFont="1" applyBorder="1" applyAlignment="1">
      <alignment vertical="top" wrapText="1"/>
    </xf>
    <xf numFmtId="0" fontId="5" fillId="6" borderId="62" xfId="0" applyFont="1" applyFill="1" applyBorder="1" applyAlignment="1">
      <alignment horizontal="left" vertical="top" wrapText="1"/>
    </xf>
    <xf numFmtId="0" fontId="1" fillId="6" borderId="59" xfId="0" applyFont="1" applyFill="1" applyBorder="1" applyAlignment="1">
      <alignment horizontal="left" vertical="top" wrapText="1"/>
    </xf>
    <xf numFmtId="0" fontId="1" fillId="6" borderId="61" xfId="0" applyFont="1" applyFill="1" applyBorder="1" applyAlignment="1">
      <alignment horizontal="left" vertical="top" wrapText="1"/>
    </xf>
    <xf numFmtId="0" fontId="17" fillId="0" borderId="22" xfId="1" applyFont="1" applyFill="1" applyBorder="1" applyAlignment="1">
      <alignment vertical="top" wrapText="1"/>
    </xf>
    <xf numFmtId="0" fontId="12" fillId="0" borderId="25" xfId="3" applyFont="1" applyBorder="1" applyAlignment="1">
      <alignment vertical="top" wrapText="1"/>
    </xf>
    <xf numFmtId="0" fontId="6" fillId="0" borderId="50" xfId="1" applyFont="1" applyFill="1" applyBorder="1" applyAlignment="1">
      <alignment vertical="top" wrapText="1"/>
    </xf>
    <xf numFmtId="0" fontId="12" fillId="0" borderId="27" xfId="3" applyFont="1" applyBorder="1" applyAlignment="1">
      <alignment vertical="top" wrapText="1"/>
    </xf>
    <xf numFmtId="0" fontId="12" fillId="0" borderId="44" xfId="1" applyFont="1" applyFill="1" applyBorder="1" applyAlignment="1">
      <alignment horizontal="left" vertical="top" wrapText="1"/>
    </xf>
    <xf numFmtId="0" fontId="12" fillId="0" borderId="21" xfId="1" applyFont="1" applyFill="1" applyBorder="1" applyAlignment="1">
      <alignment horizontal="left" vertical="top" wrapText="1"/>
    </xf>
    <xf numFmtId="0" fontId="31" fillId="0" borderId="22" xfId="1" applyFont="1" applyFill="1" applyBorder="1" applyAlignment="1">
      <alignment vertical="top" wrapText="1"/>
    </xf>
    <xf numFmtId="0" fontId="28" fillId="0" borderId="25" xfId="3" applyFont="1" applyBorder="1" applyAlignment="1">
      <alignment vertical="top" wrapText="1"/>
    </xf>
    <xf numFmtId="49" fontId="24" fillId="0" borderId="33" xfId="1" applyNumberFormat="1" applyFont="1" applyBorder="1" applyAlignment="1">
      <alignment horizontal="center" vertical="top" wrapText="1"/>
    </xf>
    <xf numFmtId="0" fontId="26" fillId="0" borderId="32" xfId="1" applyFont="1" applyBorder="1" applyAlignment="1">
      <alignment horizontal="center" vertical="top" wrapText="1"/>
    </xf>
    <xf numFmtId="0" fontId="12" fillId="6" borderId="44" xfId="1" applyFont="1" applyFill="1" applyBorder="1" applyAlignment="1">
      <alignment horizontal="left" vertical="top" wrapText="1"/>
    </xf>
    <xf numFmtId="0" fontId="6" fillId="0" borderId="55" xfId="1" applyFont="1" applyBorder="1" applyAlignment="1">
      <alignment vertical="top" wrapText="1"/>
    </xf>
    <xf numFmtId="0" fontId="6" fillId="0" borderId="67" xfId="1" applyFont="1" applyBorder="1" applyAlignment="1">
      <alignment vertical="top" wrapText="1"/>
    </xf>
    <xf numFmtId="0" fontId="6" fillId="0" borderId="53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67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5" fillId="0" borderId="67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6" fillId="0" borderId="55" xfId="1" applyFont="1" applyBorder="1" applyAlignment="1">
      <alignment vertical="top" wrapText="1" shrinkToFit="1"/>
    </xf>
    <xf numFmtId="0" fontId="6" fillId="0" borderId="67" xfId="1" applyFont="1" applyBorder="1" applyAlignment="1">
      <alignment vertical="top" wrapText="1" shrinkToFit="1"/>
    </xf>
    <xf numFmtId="0" fontId="6" fillId="0" borderId="53" xfId="1" applyFont="1" applyBorder="1" applyAlignment="1">
      <alignment vertical="top" wrapText="1" shrinkToFit="1"/>
    </xf>
    <xf numFmtId="0" fontId="6" fillId="0" borderId="13" xfId="1" applyFont="1" applyBorder="1" applyAlignment="1">
      <alignment vertical="top" wrapText="1" shrinkToFit="1"/>
    </xf>
    <xf numFmtId="0" fontId="6" fillId="0" borderId="29" xfId="1" applyFont="1" applyBorder="1" applyAlignment="1">
      <alignment vertical="top" wrapText="1" shrinkToFit="1"/>
    </xf>
    <xf numFmtId="0" fontId="6" fillId="0" borderId="30" xfId="1" applyFont="1" applyBorder="1" applyAlignment="1">
      <alignment vertical="top" wrapText="1" shrinkToFit="1"/>
    </xf>
    <xf numFmtId="0" fontId="17" fillId="0" borderId="55" xfId="1" applyFont="1" applyBorder="1" applyAlignment="1">
      <alignment vertical="top" wrapText="1"/>
    </xf>
    <xf numFmtId="0" fontId="17" fillId="0" borderId="67" xfId="0" applyFont="1" applyBorder="1" applyAlignment="1">
      <alignment vertical="top" wrapText="1"/>
    </xf>
    <xf numFmtId="0" fontId="17" fillId="0" borderId="53" xfId="1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29" xfId="0" applyFont="1" applyBorder="1" applyAlignment="1">
      <alignment vertical="top" wrapText="1"/>
    </xf>
    <xf numFmtId="0" fontId="17" fillId="0" borderId="30" xfId="0" applyFont="1" applyBorder="1" applyAlignment="1">
      <alignment vertical="top" wrapText="1"/>
    </xf>
    <xf numFmtId="0" fontId="6" fillId="0" borderId="53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67" xfId="2" applyFont="1" applyBorder="1" applyAlignment="1">
      <alignment vertical="top" wrapText="1"/>
    </xf>
    <xf numFmtId="0" fontId="6" fillId="0" borderId="29" xfId="2" applyFont="1" applyBorder="1" applyAlignment="1">
      <alignment vertical="top" wrapText="1"/>
    </xf>
    <xf numFmtId="0" fontId="6" fillId="0" borderId="30" xfId="2" applyFont="1" applyBorder="1" applyAlignment="1">
      <alignment vertical="top" wrapText="1"/>
    </xf>
    <xf numFmtId="0" fontId="5" fillId="0" borderId="5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12" fillId="0" borderId="55" xfId="1" applyFont="1" applyBorder="1" applyAlignment="1">
      <alignment vertical="top" wrapText="1"/>
    </xf>
    <xf numFmtId="0" fontId="5" fillId="0" borderId="27" xfId="3" applyFont="1" applyBorder="1" applyAlignment="1">
      <alignment vertical="top" wrapText="1"/>
    </xf>
    <xf numFmtId="0" fontId="0" fillId="0" borderId="36" xfId="0" applyBorder="1" applyAlignment="1">
      <alignment horizontal="left" vertical="top" wrapText="1"/>
    </xf>
    <xf numFmtId="0" fontId="17" fillId="0" borderId="67" xfId="1" applyFont="1" applyBorder="1" applyAlignment="1">
      <alignment vertical="top" wrapText="1"/>
    </xf>
    <xf numFmtId="0" fontId="17" fillId="0" borderId="29" xfId="1" applyFont="1" applyBorder="1" applyAlignment="1">
      <alignment vertical="top" wrapText="1"/>
    </xf>
    <xf numFmtId="0" fontId="17" fillId="0" borderId="30" xfId="1" applyFont="1" applyBorder="1" applyAlignment="1">
      <alignment vertical="top" wrapText="1"/>
    </xf>
  </cellXfs>
  <cellStyles count="4">
    <cellStyle name="Įprastas" xfId="0" builtinId="0"/>
    <cellStyle name="Įprastas 2" xfId="2"/>
    <cellStyle name="Normal 2 2" xfId="3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workbookViewId="0">
      <selection activeCell="S6" sqref="S6"/>
    </sheetView>
  </sheetViews>
  <sheetFormatPr defaultColWidth="10.6640625" defaultRowHeight="10.199999999999999" x14ac:dyDescent="0.25"/>
  <cols>
    <col min="1" max="1" width="2.5546875" style="1" customWidth="1"/>
    <col min="2" max="2" width="2.88671875" style="1" customWidth="1"/>
    <col min="3" max="3" width="2.5546875" style="1" customWidth="1"/>
    <col min="4" max="4" width="25" style="1" customWidth="1"/>
    <col min="5" max="5" width="8.44140625" style="2" customWidth="1"/>
    <col min="6" max="6" width="4.109375" style="1" customWidth="1"/>
    <col min="7" max="7" width="6.77734375" style="3" customWidth="1"/>
    <col min="8" max="8" width="7.6640625" style="1" customWidth="1"/>
    <col min="9" max="9" width="8.33203125" style="1" customWidth="1"/>
    <col min="10" max="10" width="7.77734375" style="1" customWidth="1"/>
    <col min="11" max="11" width="21.109375" style="1" customWidth="1"/>
    <col min="12" max="12" width="6" style="7" customWidth="1"/>
    <col min="13" max="13" width="5.33203125" style="1" customWidth="1"/>
    <col min="14" max="14" width="16" style="4" customWidth="1"/>
    <col min="15" max="15" width="13.109375" style="4" customWidth="1"/>
    <col min="16" max="16384" width="10.6640625" style="4"/>
  </cols>
  <sheetData>
    <row r="1" spans="1:19" ht="52.5" customHeight="1" x14ac:dyDescent="0.25">
      <c r="I1" s="339"/>
      <c r="J1" s="339"/>
      <c r="K1" s="339"/>
      <c r="L1" s="339"/>
      <c r="M1" s="339"/>
    </row>
    <row r="2" spans="1:19" ht="15.75" customHeight="1" x14ac:dyDescent="0.25">
      <c r="D2" s="364" t="s">
        <v>108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</row>
    <row r="3" spans="1:19" ht="14.25" customHeight="1" thickBot="1" x14ac:dyDescent="0.3">
      <c r="A3" s="5"/>
      <c r="B3" s="128"/>
      <c r="C3" s="128"/>
      <c r="D3" s="363" t="s">
        <v>31</v>
      </c>
      <c r="E3" s="363"/>
      <c r="F3" s="363"/>
      <c r="G3" s="363"/>
      <c r="H3" s="363"/>
      <c r="I3" s="129"/>
      <c r="J3" s="129"/>
      <c r="K3" s="129"/>
      <c r="L3" s="129"/>
      <c r="M3" s="129"/>
      <c r="N3" s="129"/>
      <c r="O3" s="129"/>
      <c r="P3" s="8"/>
      <c r="Q3" s="8"/>
      <c r="R3" s="8"/>
      <c r="S3" s="8"/>
    </row>
    <row r="4" spans="1:19" ht="36.75" customHeight="1" x14ac:dyDescent="0.25">
      <c r="A4" s="377" t="s">
        <v>0</v>
      </c>
      <c r="B4" s="340" t="s">
        <v>1</v>
      </c>
      <c r="C4" s="340" t="s">
        <v>2</v>
      </c>
      <c r="D4" s="343" t="s">
        <v>3</v>
      </c>
      <c r="E4" s="346" t="s">
        <v>4</v>
      </c>
      <c r="F4" s="349" t="s">
        <v>5</v>
      </c>
      <c r="G4" s="380" t="s">
        <v>6</v>
      </c>
      <c r="H4" s="360" t="s">
        <v>56</v>
      </c>
      <c r="I4" s="361"/>
      <c r="J4" s="362"/>
      <c r="K4" s="388" t="s">
        <v>107</v>
      </c>
      <c r="L4" s="389"/>
      <c r="M4" s="389"/>
      <c r="N4" s="366" t="s">
        <v>57</v>
      </c>
      <c r="O4" s="368" t="s">
        <v>49</v>
      </c>
    </row>
    <row r="5" spans="1:19" ht="15" customHeight="1" x14ac:dyDescent="0.25">
      <c r="A5" s="378"/>
      <c r="B5" s="341"/>
      <c r="C5" s="341"/>
      <c r="D5" s="344"/>
      <c r="E5" s="347"/>
      <c r="F5" s="350"/>
      <c r="G5" s="381"/>
      <c r="H5" s="383" t="s">
        <v>109</v>
      </c>
      <c r="I5" s="370" t="s">
        <v>110</v>
      </c>
      <c r="J5" s="372" t="s">
        <v>111</v>
      </c>
      <c r="K5" s="375" t="s">
        <v>3</v>
      </c>
      <c r="L5" s="386"/>
      <c r="M5" s="387"/>
      <c r="N5" s="367"/>
      <c r="O5" s="369"/>
    </row>
    <row r="6" spans="1:19" ht="94.5" customHeight="1" thickBot="1" x14ac:dyDescent="0.3">
      <c r="A6" s="379"/>
      <c r="B6" s="342"/>
      <c r="C6" s="342"/>
      <c r="D6" s="345"/>
      <c r="E6" s="348"/>
      <c r="F6" s="351"/>
      <c r="G6" s="382"/>
      <c r="H6" s="384"/>
      <c r="I6" s="371"/>
      <c r="J6" s="373"/>
      <c r="K6" s="376"/>
      <c r="L6" s="9" t="s">
        <v>50</v>
      </c>
      <c r="M6" s="10" t="s">
        <v>51</v>
      </c>
      <c r="N6" s="367"/>
      <c r="O6" s="369"/>
    </row>
    <row r="7" spans="1:19" ht="14.25" customHeight="1" thickBot="1" x14ac:dyDescent="0.3">
      <c r="A7" s="12" t="s">
        <v>7</v>
      </c>
      <c r="B7" s="299" t="s">
        <v>58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13"/>
      <c r="O7" s="14"/>
    </row>
    <row r="8" spans="1:19" ht="14.25" customHeight="1" thickBot="1" x14ac:dyDescent="0.3">
      <c r="A8" s="15" t="s">
        <v>7</v>
      </c>
      <c r="B8" s="16" t="s">
        <v>7</v>
      </c>
      <c r="C8" s="301" t="s">
        <v>48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17"/>
      <c r="O8" s="18"/>
    </row>
    <row r="9" spans="1:19" ht="22.8" customHeight="1" x14ac:dyDescent="0.25">
      <c r="A9" s="217" t="s">
        <v>7</v>
      </c>
      <c r="B9" s="219" t="s">
        <v>7</v>
      </c>
      <c r="C9" s="221" t="s">
        <v>7</v>
      </c>
      <c r="D9" s="223" t="s">
        <v>59</v>
      </c>
      <c r="E9" s="225" t="s">
        <v>32</v>
      </c>
      <c r="F9" s="227" t="s">
        <v>65</v>
      </c>
      <c r="G9" s="111" t="s">
        <v>30</v>
      </c>
      <c r="H9" s="99">
        <v>8774.7999999999993</v>
      </c>
      <c r="I9" s="19">
        <v>8921.1</v>
      </c>
      <c r="J9" s="20">
        <v>8907.1</v>
      </c>
      <c r="K9" s="78" t="s">
        <v>68</v>
      </c>
      <c r="L9" s="211">
        <v>29</v>
      </c>
      <c r="M9" s="212">
        <v>29</v>
      </c>
      <c r="N9" s="425" t="s">
        <v>137</v>
      </c>
      <c r="O9" s="426"/>
    </row>
    <row r="10" spans="1:19" ht="33.6" customHeight="1" x14ac:dyDescent="0.25">
      <c r="A10" s="317"/>
      <c r="B10" s="374"/>
      <c r="C10" s="247"/>
      <c r="D10" s="385"/>
      <c r="E10" s="251"/>
      <c r="F10" s="336"/>
      <c r="G10" s="158" t="s">
        <v>112</v>
      </c>
      <c r="H10" s="159">
        <v>1409</v>
      </c>
      <c r="I10" s="40">
        <v>1484.8</v>
      </c>
      <c r="J10" s="98">
        <v>1388.2</v>
      </c>
      <c r="K10" s="82" t="s">
        <v>60</v>
      </c>
      <c r="L10" s="213">
        <v>3446</v>
      </c>
      <c r="M10" s="214">
        <v>3524</v>
      </c>
      <c r="N10" s="427"/>
      <c r="O10" s="428"/>
    </row>
    <row r="11" spans="1:19" ht="12" customHeight="1" thickBot="1" x14ac:dyDescent="0.3">
      <c r="A11" s="317"/>
      <c r="B11" s="374"/>
      <c r="C11" s="247"/>
      <c r="D11" s="385"/>
      <c r="E11" s="251"/>
      <c r="F11" s="336"/>
      <c r="G11" s="155" t="s">
        <v>45</v>
      </c>
      <c r="H11" s="160">
        <v>0</v>
      </c>
      <c r="I11" s="156">
        <v>312</v>
      </c>
      <c r="J11" s="157">
        <v>312</v>
      </c>
      <c r="K11" s="79"/>
      <c r="L11" s="213"/>
      <c r="M11" s="214"/>
      <c r="N11" s="427"/>
      <c r="O11" s="428"/>
    </row>
    <row r="12" spans="1:19" ht="13.8" customHeight="1" thickBot="1" x14ac:dyDescent="0.3">
      <c r="A12" s="218"/>
      <c r="B12" s="220"/>
      <c r="C12" s="222"/>
      <c r="D12" s="224"/>
      <c r="E12" s="226"/>
      <c r="F12" s="228"/>
      <c r="G12" s="115" t="s">
        <v>8</v>
      </c>
      <c r="H12" s="101">
        <f>SUM(H9:H11)</f>
        <v>10183.799999999999</v>
      </c>
      <c r="I12" s="27">
        <f>SUM(I9:I11)</f>
        <v>10717.9</v>
      </c>
      <c r="J12" s="55">
        <f>SUM(J9:J11)</f>
        <v>10607.300000000001</v>
      </c>
      <c r="K12" s="80"/>
      <c r="L12" s="215"/>
      <c r="M12" s="216"/>
      <c r="N12" s="429"/>
      <c r="O12" s="430"/>
    </row>
    <row r="13" spans="1:19" ht="25.95" customHeight="1" x14ac:dyDescent="0.25">
      <c r="A13" s="217" t="s">
        <v>7</v>
      </c>
      <c r="B13" s="219" t="s">
        <v>7</v>
      </c>
      <c r="C13" s="221" t="s">
        <v>9</v>
      </c>
      <c r="D13" s="223" t="s">
        <v>66</v>
      </c>
      <c r="E13" s="225" t="s">
        <v>32</v>
      </c>
      <c r="F13" s="227" t="s">
        <v>65</v>
      </c>
      <c r="G13" s="114" t="s">
        <v>134</v>
      </c>
      <c r="H13" s="25">
        <v>4234.6000000000004</v>
      </c>
      <c r="I13" s="19">
        <v>4271.5</v>
      </c>
      <c r="J13" s="20">
        <v>4271.5</v>
      </c>
      <c r="K13" s="81" t="s">
        <v>33</v>
      </c>
      <c r="L13" s="211">
        <v>903</v>
      </c>
      <c r="M13" s="212">
        <v>871</v>
      </c>
      <c r="N13" s="425" t="s">
        <v>136</v>
      </c>
      <c r="O13" s="431"/>
    </row>
    <row r="14" spans="1:19" ht="26.4" customHeight="1" thickBot="1" x14ac:dyDescent="0.3">
      <c r="A14" s="218"/>
      <c r="B14" s="220"/>
      <c r="C14" s="222"/>
      <c r="D14" s="224"/>
      <c r="E14" s="226"/>
      <c r="F14" s="228"/>
      <c r="G14" s="113" t="s">
        <v>8</v>
      </c>
      <c r="H14" s="26">
        <f>SUM(H13)</f>
        <v>4234.6000000000004</v>
      </c>
      <c r="I14" s="27">
        <f>SUM(I13:I13)</f>
        <v>4271.5</v>
      </c>
      <c r="J14" s="28">
        <f>SUM(J13:J13)</f>
        <v>4271.5</v>
      </c>
      <c r="K14" s="82" t="s">
        <v>21</v>
      </c>
      <c r="L14" s="215">
        <v>610</v>
      </c>
      <c r="M14" s="216">
        <v>604</v>
      </c>
      <c r="N14" s="432"/>
      <c r="O14" s="433"/>
    </row>
    <row r="15" spans="1:19" ht="14.4" customHeight="1" x14ac:dyDescent="0.25">
      <c r="A15" s="217" t="s">
        <v>7</v>
      </c>
      <c r="B15" s="219" t="s">
        <v>7</v>
      </c>
      <c r="C15" s="221" t="s">
        <v>18</v>
      </c>
      <c r="D15" s="223" t="s">
        <v>135</v>
      </c>
      <c r="E15" s="225" t="s">
        <v>32</v>
      </c>
      <c r="F15" s="227" t="s">
        <v>65</v>
      </c>
      <c r="G15" s="114" t="s">
        <v>134</v>
      </c>
      <c r="H15" s="25">
        <v>0</v>
      </c>
      <c r="I15" s="19">
        <v>24.6</v>
      </c>
      <c r="J15" s="20">
        <v>24.6</v>
      </c>
      <c r="K15" s="81"/>
      <c r="L15" s="211"/>
      <c r="M15" s="212"/>
      <c r="N15" s="229"/>
      <c r="O15" s="230"/>
    </row>
    <row r="16" spans="1:19" ht="26.4" customHeight="1" thickBot="1" x14ac:dyDescent="0.3">
      <c r="A16" s="218"/>
      <c r="B16" s="220"/>
      <c r="C16" s="222"/>
      <c r="D16" s="224"/>
      <c r="E16" s="226"/>
      <c r="F16" s="228"/>
      <c r="G16" s="113" t="s">
        <v>8</v>
      </c>
      <c r="H16" s="26">
        <f>SUM(H15)</f>
        <v>0</v>
      </c>
      <c r="I16" s="27">
        <f>SUM(I15:I15)</f>
        <v>24.6</v>
      </c>
      <c r="J16" s="28">
        <f>SUM(J15:J15)</f>
        <v>24.6</v>
      </c>
      <c r="K16" s="82"/>
      <c r="L16" s="24"/>
      <c r="M16" s="105"/>
      <c r="N16" s="231"/>
      <c r="O16" s="232"/>
    </row>
    <row r="17" spans="1:16" ht="15" customHeight="1" thickBot="1" x14ac:dyDescent="0.3">
      <c r="A17" s="45" t="s">
        <v>7</v>
      </c>
      <c r="B17" s="83" t="s">
        <v>7</v>
      </c>
      <c r="C17" s="352" t="s">
        <v>10</v>
      </c>
      <c r="D17" s="314"/>
      <c r="E17" s="314"/>
      <c r="F17" s="314"/>
      <c r="G17" s="353"/>
      <c r="H17" s="30">
        <f>H12+H14+H16</f>
        <v>14418.4</v>
      </c>
      <c r="I17" s="30">
        <f>I12+I14+I16</f>
        <v>15014</v>
      </c>
      <c r="J17" s="30">
        <f>J12+J14+J16</f>
        <v>14903.400000000001</v>
      </c>
      <c r="K17" s="31"/>
      <c r="L17" s="32"/>
      <c r="M17" s="120"/>
      <c r="N17" s="235"/>
      <c r="O17" s="434"/>
    </row>
    <row r="18" spans="1:16" ht="15" customHeight="1" thickBot="1" x14ac:dyDescent="0.3">
      <c r="A18" s="45" t="s">
        <v>7</v>
      </c>
      <c r="B18" s="84" t="s">
        <v>9</v>
      </c>
      <c r="C18" s="354" t="s">
        <v>35</v>
      </c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435"/>
      <c r="O18" s="436"/>
    </row>
    <row r="19" spans="1:16" ht="12.75" customHeight="1" x14ac:dyDescent="0.25">
      <c r="A19" s="263" t="s">
        <v>7</v>
      </c>
      <c r="B19" s="319" t="s">
        <v>9</v>
      </c>
      <c r="C19" s="221" t="s">
        <v>7</v>
      </c>
      <c r="D19" s="248" t="s">
        <v>46</v>
      </c>
      <c r="E19" s="356" t="s">
        <v>32</v>
      </c>
      <c r="F19" s="227" t="s">
        <v>65</v>
      </c>
      <c r="G19" s="111" t="s">
        <v>30</v>
      </c>
      <c r="H19" s="99">
        <v>4938.8</v>
      </c>
      <c r="I19" s="19">
        <v>5128.1000000000004</v>
      </c>
      <c r="J19" s="163">
        <v>4907.3999999999996</v>
      </c>
      <c r="K19" s="358" t="s">
        <v>55</v>
      </c>
      <c r="L19" s="186" t="s">
        <v>138</v>
      </c>
      <c r="M19" s="187" t="s">
        <v>138</v>
      </c>
      <c r="N19" s="437" t="s">
        <v>104</v>
      </c>
      <c r="O19" s="438"/>
      <c r="P19" s="6"/>
    </row>
    <row r="20" spans="1:16" ht="12.75" customHeight="1" x14ac:dyDescent="0.25">
      <c r="A20" s="264"/>
      <c r="B20" s="253"/>
      <c r="C20" s="247"/>
      <c r="D20" s="249"/>
      <c r="E20" s="336"/>
      <c r="F20" s="336"/>
      <c r="G20" s="158" t="s">
        <v>112</v>
      </c>
      <c r="H20" s="159">
        <v>197</v>
      </c>
      <c r="I20" s="40">
        <v>245.9</v>
      </c>
      <c r="J20" s="98">
        <v>221.8</v>
      </c>
      <c r="K20" s="359"/>
      <c r="L20" s="188"/>
      <c r="M20" s="189"/>
      <c r="N20" s="439"/>
      <c r="O20" s="440"/>
      <c r="P20" s="6"/>
    </row>
    <row r="21" spans="1:16" ht="12.75" customHeight="1" x14ac:dyDescent="0.25">
      <c r="A21" s="264"/>
      <c r="B21" s="253"/>
      <c r="C21" s="247"/>
      <c r="D21" s="249"/>
      <c r="E21" s="336"/>
      <c r="F21" s="336"/>
      <c r="G21" s="158" t="s">
        <v>45</v>
      </c>
      <c r="H21" s="159">
        <v>0</v>
      </c>
      <c r="I21" s="40">
        <v>364.5</v>
      </c>
      <c r="J21" s="98">
        <v>364.5</v>
      </c>
      <c r="K21" s="168"/>
      <c r="L21" s="190"/>
      <c r="M21" s="191"/>
      <c r="N21" s="439"/>
      <c r="O21" s="440"/>
      <c r="P21" s="6"/>
    </row>
    <row r="22" spans="1:16" ht="12.75" customHeight="1" x14ac:dyDescent="0.25">
      <c r="A22" s="264"/>
      <c r="B22" s="253"/>
      <c r="C22" s="247"/>
      <c r="D22" s="249"/>
      <c r="E22" s="336"/>
      <c r="F22" s="336"/>
      <c r="G22" s="112" t="s">
        <v>45</v>
      </c>
      <c r="H22" s="23">
        <v>0</v>
      </c>
      <c r="I22" s="22">
        <v>1506.7</v>
      </c>
      <c r="J22" s="23">
        <v>1506.7</v>
      </c>
      <c r="K22" s="168"/>
      <c r="L22" s="190"/>
      <c r="M22" s="191"/>
      <c r="N22" s="439"/>
      <c r="O22" s="440"/>
      <c r="P22" s="6"/>
    </row>
    <row r="23" spans="1:16" ht="24.6" customHeight="1" thickBot="1" x14ac:dyDescent="0.3">
      <c r="A23" s="265"/>
      <c r="B23" s="320"/>
      <c r="C23" s="222"/>
      <c r="D23" s="250"/>
      <c r="E23" s="357"/>
      <c r="F23" s="228"/>
      <c r="G23" s="113" t="s">
        <v>8</v>
      </c>
      <c r="H23" s="48">
        <f>H19+H20+H21+H22</f>
        <v>5135.8</v>
      </c>
      <c r="I23" s="44">
        <f>I19+I20+I21+I22</f>
        <v>7245.2</v>
      </c>
      <c r="J23" s="164">
        <f>J19+J20+J21+J22</f>
        <v>7000.4</v>
      </c>
      <c r="K23" s="102" t="s">
        <v>67</v>
      </c>
      <c r="L23" s="192" t="s">
        <v>139</v>
      </c>
      <c r="M23" s="193" t="s">
        <v>140</v>
      </c>
      <c r="N23" s="441"/>
      <c r="O23" s="442"/>
      <c r="P23" s="6"/>
    </row>
    <row r="24" spans="1:16" ht="22.2" customHeight="1" x14ac:dyDescent="0.25">
      <c r="A24" s="316" t="s">
        <v>7</v>
      </c>
      <c r="B24" s="252" t="s">
        <v>9</v>
      </c>
      <c r="C24" s="255" t="s">
        <v>9</v>
      </c>
      <c r="D24" s="257" t="s">
        <v>47</v>
      </c>
      <c r="E24" s="326" t="s">
        <v>32</v>
      </c>
      <c r="F24" s="227" t="s">
        <v>65</v>
      </c>
      <c r="G24" s="114" t="s">
        <v>113</v>
      </c>
      <c r="H24" s="99">
        <v>13959.8</v>
      </c>
      <c r="I24" s="19">
        <v>13727.5</v>
      </c>
      <c r="J24" s="46">
        <v>13726.6</v>
      </c>
      <c r="K24" s="119" t="s">
        <v>28</v>
      </c>
      <c r="L24" s="194" t="s">
        <v>114</v>
      </c>
      <c r="M24" s="195" t="s">
        <v>141</v>
      </c>
      <c r="N24" s="425" t="s">
        <v>142</v>
      </c>
      <c r="O24" s="426"/>
      <c r="P24" s="6"/>
    </row>
    <row r="25" spans="1:16" ht="12.6" customHeight="1" x14ac:dyDescent="0.25">
      <c r="A25" s="317"/>
      <c r="B25" s="253"/>
      <c r="C25" s="247"/>
      <c r="D25" s="258"/>
      <c r="E25" s="251"/>
      <c r="F25" s="336"/>
      <c r="G25" s="130" t="s">
        <v>103</v>
      </c>
      <c r="H25" s="100">
        <v>1477.9</v>
      </c>
      <c r="I25" s="40">
        <v>0</v>
      </c>
      <c r="J25" s="159">
        <v>0</v>
      </c>
      <c r="K25" s="103"/>
      <c r="L25" s="190"/>
      <c r="M25" s="196"/>
      <c r="N25" s="427"/>
      <c r="O25" s="428"/>
      <c r="P25" s="6"/>
    </row>
    <row r="26" spans="1:16" ht="12.6" customHeight="1" x14ac:dyDescent="0.25">
      <c r="A26" s="317"/>
      <c r="B26" s="253"/>
      <c r="C26" s="247"/>
      <c r="D26" s="258"/>
      <c r="E26" s="251"/>
      <c r="F26" s="336"/>
      <c r="G26" s="130" t="s">
        <v>45</v>
      </c>
      <c r="H26" s="23">
        <v>0</v>
      </c>
      <c r="I26" s="22">
        <v>55.5</v>
      </c>
      <c r="J26" s="23">
        <v>50.2</v>
      </c>
      <c r="K26" s="103"/>
      <c r="L26" s="190"/>
      <c r="M26" s="196"/>
      <c r="N26" s="427"/>
      <c r="O26" s="428"/>
      <c r="P26" s="6"/>
    </row>
    <row r="27" spans="1:16" ht="13.5" customHeight="1" thickBot="1" x14ac:dyDescent="0.3">
      <c r="A27" s="318"/>
      <c r="B27" s="254"/>
      <c r="C27" s="256"/>
      <c r="D27" s="259"/>
      <c r="E27" s="327"/>
      <c r="F27" s="228"/>
      <c r="G27" s="115" t="s">
        <v>8</v>
      </c>
      <c r="H27" s="101">
        <f>SUM(H24:H26)</f>
        <v>15437.699999999999</v>
      </c>
      <c r="I27" s="27">
        <f>SUM(I24:I26)</f>
        <v>13783</v>
      </c>
      <c r="J27" s="59">
        <f>SUM(J24:J26)</f>
        <v>13776.800000000001</v>
      </c>
      <c r="K27" s="104"/>
      <c r="L27" s="192"/>
      <c r="M27" s="197"/>
      <c r="N27" s="429"/>
      <c r="O27" s="430"/>
      <c r="P27" s="6"/>
    </row>
    <row r="28" spans="1:16" ht="14.4" customHeight="1" x14ac:dyDescent="0.25">
      <c r="A28" s="263" t="s">
        <v>7</v>
      </c>
      <c r="B28" s="319" t="s">
        <v>9</v>
      </c>
      <c r="C28" s="221" t="s">
        <v>18</v>
      </c>
      <c r="D28" s="248" t="s">
        <v>22</v>
      </c>
      <c r="E28" s="225" t="s">
        <v>32</v>
      </c>
      <c r="F28" s="227" t="s">
        <v>65</v>
      </c>
      <c r="G28" s="111" t="s">
        <v>30</v>
      </c>
      <c r="H28" s="99">
        <v>3.1</v>
      </c>
      <c r="I28" s="19">
        <v>5.0999999999999996</v>
      </c>
      <c r="J28" s="46">
        <v>5</v>
      </c>
      <c r="K28" s="337" t="s">
        <v>23</v>
      </c>
      <c r="L28" s="186" t="s">
        <v>115</v>
      </c>
      <c r="M28" s="198" t="s">
        <v>143</v>
      </c>
      <c r="N28" s="425" t="s">
        <v>144</v>
      </c>
      <c r="O28" s="451"/>
      <c r="P28" s="6"/>
    </row>
    <row r="29" spans="1:16" ht="13.2" customHeight="1" thickBot="1" x14ac:dyDescent="0.3">
      <c r="A29" s="265"/>
      <c r="B29" s="320"/>
      <c r="C29" s="222"/>
      <c r="D29" s="250"/>
      <c r="E29" s="226"/>
      <c r="F29" s="228"/>
      <c r="G29" s="113" t="s">
        <v>8</v>
      </c>
      <c r="H29" s="48">
        <f t="shared" ref="H29:J29" si="0">SUM(H28:H28)</f>
        <v>3.1</v>
      </c>
      <c r="I29" s="44">
        <f t="shared" si="0"/>
        <v>5.0999999999999996</v>
      </c>
      <c r="J29" s="164">
        <f t="shared" si="0"/>
        <v>5</v>
      </c>
      <c r="K29" s="338"/>
      <c r="L29" s="192"/>
      <c r="M29" s="197"/>
      <c r="N29" s="452"/>
      <c r="O29" s="453"/>
      <c r="P29" s="6"/>
    </row>
    <row r="30" spans="1:16" ht="15.75" customHeight="1" thickBot="1" x14ac:dyDescent="0.3">
      <c r="A30" s="263" t="s">
        <v>7</v>
      </c>
      <c r="B30" s="319" t="s">
        <v>9</v>
      </c>
      <c r="C30" s="221" t="s">
        <v>20</v>
      </c>
      <c r="D30" s="248" t="s">
        <v>61</v>
      </c>
      <c r="E30" s="225" t="s">
        <v>32</v>
      </c>
      <c r="F30" s="227" t="s">
        <v>65</v>
      </c>
      <c r="G30" s="111" t="s">
        <v>30</v>
      </c>
      <c r="H30" s="99">
        <v>270.7</v>
      </c>
      <c r="I30" s="19">
        <v>279</v>
      </c>
      <c r="J30" s="20">
        <v>279</v>
      </c>
      <c r="K30" s="333"/>
      <c r="L30" s="42"/>
      <c r="M30" s="43"/>
      <c r="N30" s="235"/>
      <c r="O30" s="434"/>
      <c r="P30" s="6"/>
    </row>
    <row r="31" spans="1:16" ht="12" customHeight="1" thickBot="1" x14ac:dyDescent="0.3">
      <c r="A31" s="264"/>
      <c r="B31" s="253"/>
      <c r="C31" s="247"/>
      <c r="D31" s="249"/>
      <c r="E31" s="251"/>
      <c r="F31" s="336"/>
      <c r="G31" s="111" t="s">
        <v>45</v>
      </c>
      <c r="H31" s="100">
        <v>0</v>
      </c>
      <c r="I31" s="40">
        <v>36.5</v>
      </c>
      <c r="J31" s="98">
        <v>36.5</v>
      </c>
      <c r="K31" s="334"/>
      <c r="L31" s="34"/>
      <c r="M31" s="35"/>
      <c r="N31" s="454"/>
      <c r="O31" s="455"/>
      <c r="P31" s="6"/>
    </row>
    <row r="32" spans="1:16" ht="15.6" customHeight="1" thickBot="1" x14ac:dyDescent="0.3">
      <c r="A32" s="264"/>
      <c r="B32" s="253"/>
      <c r="C32" s="247"/>
      <c r="D32" s="249"/>
      <c r="E32" s="251"/>
      <c r="F32" s="336"/>
      <c r="G32" s="116" t="s">
        <v>113</v>
      </c>
      <c r="H32" s="23">
        <v>1253.2</v>
      </c>
      <c r="I32" s="22">
        <v>1260</v>
      </c>
      <c r="J32" s="165">
        <v>1260</v>
      </c>
      <c r="K32" s="334"/>
      <c r="L32" s="34"/>
      <c r="M32" s="35"/>
      <c r="N32" s="454"/>
      <c r="O32" s="455"/>
      <c r="P32" s="6"/>
    </row>
    <row r="33" spans="1:16" ht="12.6" customHeight="1" thickBot="1" x14ac:dyDescent="0.3">
      <c r="A33" s="265"/>
      <c r="B33" s="320"/>
      <c r="C33" s="222"/>
      <c r="D33" s="250"/>
      <c r="E33" s="226"/>
      <c r="F33" s="226"/>
      <c r="G33" s="117" t="s">
        <v>8</v>
      </c>
      <c r="H33" s="48">
        <f>SUM(H30:H32)</f>
        <v>1523.9</v>
      </c>
      <c r="I33" s="44">
        <f t="shared" ref="I33:J33" si="1">SUM(I30:I32)</f>
        <v>1575.5</v>
      </c>
      <c r="J33" s="28">
        <f t="shared" si="1"/>
        <v>1575.5</v>
      </c>
      <c r="K33" s="335"/>
      <c r="L33" s="36"/>
      <c r="M33" s="37"/>
      <c r="N33" s="435"/>
      <c r="O33" s="436"/>
      <c r="P33" s="6"/>
    </row>
    <row r="34" spans="1:16" ht="12" customHeight="1" thickBot="1" x14ac:dyDescent="0.3">
      <c r="A34" s="45" t="s">
        <v>7</v>
      </c>
      <c r="B34" s="29" t="s">
        <v>9</v>
      </c>
      <c r="C34" s="294" t="s">
        <v>10</v>
      </c>
      <c r="D34" s="295"/>
      <c r="E34" s="390"/>
      <c r="F34" s="390"/>
      <c r="G34" s="296"/>
      <c r="H34" s="162">
        <f>H23+H27+H33+H29</f>
        <v>22100.5</v>
      </c>
      <c r="I34" s="148">
        <f>I23+I27+I33+I29</f>
        <v>22608.799999999999</v>
      </c>
      <c r="J34" s="145">
        <f>J23+J27+J33+J29</f>
        <v>22357.7</v>
      </c>
      <c r="K34" s="30"/>
      <c r="L34" s="32"/>
      <c r="M34" s="32"/>
      <c r="N34" s="235"/>
      <c r="O34" s="434"/>
      <c r="P34" s="6"/>
    </row>
    <row r="35" spans="1:16" ht="24" customHeight="1" thickBot="1" x14ac:dyDescent="0.3">
      <c r="A35" s="15" t="s">
        <v>7</v>
      </c>
      <c r="B35" s="16" t="s">
        <v>18</v>
      </c>
      <c r="C35" s="331" t="s">
        <v>36</v>
      </c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435"/>
      <c r="O35" s="436"/>
      <c r="P35" s="6"/>
    </row>
    <row r="36" spans="1:16" ht="12" customHeight="1" x14ac:dyDescent="0.25">
      <c r="A36" s="263" t="s">
        <v>7</v>
      </c>
      <c r="B36" s="319" t="s">
        <v>18</v>
      </c>
      <c r="C36" s="221" t="s">
        <v>7</v>
      </c>
      <c r="D36" s="248" t="s">
        <v>37</v>
      </c>
      <c r="E36" s="225" t="s">
        <v>32</v>
      </c>
      <c r="F36" s="225" t="s">
        <v>65</v>
      </c>
      <c r="G36" s="106" t="s">
        <v>30</v>
      </c>
      <c r="H36" s="99">
        <v>1699.5</v>
      </c>
      <c r="I36" s="19">
        <v>1702.4</v>
      </c>
      <c r="J36" s="46">
        <v>1690.8</v>
      </c>
      <c r="K36" s="328" t="s">
        <v>70</v>
      </c>
      <c r="L36" s="199">
        <v>4</v>
      </c>
      <c r="M36" s="198" t="s">
        <v>145</v>
      </c>
      <c r="N36" s="239"/>
      <c r="O36" s="240"/>
    </row>
    <row r="37" spans="1:16" ht="15" customHeight="1" x14ac:dyDescent="0.25">
      <c r="A37" s="264"/>
      <c r="B37" s="253"/>
      <c r="C37" s="247"/>
      <c r="D37" s="249"/>
      <c r="E37" s="251"/>
      <c r="F37" s="251"/>
      <c r="G37" s="158" t="s">
        <v>112</v>
      </c>
      <c r="H37" s="159">
        <v>173.7</v>
      </c>
      <c r="I37" s="40">
        <v>183.9</v>
      </c>
      <c r="J37" s="98">
        <v>152.6</v>
      </c>
      <c r="K37" s="329"/>
      <c r="L37" s="200"/>
      <c r="M37" s="196"/>
      <c r="N37" s="241"/>
      <c r="O37" s="242"/>
    </row>
    <row r="38" spans="1:16" ht="15" customHeight="1" x14ac:dyDescent="0.25">
      <c r="A38" s="264"/>
      <c r="B38" s="253"/>
      <c r="C38" s="247"/>
      <c r="D38" s="249"/>
      <c r="E38" s="251"/>
      <c r="F38" s="251"/>
      <c r="G38" s="158" t="s">
        <v>45</v>
      </c>
      <c r="H38" s="159">
        <v>0</v>
      </c>
      <c r="I38" s="40"/>
      <c r="J38" s="98"/>
      <c r="K38" s="329"/>
      <c r="L38" s="200"/>
      <c r="M38" s="196"/>
      <c r="N38" s="241"/>
      <c r="O38" s="242"/>
    </row>
    <row r="39" spans="1:16" ht="15" customHeight="1" x14ac:dyDescent="0.25">
      <c r="A39" s="264"/>
      <c r="B39" s="253"/>
      <c r="C39" s="247"/>
      <c r="D39" s="249"/>
      <c r="E39" s="251"/>
      <c r="F39" s="251"/>
      <c r="G39" s="107" t="s">
        <v>45</v>
      </c>
      <c r="H39" s="23">
        <v>0</v>
      </c>
      <c r="I39" s="22">
        <v>14.6</v>
      </c>
      <c r="J39" s="23">
        <v>14.6</v>
      </c>
      <c r="K39" s="329"/>
      <c r="L39" s="200"/>
      <c r="M39" s="196"/>
      <c r="N39" s="241"/>
      <c r="O39" s="242"/>
    </row>
    <row r="40" spans="1:16" ht="15.6" customHeight="1" thickBot="1" x14ac:dyDescent="0.3">
      <c r="A40" s="265"/>
      <c r="B40" s="320"/>
      <c r="C40" s="222"/>
      <c r="D40" s="250"/>
      <c r="E40" s="226"/>
      <c r="F40" s="226"/>
      <c r="G40" s="108" t="s">
        <v>8</v>
      </c>
      <c r="H40" s="48">
        <f>SUM(H36:H39)</f>
        <v>1873.2</v>
      </c>
      <c r="I40" s="44">
        <f>SUM(I36:I39)</f>
        <v>1900.9</v>
      </c>
      <c r="J40" s="164">
        <f>SUM(J36:J39)</f>
        <v>1857.9999999999998</v>
      </c>
      <c r="K40" s="330"/>
      <c r="L40" s="201"/>
      <c r="M40" s="202"/>
      <c r="N40" s="243"/>
      <c r="O40" s="244"/>
      <c r="P40" s="6"/>
    </row>
    <row r="41" spans="1:16" ht="22.2" customHeight="1" x14ac:dyDescent="0.25">
      <c r="A41" s="263" t="s">
        <v>7</v>
      </c>
      <c r="B41" s="319" t="s">
        <v>18</v>
      </c>
      <c r="C41" s="221" t="s">
        <v>18</v>
      </c>
      <c r="D41" s="248" t="s">
        <v>24</v>
      </c>
      <c r="E41" s="225" t="s">
        <v>32</v>
      </c>
      <c r="F41" s="225" t="s">
        <v>65</v>
      </c>
      <c r="G41" s="109" t="s">
        <v>113</v>
      </c>
      <c r="H41" s="25">
        <v>32.9</v>
      </c>
      <c r="I41" s="19">
        <v>32.9</v>
      </c>
      <c r="J41" s="46">
        <v>32.9</v>
      </c>
      <c r="K41" s="328" t="s">
        <v>69</v>
      </c>
      <c r="L41" s="203">
        <v>103</v>
      </c>
      <c r="M41" s="204" t="s">
        <v>147</v>
      </c>
      <c r="N41" s="443" t="s">
        <v>146</v>
      </c>
      <c r="O41" s="444"/>
      <c r="P41" s="6"/>
    </row>
    <row r="42" spans="1:16" ht="30" customHeight="1" x14ac:dyDescent="0.25">
      <c r="A42" s="264"/>
      <c r="B42" s="253"/>
      <c r="C42" s="247"/>
      <c r="D42" s="249"/>
      <c r="E42" s="251"/>
      <c r="F42" s="251"/>
      <c r="G42" s="169" t="s">
        <v>113</v>
      </c>
      <c r="H42" s="170">
        <v>0</v>
      </c>
      <c r="I42" s="171">
        <v>300.2</v>
      </c>
      <c r="J42" s="172">
        <v>299.89999999999998</v>
      </c>
      <c r="K42" s="458"/>
      <c r="L42" s="200"/>
      <c r="M42" s="205"/>
      <c r="N42" s="445"/>
      <c r="O42" s="446"/>
      <c r="P42" s="6"/>
    </row>
    <row r="43" spans="1:16" ht="13.2" customHeight="1" x14ac:dyDescent="0.25">
      <c r="A43" s="264"/>
      <c r="B43" s="253"/>
      <c r="C43" s="247"/>
      <c r="D43" s="249"/>
      <c r="E43" s="251"/>
      <c r="F43" s="251"/>
      <c r="G43" s="110" t="s">
        <v>45</v>
      </c>
      <c r="H43" s="97">
        <v>260</v>
      </c>
      <c r="I43" s="40">
        <v>0</v>
      </c>
      <c r="J43" s="98">
        <v>0</v>
      </c>
      <c r="K43" s="179"/>
      <c r="L43" s="206"/>
      <c r="M43" s="189"/>
      <c r="N43" s="445"/>
      <c r="O43" s="446"/>
      <c r="P43" s="6"/>
    </row>
    <row r="44" spans="1:16" ht="22.2" customHeight="1" x14ac:dyDescent="0.25">
      <c r="A44" s="264"/>
      <c r="B44" s="253"/>
      <c r="C44" s="247"/>
      <c r="D44" s="249"/>
      <c r="E44" s="251"/>
      <c r="F44" s="251"/>
      <c r="G44" s="107" t="s">
        <v>71</v>
      </c>
      <c r="H44" s="21">
        <v>42.3</v>
      </c>
      <c r="I44" s="22">
        <v>37.299999999999997</v>
      </c>
      <c r="J44" s="23">
        <v>37.299999999999997</v>
      </c>
      <c r="K44" s="329" t="s">
        <v>72</v>
      </c>
      <c r="L44" s="200">
        <v>3300</v>
      </c>
      <c r="M44" s="205" t="s">
        <v>148</v>
      </c>
      <c r="N44" s="445"/>
      <c r="O44" s="446"/>
      <c r="P44" s="6"/>
    </row>
    <row r="45" spans="1:16" ht="18" customHeight="1" thickBot="1" x14ac:dyDescent="0.3">
      <c r="A45" s="265"/>
      <c r="B45" s="320"/>
      <c r="C45" s="222"/>
      <c r="D45" s="250"/>
      <c r="E45" s="226"/>
      <c r="F45" s="226"/>
      <c r="G45" s="108" t="s">
        <v>8</v>
      </c>
      <c r="H45" s="44">
        <f>SUM(H41:H44)</f>
        <v>335.2</v>
      </c>
      <c r="I45" s="44">
        <f>SUM(I41:I44)</f>
        <v>370.4</v>
      </c>
      <c r="J45" s="44">
        <f>SUM(J41:J44)</f>
        <v>370.09999999999997</v>
      </c>
      <c r="K45" s="325"/>
      <c r="L45" s="201"/>
      <c r="M45" s="207"/>
      <c r="N45" s="447"/>
      <c r="O45" s="448"/>
      <c r="P45" s="6"/>
    </row>
    <row r="46" spans="1:16" ht="36.6" customHeight="1" x14ac:dyDescent="0.25">
      <c r="A46" s="263" t="s">
        <v>7</v>
      </c>
      <c r="B46" s="319" t="s">
        <v>18</v>
      </c>
      <c r="C46" s="221" t="s">
        <v>19</v>
      </c>
      <c r="D46" s="248" t="s">
        <v>116</v>
      </c>
      <c r="E46" s="225" t="s">
        <v>32</v>
      </c>
      <c r="F46" s="225" t="s">
        <v>65</v>
      </c>
      <c r="G46" s="109" t="s">
        <v>30</v>
      </c>
      <c r="H46" s="25">
        <v>5</v>
      </c>
      <c r="I46" s="19">
        <v>5</v>
      </c>
      <c r="J46" s="46">
        <v>4.7</v>
      </c>
      <c r="K46" s="85" t="s">
        <v>117</v>
      </c>
      <c r="L46" s="203">
        <v>10</v>
      </c>
      <c r="M46" s="204" t="s">
        <v>149</v>
      </c>
      <c r="N46" s="443" t="s">
        <v>150</v>
      </c>
      <c r="O46" s="444"/>
      <c r="P46" s="6"/>
    </row>
    <row r="47" spans="1:16" ht="11.4" customHeight="1" x14ac:dyDescent="0.25">
      <c r="A47" s="264"/>
      <c r="B47" s="253"/>
      <c r="C47" s="247"/>
      <c r="D47" s="249"/>
      <c r="E47" s="251"/>
      <c r="F47" s="251"/>
      <c r="G47" s="107" t="s">
        <v>113</v>
      </c>
      <c r="H47" s="21">
        <v>0</v>
      </c>
      <c r="I47" s="22">
        <v>4</v>
      </c>
      <c r="J47" s="23">
        <v>4</v>
      </c>
      <c r="K47" s="324"/>
      <c r="L47" s="47"/>
      <c r="M47" s="180"/>
      <c r="N47" s="445"/>
      <c r="O47" s="446"/>
      <c r="P47" s="6"/>
    </row>
    <row r="48" spans="1:16" ht="12.6" customHeight="1" thickBot="1" x14ac:dyDescent="0.3">
      <c r="A48" s="265"/>
      <c r="B48" s="320"/>
      <c r="C48" s="222"/>
      <c r="D48" s="250"/>
      <c r="E48" s="226"/>
      <c r="F48" s="226"/>
      <c r="G48" s="108" t="s">
        <v>8</v>
      </c>
      <c r="H48" s="44">
        <f>SUM(H46:H47)</f>
        <v>5</v>
      </c>
      <c r="I48" s="44">
        <f>SUM(I46:I47)</f>
        <v>9</v>
      </c>
      <c r="J48" s="44">
        <f>SUM(J46:J47)</f>
        <v>8.6999999999999993</v>
      </c>
      <c r="K48" s="325"/>
      <c r="L48" s="49"/>
      <c r="M48" s="181"/>
      <c r="N48" s="447"/>
      <c r="O48" s="448"/>
      <c r="P48" s="6"/>
    </row>
    <row r="49" spans="1:16" ht="14.25" customHeight="1" thickBot="1" x14ac:dyDescent="0.3">
      <c r="A49" s="45" t="s">
        <v>7</v>
      </c>
      <c r="B49" s="29" t="s">
        <v>18</v>
      </c>
      <c r="C49" s="294" t="s">
        <v>10</v>
      </c>
      <c r="D49" s="295"/>
      <c r="E49" s="295"/>
      <c r="F49" s="295"/>
      <c r="G49" s="296"/>
      <c r="H49" s="30">
        <f>H40+H48+H45</f>
        <v>2213.4</v>
      </c>
      <c r="I49" s="30">
        <f>I40+I48+I45</f>
        <v>2280.3000000000002</v>
      </c>
      <c r="J49" s="30">
        <f>J40+J48+J45</f>
        <v>2236.7999999999997</v>
      </c>
      <c r="K49" s="31"/>
      <c r="L49" s="32"/>
      <c r="M49" s="32"/>
      <c r="N49" s="239"/>
      <c r="O49" s="240"/>
      <c r="P49" s="6"/>
    </row>
    <row r="50" spans="1:16" ht="13.2" customHeight="1" thickBot="1" x14ac:dyDescent="0.3">
      <c r="A50" s="15" t="s">
        <v>7</v>
      </c>
      <c r="B50" s="16" t="s">
        <v>19</v>
      </c>
      <c r="C50" s="354" t="s">
        <v>62</v>
      </c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243"/>
      <c r="O50" s="244"/>
      <c r="P50" s="6"/>
    </row>
    <row r="51" spans="1:16" ht="12.6" customHeight="1" x14ac:dyDescent="0.25">
      <c r="A51" s="263" t="s">
        <v>7</v>
      </c>
      <c r="B51" s="319" t="s">
        <v>19</v>
      </c>
      <c r="C51" s="221" t="s">
        <v>7</v>
      </c>
      <c r="D51" s="248" t="s">
        <v>25</v>
      </c>
      <c r="E51" s="225" t="s">
        <v>32</v>
      </c>
      <c r="F51" s="225" t="s">
        <v>65</v>
      </c>
      <c r="G51" s="109" t="s">
        <v>113</v>
      </c>
      <c r="H51" s="25">
        <v>142.6</v>
      </c>
      <c r="I51" s="19">
        <v>178.7</v>
      </c>
      <c r="J51" s="38">
        <v>178.7</v>
      </c>
      <c r="K51" s="260" t="s">
        <v>27</v>
      </c>
      <c r="L51" s="186" t="s">
        <v>118</v>
      </c>
      <c r="M51" s="198" t="s">
        <v>152</v>
      </c>
      <c r="N51" s="425" t="s">
        <v>151</v>
      </c>
      <c r="O51" s="431"/>
    </row>
    <row r="52" spans="1:16" ht="10.8" customHeight="1" x14ac:dyDescent="0.25">
      <c r="A52" s="264"/>
      <c r="B52" s="253"/>
      <c r="C52" s="247"/>
      <c r="D52" s="249"/>
      <c r="E52" s="251"/>
      <c r="F52" s="251"/>
      <c r="G52" s="158" t="s">
        <v>45</v>
      </c>
      <c r="H52" s="39">
        <v>0</v>
      </c>
      <c r="I52" s="40">
        <v>4.2</v>
      </c>
      <c r="J52" s="41">
        <v>4.2</v>
      </c>
      <c r="K52" s="261"/>
      <c r="L52" s="190"/>
      <c r="M52" s="205"/>
      <c r="N52" s="449"/>
      <c r="O52" s="450"/>
    </row>
    <row r="53" spans="1:16" ht="14.25" customHeight="1" x14ac:dyDescent="0.25">
      <c r="A53" s="264"/>
      <c r="B53" s="253"/>
      <c r="C53" s="247"/>
      <c r="D53" s="249"/>
      <c r="E53" s="251"/>
      <c r="F53" s="251"/>
      <c r="G53" s="158" t="s">
        <v>112</v>
      </c>
      <c r="H53" s="39">
        <v>0</v>
      </c>
      <c r="I53" s="40">
        <v>0.2</v>
      </c>
      <c r="J53" s="41">
        <v>0.2</v>
      </c>
      <c r="K53" s="261"/>
      <c r="L53" s="190"/>
      <c r="M53" s="205"/>
      <c r="N53" s="449"/>
      <c r="O53" s="450"/>
    </row>
    <row r="54" spans="1:16" ht="12.6" customHeight="1" x14ac:dyDescent="0.25">
      <c r="A54" s="264"/>
      <c r="B54" s="253"/>
      <c r="C54" s="247"/>
      <c r="D54" s="249"/>
      <c r="E54" s="251"/>
      <c r="F54" s="251"/>
      <c r="G54" s="107" t="s">
        <v>30</v>
      </c>
      <c r="H54" s="131">
        <v>32.299999999999997</v>
      </c>
      <c r="I54" s="22">
        <v>32.299999999999997</v>
      </c>
      <c r="J54" s="33">
        <v>32.299999999999997</v>
      </c>
      <c r="K54" s="261"/>
      <c r="L54" s="190"/>
      <c r="M54" s="205"/>
      <c r="N54" s="449"/>
      <c r="O54" s="450"/>
    </row>
    <row r="55" spans="1:16" ht="12.75" customHeight="1" thickBot="1" x14ac:dyDescent="0.3">
      <c r="A55" s="265"/>
      <c r="B55" s="320"/>
      <c r="C55" s="222"/>
      <c r="D55" s="250"/>
      <c r="E55" s="226"/>
      <c r="F55" s="226"/>
      <c r="G55" s="108" t="s">
        <v>8</v>
      </c>
      <c r="H55" s="50">
        <f>SUM(H51:H54)</f>
        <v>174.89999999999998</v>
      </c>
      <c r="I55" s="50">
        <f t="shared" ref="I55" si="2">SUM(I51:I54)</f>
        <v>215.39999999999998</v>
      </c>
      <c r="J55" s="50">
        <f>SUM(J51:J54)</f>
        <v>215.39999999999998</v>
      </c>
      <c r="K55" s="262"/>
      <c r="L55" s="192"/>
      <c r="M55" s="208"/>
      <c r="N55" s="432"/>
      <c r="O55" s="433"/>
      <c r="P55" s="6"/>
    </row>
    <row r="56" spans="1:16" ht="12.75" customHeight="1" x14ac:dyDescent="0.25">
      <c r="A56" s="316" t="s">
        <v>7</v>
      </c>
      <c r="B56" s="252" t="s">
        <v>19</v>
      </c>
      <c r="C56" s="255" t="s">
        <v>9</v>
      </c>
      <c r="D56" s="257" t="s">
        <v>26</v>
      </c>
      <c r="E56" s="225" t="s">
        <v>32</v>
      </c>
      <c r="F56" s="326" t="s">
        <v>65</v>
      </c>
      <c r="G56" s="111" t="s">
        <v>30</v>
      </c>
      <c r="H56" s="99">
        <v>93.2</v>
      </c>
      <c r="I56" s="38">
        <v>93.2</v>
      </c>
      <c r="J56" s="38">
        <v>92.9</v>
      </c>
      <c r="K56" s="260" t="s">
        <v>27</v>
      </c>
      <c r="L56" s="186" t="s">
        <v>105</v>
      </c>
      <c r="M56" s="198" t="s">
        <v>105</v>
      </c>
      <c r="N56" s="425"/>
      <c r="O56" s="426"/>
      <c r="P56" s="6"/>
    </row>
    <row r="57" spans="1:16" ht="12.75" customHeight="1" x14ac:dyDescent="0.25">
      <c r="A57" s="317"/>
      <c r="B57" s="253"/>
      <c r="C57" s="247"/>
      <c r="D57" s="258"/>
      <c r="E57" s="251"/>
      <c r="F57" s="251"/>
      <c r="G57" s="166" t="s">
        <v>112</v>
      </c>
      <c r="H57" s="100">
        <v>12</v>
      </c>
      <c r="I57" s="41">
        <v>14</v>
      </c>
      <c r="J57" s="41">
        <v>14</v>
      </c>
      <c r="K57" s="261"/>
      <c r="L57" s="34"/>
      <c r="M57" s="35"/>
      <c r="N57" s="427"/>
      <c r="O57" s="428"/>
      <c r="P57" s="6"/>
    </row>
    <row r="58" spans="1:16" ht="12.75" customHeight="1" x14ac:dyDescent="0.25">
      <c r="A58" s="317"/>
      <c r="B58" s="253"/>
      <c r="C58" s="247"/>
      <c r="D58" s="258"/>
      <c r="E58" s="251"/>
      <c r="F58" s="251"/>
      <c r="G58" s="107" t="s">
        <v>45</v>
      </c>
      <c r="H58" s="100">
        <v>0</v>
      </c>
      <c r="I58" s="41">
        <v>1.6</v>
      </c>
      <c r="J58" s="41">
        <v>1.6</v>
      </c>
      <c r="K58" s="261"/>
      <c r="L58" s="34"/>
      <c r="M58" s="35"/>
      <c r="N58" s="427"/>
      <c r="O58" s="428"/>
      <c r="P58" s="6"/>
    </row>
    <row r="59" spans="1:16" ht="12" customHeight="1" thickBot="1" x14ac:dyDescent="0.3">
      <c r="A59" s="318"/>
      <c r="B59" s="254"/>
      <c r="C59" s="256"/>
      <c r="D59" s="259"/>
      <c r="E59" s="226"/>
      <c r="F59" s="327"/>
      <c r="G59" s="108" t="s">
        <v>8</v>
      </c>
      <c r="H59" s="48">
        <f>SUM(H56:H58)</f>
        <v>105.2</v>
      </c>
      <c r="I59" s="44">
        <f>SUM(I56:I58)</f>
        <v>108.8</v>
      </c>
      <c r="J59" s="44">
        <f>SUM(J56:J58)</f>
        <v>108.5</v>
      </c>
      <c r="K59" s="262"/>
      <c r="L59" s="36"/>
      <c r="M59" s="37"/>
      <c r="N59" s="429"/>
      <c r="O59" s="430"/>
      <c r="P59" s="6"/>
    </row>
    <row r="60" spans="1:16" ht="13.5" customHeight="1" thickBot="1" x14ac:dyDescent="0.3">
      <c r="A60" s="45" t="s">
        <v>7</v>
      </c>
      <c r="B60" s="29" t="s">
        <v>19</v>
      </c>
      <c r="C60" s="294" t="s">
        <v>10</v>
      </c>
      <c r="D60" s="295"/>
      <c r="E60" s="295"/>
      <c r="F60" s="295"/>
      <c r="G60" s="296"/>
      <c r="H60" s="162">
        <f>H59+H55</f>
        <v>280.09999999999997</v>
      </c>
      <c r="I60" s="148">
        <f>I59+I55</f>
        <v>324.2</v>
      </c>
      <c r="J60" s="148">
        <f>J59+J55</f>
        <v>323.89999999999998</v>
      </c>
      <c r="K60" s="31"/>
      <c r="L60" s="32"/>
      <c r="M60" s="120"/>
      <c r="N60" s="239"/>
      <c r="O60" s="240"/>
      <c r="P60" s="6"/>
    </row>
    <row r="61" spans="1:16" ht="12" customHeight="1" thickBot="1" x14ac:dyDescent="0.3">
      <c r="A61" s="45" t="s">
        <v>7</v>
      </c>
      <c r="B61" s="321" t="s">
        <v>11</v>
      </c>
      <c r="C61" s="322"/>
      <c r="D61" s="322"/>
      <c r="E61" s="322"/>
      <c r="F61" s="322"/>
      <c r="G61" s="323"/>
      <c r="H61" s="151">
        <f>H34+H17+H49+H60</f>
        <v>39012.400000000001</v>
      </c>
      <c r="I61" s="150">
        <f>I34+I17+I49+I60</f>
        <v>40227.300000000003</v>
      </c>
      <c r="J61" s="150">
        <f>J34+J17+J49+J60</f>
        <v>39821.80000000001</v>
      </c>
      <c r="K61" s="52"/>
      <c r="L61" s="52"/>
      <c r="M61" s="52"/>
      <c r="N61" s="241"/>
      <c r="O61" s="242"/>
      <c r="P61" s="6"/>
    </row>
    <row r="62" spans="1:16" ht="12.75" customHeight="1" thickBot="1" x14ac:dyDescent="0.3">
      <c r="A62" s="12" t="s">
        <v>9</v>
      </c>
      <c r="B62" s="299" t="s">
        <v>38</v>
      </c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241"/>
      <c r="O62" s="242"/>
    </row>
    <row r="63" spans="1:16" ht="14.25" customHeight="1" thickBot="1" x14ac:dyDescent="0.3">
      <c r="A63" s="15" t="s">
        <v>9</v>
      </c>
      <c r="B63" s="16" t="s">
        <v>7</v>
      </c>
      <c r="C63" s="301" t="s">
        <v>43</v>
      </c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243"/>
      <c r="O63" s="244"/>
    </row>
    <row r="64" spans="1:16" ht="12" customHeight="1" x14ac:dyDescent="0.25">
      <c r="A64" s="245" t="s">
        <v>9</v>
      </c>
      <c r="B64" s="267" t="s">
        <v>7</v>
      </c>
      <c r="C64" s="274" t="s">
        <v>7</v>
      </c>
      <c r="D64" s="276" t="s">
        <v>63</v>
      </c>
      <c r="E64" s="297" t="s">
        <v>32</v>
      </c>
      <c r="F64" s="303" t="s">
        <v>65</v>
      </c>
      <c r="G64" s="53" t="s">
        <v>30</v>
      </c>
      <c r="H64" s="132">
        <v>10</v>
      </c>
      <c r="I64" s="38">
        <v>10</v>
      </c>
      <c r="J64" s="46">
        <v>10</v>
      </c>
      <c r="K64" s="233" t="s">
        <v>44</v>
      </c>
      <c r="L64" s="210">
        <v>90</v>
      </c>
      <c r="M64" s="118">
        <v>90</v>
      </c>
      <c r="N64" s="239"/>
      <c r="O64" s="308"/>
    </row>
    <row r="65" spans="1:16" ht="50.4" customHeight="1" thickBot="1" x14ac:dyDescent="0.3">
      <c r="A65" s="246"/>
      <c r="B65" s="306"/>
      <c r="C65" s="305"/>
      <c r="D65" s="277"/>
      <c r="E65" s="298"/>
      <c r="F65" s="304"/>
      <c r="G65" s="54" t="s">
        <v>8</v>
      </c>
      <c r="H65" s="55">
        <f t="shared" ref="H65:J65" si="3">SUM(H64:H64)</f>
        <v>10</v>
      </c>
      <c r="I65" s="55">
        <f t="shared" si="3"/>
        <v>10</v>
      </c>
      <c r="J65" s="55">
        <f t="shared" si="3"/>
        <v>10</v>
      </c>
      <c r="K65" s="234"/>
      <c r="L65" s="209"/>
      <c r="M65" s="185"/>
      <c r="N65" s="309"/>
      <c r="O65" s="310"/>
    </row>
    <row r="66" spans="1:16" ht="18" customHeight="1" x14ac:dyDescent="0.25">
      <c r="A66" s="245" t="s">
        <v>9</v>
      </c>
      <c r="B66" s="267" t="s">
        <v>7</v>
      </c>
      <c r="C66" s="274" t="s">
        <v>18</v>
      </c>
      <c r="D66" s="276" t="s">
        <v>73</v>
      </c>
      <c r="E66" s="297" t="s">
        <v>32</v>
      </c>
      <c r="F66" s="303" t="s">
        <v>65</v>
      </c>
      <c r="G66" s="53" t="s">
        <v>30</v>
      </c>
      <c r="H66" s="132">
        <v>0</v>
      </c>
      <c r="I66" s="38">
        <v>0</v>
      </c>
      <c r="J66" s="46">
        <v>0</v>
      </c>
      <c r="K66" s="233" t="s">
        <v>74</v>
      </c>
      <c r="L66" s="210">
        <v>0</v>
      </c>
      <c r="M66" s="118"/>
      <c r="N66" s="235"/>
      <c r="O66" s="236"/>
    </row>
    <row r="67" spans="1:16" ht="21.6" customHeight="1" thickBot="1" x14ac:dyDescent="0.3">
      <c r="A67" s="246"/>
      <c r="B67" s="306"/>
      <c r="C67" s="305"/>
      <c r="D67" s="277"/>
      <c r="E67" s="298"/>
      <c r="F67" s="304"/>
      <c r="G67" s="54" t="s">
        <v>8</v>
      </c>
      <c r="H67" s="55">
        <f t="shared" ref="H67:J67" si="4">SUM(H66:H66)</f>
        <v>0</v>
      </c>
      <c r="I67" s="55">
        <f t="shared" si="4"/>
        <v>0</v>
      </c>
      <c r="J67" s="55">
        <f t="shared" si="4"/>
        <v>0</v>
      </c>
      <c r="K67" s="234"/>
      <c r="L67" s="209"/>
      <c r="M67" s="185"/>
      <c r="N67" s="237"/>
      <c r="O67" s="238"/>
    </row>
    <row r="68" spans="1:16" ht="18" customHeight="1" thickBot="1" x14ac:dyDescent="0.3">
      <c r="A68" s="123" t="s">
        <v>9</v>
      </c>
      <c r="B68" s="122" t="s">
        <v>7</v>
      </c>
      <c r="C68" s="313" t="s">
        <v>10</v>
      </c>
      <c r="D68" s="314"/>
      <c r="E68" s="314"/>
      <c r="F68" s="314"/>
      <c r="G68" s="314"/>
      <c r="H68" s="56">
        <f>H65+H67</f>
        <v>10</v>
      </c>
      <c r="I68" s="56">
        <f>I65+I67</f>
        <v>10</v>
      </c>
      <c r="J68" s="56">
        <f>J65+J67</f>
        <v>10</v>
      </c>
      <c r="K68" s="57"/>
      <c r="L68" s="58"/>
      <c r="M68" s="58"/>
      <c r="N68" s="239"/>
      <c r="O68" s="240"/>
      <c r="P68" s="6"/>
    </row>
    <row r="69" spans="1:16" ht="21" customHeight="1" thickBot="1" x14ac:dyDescent="0.3">
      <c r="A69" s="15" t="s">
        <v>9</v>
      </c>
      <c r="B69" s="16" t="s">
        <v>9</v>
      </c>
      <c r="C69" s="354" t="s">
        <v>64</v>
      </c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243"/>
      <c r="O69" s="244"/>
      <c r="P69" s="6"/>
    </row>
    <row r="70" spans="1:16" ht="40.200000000000003" customHeight="1" x14ac:dyDescent="0.25">
      <c r="A70" s="245" t="s">
        <v>9</v>
      </c>
      <c r="B70" s="267" t="s">
        <v>9</v>
      </c>
      <c r="C70" s="274" t="s">
        <v>7</v>
      </c>
      <c r="D70" s="424" t="s">
        <v>119</v>
      </c>
      <c r="E70" s="278" t="s">
        <v>32</v>
      </c>
      <c r="F70" s="280" t="s">
        <v>65</v>
      </c>
      <c r="G70" s="139" t="s">
        <v>30</v>
      </c>
      <c r="H70" s="46">
        <v>17.5</v>
      </c>
      <c r="I70" s="38">
        <v>17.5</v>
      </c>
      <c r="J70" s="46">
        <v>17.5</v>
      </c>
      <c r="K70" s="269" t="s">
        <v>127</v>
      </c>
      <c r="L70" s="141">
        <v>2000</v>
      </c>
      <c r="M70" s="182">
        <v>2650</v>
      </c>
      <c r="N70" s="443" t="s">
        <v>156</v>
      </c>
      <c r="O70" s="444"/>
      <c r="P70" s="6"/>
    </row>
    <row r="71" spans="1:16" ht="22.2" customHeight="1" thickBot="1" x14ac:dyDescent="0.3">
      <c r="A71" s="315"/>
      <c r="B71" s="268"/>
      <c r="C71" s="275"/>
      <c r="D71" s="277"/>
      <c r="E71" s="279"/>
      <c r="F71" s="281"/>
      <c r="G71" s="140" t="s">
        <v>8</v>
      </c>
      <c r="H71" s="59">
        <f t="shared" ref="H71:J71" si="5">SUM(H70:H70)</f>
        <v>17.5</v>
      </c>
      <c r="I71" s="27">
        <f t="shared" si="5"/>
        <v>17.5</v>
      </c>
      <c r="J71" s="55">
        <f t="shared" si="5"/>
        <v>17.5</v>
      </c>
      <c r="K71" s="270"/>
      <c r="L71" s="142"/>
      <c r="M71" s="183"/>
      <c r="N71" s="447"/>
      <c r="O71" s="448"/>
      <c r="P71" s="6"/>
    </row>
    <row r="72" spans="1:16" ht="16.8" customHeight="1" x14ac:dyDescent="0.25">
      <c r="A72" s="135" t="s">
        <v>9</v>
      </c>
      <c r="B72" s="136" t="s">
        <v>9</v>
      </c>
      <c r="C72" s="274" t="s">
        <v>9</v>
      </c>
      <c r="D72" s="283" t="s">
        <v>120</v>
      </c>
      <c r="E72" s="278" t="s">
        <v>32</v>
      </c>
      <c r="F72" s="280" t="s">
        <v>65</v>
      </c>
      <c r="G72" s="139" t="s">
        <v>30</v>
      </c>
      <c r="H72" s="46">
        <v>0.4</v>
      </c>
      <c r="I72" s="38">
        <v>0.4</v>
      </c>
      <c r="J72" s="95">
        <v>0.1</v>
      </c>
      <c r="K72" s="167" t="s">
        <v>28</v>
      </c>
      <c r="L72" s="141">
        <v>20</v>
      </c>
      <c r="M72" s="182">
        <v>5</v>
      </c>
      <c r="N72" s="443" t="s">
        <v>155</v>
      </c>
      <c r="O72" s="444"/>
    </row>
    <row r="73" spans="1:16" ht="34.200000000000003" customHeight="1" thickBot="1" x14ac:dyDescent="0.3">
      <c r="A73" s="137"/>
      <c r="B73" s="138"/>
      <c r="C73" s="275"/>
      <c r="D73" s="284"/>
      <c r="E73" s="279"/>
      <c r="F73" s="281"/>
      <c r="G73" s="140" t="s">
        <v>8</v>
      </c>
      <c r="H73" s="59">
        <f t="shared" ref="H73:J73" si="6">SUM(H72:H72)</f>
        <v>0.4</v>
      </c>
      <c r="I73" s="27">
        <f t="shared" si="6"/>
        <v>0.4</v>
      </c>
      <c r="J73" s="96">
        <f t="shared" si="6"/>
        <v>0.1</v>
      </c>
      <c r="K73" s="144"/>
      <c r="L73" s="142"/>
      <c r="M73" s="184"/>
      <c r="N73" s="447"/>
      <c r="O73" s="448"/>
      <c r="P73" s="6"/>
    </row>
    <row r="74" spans="1:16" ht="18.600000000000001" customHeight="1" x14ac:dyDescent="0.25">
      <c r="A74" s="135" t="s">
        <v>9</v>
      </c>
      <c r="B74" s="136" t="s">
        <v>9</v>
      </c>
      <c r="C74" s="285" t="s">
        <v>18</v>
      </c>
      <c r="D74" s="283" t="s">
        <v>121</v>
      </c>
      <c r="E74" s="311" t="s">
        <v>32</v>
      </c>
      <c r="F74" s="422" t="s">
        <v>65</v>
      </c>
      <c r="G74" s="133" t="s">
        <v>30</v>
      </c>
      <c r="H74" s="99">
        <v>1.7</v>
      </c>
      <c r="I74" s="38">
        <v>1.7</v>
      </c>
      <c r="J74" s="20">
        <v>1.7</v>
      </c>
      <c r="K74" s="269" t="s">
        <v>128</v>
      </c>
      <c r="L74" s="141">
        <v>50</v>
      </c>
      <c r="M74" s="182">
        <v>42</v>
      </c>
      <c r="N74" s="443" t="s">
        <v>106</v>
      </c>
      <c r="O74" s="444"/>
      <c r="P74" s="6"/>
    </row>
    <row r="75" spans="1:16" ht="23.4" customHeight="1" thickBot="1" x14ac:dyDescent="0.3">
      <c r="A75" s="137"/>
      <c r="B75" s="138"/>
      <c r="C75" s="286"/>
      <c r="D75" s="284"/>
      <c r="E75" s="312"/>
      <c r="F75" s="423"/>
      <c r="G75" s="134" t="s">
        <v>8</v>
      </c>
      <c r="H75" s="161">
        <f t="shared" ref="H75:J75" si="7">SUM(H74:H74)</f>
        <v>1.7</v>
      </c>
      <c r="I75" s="27">
        <f t="shared" si="7"/>
        <v>1.7</v>
      </c>
      <c r="J75" s="146">
        <f t="shared" si="7"/>
        <v>1.7</v>
      </c>
      <c r="K75" s="270"/>
      <c r="L75" s="142"/>
      <c r="M75" s="184"/>
      <c r="N75" s="447"/>
      <c r="O75" s="448"/>
      <c r="P75" s="6"/>
    </row>
    <row r="76" spans="1:16" ht="12" customHeight="1" x14ac:dyDescent="0.25">
      <c r="A76" s="135" t="s">
        <v>9</v>
      </c>
      <c r="B76" s="136" t="s">
        <v>9</v>
      </c>
      <c r="C76" s="285" t="s">
        <v>19</v>
      </c>
      <c r="D76" s="391" t="s">
        <v>122</v>
      </c>
      <c r="E76" s="311" t="s">
        <v>32</v>
      </c>
      <c r="F76" s="422" t="s">
        <v>65</v>
      </c>
      <c r="G76" s="133" t="s">
        <v>30</v>
      </c>
      <c r="H76" s="46">
        <v>3</v>
      </c>
      <c r="I76" s="38">
        <v>3</v>
      </c>
      <c r="J76" s="46">
        <v>2.9</v>
      </c>
      <c r="K76" s="420" t="s">
        <v>40</v>
      </c>
      <c r="L76" s="141">
        <v>1</v>
      </c>
      <c r="M76" s="182">
        <v>1</v>
      </c>
      <c r="N76" s="443"/>
      <c r="O76" s="444"/>
      <c r="P76" s="6"/>
    </row>
    <row r="77" spans="1:16" ht="27" customHeight="1" thickBot="1" x14ac:dyDescent="0.3">
      <c r="A77" s="137"/>
      <c r="B77" s="138"/>
      <c r="C77" s="286"/>
      <c r="D77" s="392"/>
      <c r="E77" s="312"/>
      <c r="F77" s="423"/>
      <c r="G77" s="134" t="s">
        <v>8</v>
      </c>
      <c r="H77" s="59">
        <f t="shared" ref="H77:J77" si="8">SUM(H76:H76)</f>
        <v>3</v>
      </c>
      <c r="I77" s="27">
        <f t="shared" si="8"/>
        <v>3</v>
      </c>
      <c r="J77" s="55">
        <f t="shared" si="8"/>
        <v>2.9</v>
      </c>
      <c r="K77" s="421"/>
      <c r="L77" s="142"/>
      <c r="M77" s="184"/>
      <c r="N77" s="447"/>
      <c r="O77" s="448"/>
      <c r="P77" s="6"/>
    </row>
    <row r="78" spans="1:16" ht="24" customHeight="1" x14ac:dyDescent="0.25">
      <c r="A78" s="245" t="s">
        <v>9</v>
      </c>
      <c r="B78" s="267" t="s">
        <v>9</v>
      </c>
      <c r="C78" s="274" t="s">
        <v>75</v>
      </c>
      <c r="D78" s="276" t="s">
        <v>123</v>
      </c>
      <c r="E78" s="278" t="s">
        <v>32</v>
      </c>
      <c r="F78" s="280" t="s">
        <v>65</v>
      </c>
      <c r="G78" s="139" t="s">
        <v>30</v>
      </c>
      <c r="H78" s="46">
        <v>15</v>
      </c>
      <c r="I78" s="38">
        <v>15</v>
      </c>
      <c r="J78" s="46">
        <v>15</v>
      </c>
      <c r="K78" s="233" t="s">
        <v>129</v>
      </c>
      <c r="L78" s="141">
        <v>70</v>
      </c>
      <c r="M78" s="182">
        <v>80</v>
      </c>
      <c r="N78" s="443" t="s">
        <v>153</v>
      </c>
      <c r="O78" s="459"/>
      <c r="P78" s="6"/>
    </row>
    <row r="79" spans="1:16" ht="13.2" customHeight="1" thickBot="1" x14ac:dyDescent="0.3">
      <c r="A79" s="266"/>
      <c r="B79" s="268"/>
      <c r="C79" s="275"/>
      <c r="D79" s="277"/>
      <c r="E79" s="279"/>
      <c r="F79" s="281"/>
      <c r="G79" s="140" t="s">
        <v>8</v>
      </c>
      <c r="H79" s="59">
        <f t="shared" ref="H79:J79" si="9">SUM(H78:H78)</f>
        <v>15</v>
      </c>
      <c r="I79" s="27">
        <f t="shared" si="9"/>
        <v>15</v>
      </c>
      <c r="J79" s="55">
        <f t="shared" si="9"/>
        <v>15</v>
      </c>
      <c r="K79" s="282"/>
      <c r="L79" s="142"/>
      <c r="M79" s="184"/>
      <c r="N79" s="460"/>
      <c r="O79" s="461"/>
      <c r="P79" s="6"/>
    </row>
    <row r="80" spans="1:16" ht="13.95" customHeight="1" x14ac:dyDescent="0.25">
      <c r="A80" s="135" t="s">
        <v>9</v>
      </c>
      <c r="B80" s="136" t="s">
        <v>9</v>
      </c>
      <c r="C80" s="274" t="s">
        <v>76</v>
      </c>
      <c r="D80" s="283" t="s">
        <v>124</v>
      </c>
      <c r="E80" s="278" t="s">
        <v>32</v>
      </c>
      <c r="F80" s="280" t="s">
        <v>65</v>
      </c>
      <c r="G80" s="139" t="s">
        <v>30</v>
      </c>
      <c r="H80" s="46">
        <v>0</v>
      </c>
      <c r="I80" s="38">
        <v>0</v>
      </c>
      <c r="J80" s="46">
        <v>0</v>
      </c>
      <c r="K80" s="143" t="s">
        <v>29</v>
      </c>
      <c r="L80" s="141">
        <v>1</v>
      </c>
      <c r="M80" s="182">
        <v>1</v>
      </c>
      <c r="N80" s="456"/>
      <c r="O80" s="236"/>
      <c r="P80" s="6"/>
    </row>
    <row r="81" spans="1:16" ht="30" customHeight="1" thickBot="1" x14ac:dyDescent="0.3">
      <c r="A81" s="137"/>
      <c r="B81" s="138"/>
      <c r="C81" s="275"/>
      <c r="D81" s="284"/>
      <c r="E81" s="279"/>
      <c r="F81" s="281"/>
      <c r="G81" s="140" t="s">
        <v>8</v>
      </c>
      <c r="H81" s="59">
        <f t="shared" ref="H81:J81" si="10">SUM(H80:H80)</f>
        <v>0</v>
      </c>
      <c r="I81" s="27">
        <f t="shared" si="10"/>
        <v>0</v>
      </c>
      <c r="J81" s="55">
        <f t="shared" si="10"/>
        <v>0</v>
      </c>
      <c r="K81" s="144"/>
      <c r="L81" s="142"/>
      <c r="M81" s="184"/>
      <c r="N81" s="237"/>
      <c r="O81" s="238"/>
      <c r="P81" s="6"/>
    </row>
    <row r="82" spans="1:16" ht="23.4" customHeight="1" x14ac:dyDescent="0.25">
      <c r="A82" s="135" t="s">
        <v>9</v>
      </c>
      <c r="B82" s="136" t="s">
        <v>9</v>
      </c>
      <c r="C82" s="274" t="s">
        <v>20</v>
      </c>
      <c r="D82" s="283" t="s">
        <v>125</v>
      </c>
      <c r="E82" s="278" t="s">
        <v>32</v>
      </c>
      <c r="F82" s="280" t="s">
        <v>65</v>
      </c>
      <c r="G82" s="139" t="s">
        <v>30</v>
      </c>
      <c r="H82" s="46">
        <v>2</v>
      </c>
      <c r="I82" s="38">
        <v>2</v>
      </c>
      <c r="J82" s="46">
        <v>1.9</v>
      </c>
      <c r="K82" s="143" t="s">
        <v>29</v>
      </c>
      <c r="L82" s="141">
        <v>44</v>
      </c>
      <c r="M82" s="182">
        <v>44</v>
      </c>
      <c r="N82" s="456"/>
      <c r="O82" s="236"/>
      <c r="P82" s="6"/>
    </row>
    <row r="83" spans="1:16" ht="25.8" customHeight="1" thickBot="1" x14ac:dyDescent="0.3">
      <c r="A83" s="137"/>
      <c r="B83" s="138"/>
      <c r="C83" s="275"/>
      <c r="D83" s="284"/>
      <c r="E83" s="279"/>
      <c r="F83" s="281"/>
      <c r="G83" s="140" t="s">
        <v>8</v>
      </c>
      <c r="H83" s="59">
        <f t="shared" ref="H83:J83" si="11">SUM(H82:H82)</f>
        <v>2</v>
      </c>
      <c r="I83" s="27">
        <f t="shared" si="11"/>
        <v>2</v>
      </c>
      <c r="J83" s="55">
        <f t="shared" si="11"/>
        <v>1.9</v>
      </c>
      <c r="K83" s="144"/>
      <c r="L83" s="142"/>
      <c r="M83" s="184"/>
      <c r="N83" s="237"/>
      <c r="O83" s="238"/>
      <c r="P83" s="6"/>
    </row>
    <row r="84" spans="1:16" ht="25.95" customHeight="1" x14ac:dyDescent="0.25">
      <c r="A84" s="135" t="s">
        <v>9</v>
      </c>
      <c r="B84" s="136" t="s">
        <v>9</v>
      </c>
      <c r="C84" s="274" t="s">
        <v>34</v>
      </c>
      <c r="D84" s="418" t="s">
        <v>77</v>
      </c>
      <c r="E84" s="278" t="s">
        <v>32</v>
      </c>
      <c r="F84" s="280" t="s">
        <v>65</v>
      </c>
      <c r="G84" s="139" t="s">
        <v>30</v>
      </c>
      <c r="H84" s="46">
        <v>13</v>
      </c>
      <c r="I84" s="38">
        <v>11</v>
      </c>
      <c r="J84" s="20">
        <v>9.4</v>
      </c>
      <c r="K84" s="414" t="s">
        <v>42</v>
      </c>
      <c r="L84" s="141">
        <v>44</v>
      </c>
      <c r="M84" s="182">
        <v>44</v>
      </c>
      <c r="N84" s="443"/>
      <c r="O84" s="444"/>
      <c r="P84" s="6"/>
    </row>
    <row r="85" spans="1:16" ht="20.399999999999999" customHeight="1" thickBot="1" x14ac:dyDescent="0.3">
      <c r="A85" s="137"/>
      <c r="B85" s="138"/>
      <c r="C85" s="275"/>
      <c r="D85" s="419"/>
      <c r="E85" s="279"/>
      <c r="F85" s="281"/>
      <c r="G85" s="140" t="s">
        <v>8</v>
      </c>
      <c r="H85" s="59">
        <f t="shared" ref="H85:J85" si="12">SUM(H84:H84)</f>
        <v>13</v>
      </c>
      <c r="I85" s="27">
        <f t="shared" si="12"/>
        <v>11</v>
      </c>
      <c r="J85" s="146">
        <f t="shared" si="12"/>
        <v>9.4</v>
      </c>
      <c r="K85" s="415"/>
      <c r="L85" s="142"/>
      <c r="M85" s="184"/>
      <c r="N85" s="447"/>
      <c r="O85" s="448"/>
      <c r="P85" s="6"/>
    </row>
    <row r="86" spans="1:16" ht="12.75" customHeight="1" x14ac:dyDescent="0.25">
      <c r="A86" s="135" t="s">
        <v>9</v>
      </c>
      <c r="B86" s="136" t="s">
        <v>9</v>
      </c>
      <c r="C86" s="274" t="s">
        <v>39</v>
      </c>
      <c r="D86" s="283" t="s">
        <v>126</v>
      </c>
      <c r="E86" s="278" t="s">
        <v>32</v>
      </c>
      <c r="F86" s="280" t="s">
        <v>65</v>
      </c>
      <c r="G86" s="139" t="s">
        <v>30</v>
      </c>
      <c r="H86" s="46">
        <v>0.3</v>
      </c>
      <c r="I86" s="38">
        <v>0.3</v>
      </c>
      <c r="J86" s="20">
        <v>0.3</v>
      </c>
      <c r="K86" s="416" t="s">
        <v>41</v>
      </c>
      <c r="L86" s="141">
        <v>2</v>
      </c>
      <c r="M86" s="182">
        <v>2</v>
      </c>
      <c r="N86" s="456"/>
      <c r="O86" s="236"/>
      <c r="P86" s="6"/>
    </row>
    <row r="87" spans="1:16" ht="11.4" customHeight="1" thickBot="1" x14ac:dyDescent="0.3">
      <c r="A87" s="137"/>
      <c r="B87" s="138"/>
      <c r="C87" s="275"/>
      <c r="D87" s="284"/>
      <c r="E87" s="279"/>
      <c r="F87" s="281"/>
      <c r="G87" s="140" t="s">
        <v>8</v>
      </c>
      <c r="H87" s="59">
        <f t="shared" ref="H87:J87" si="13">SUM(H86:H86)</f>
        <v>0.3</v>
      </c>
      <c r="I87" s="27">
        <f t="shared" si="13"/>
        <v>0.3</v>
      </c>
      <c r="J87" s="146">
        <f t="shared" si="13"/>
        <v>0.3</v>
      </c>
      <c r="K87" s="417"/>
      <c r="L87" s="142"/>
      <c r="M87" s="184"/>
      <c r="N87" s="237"/>
      <c r="O87" s="238"/>
      <c r="P87" s="6"/>
    </row>
    <row r="88" spans="1:16" ht="24.6" customHeight="1" x14ac:dyDescent="0.25">
      <c r="A88" s="135" t="s">
        <v>9</v>
      </c>
      <c r="B88" s="136" t="s">
        <v>9</v>
      </c>
      <c r="C88" s="274" t="s">
        <v>78</v>
      </c>
      <c r="D88" s="283" t="s">
        <v>80</v>
      </c>
      <c r="E88" s="278" t="s">
        <v>32</v>
      </c>
      <c r="F88" s="280" t="s">
        <v>65</v>
      </c>
      <c r="G88" s="139" t="s">
        <v>30</v>
      </c>
      <c r="H88" s="46">
        <v>3</v>
      </c>
      <c r="I88" s="38">
        <v>3</v>
      </c>
      <c r="J88" s="20">
        <v>2</v>
      </c>
      <c r="K88" s="416" t="s">
        <v>79</v>
      </c>
      <c r="L88" s="141">
        <v>3</v>
      </c>
      <c r="M88" s="182">
        <v>2</v>
      </c>
      <c r="N88" s="443" t="s">
        <v>154</v>
      </c>
      <c r="O88" s="444"/>
      <c r="P88" s="6"/>
    </row>
    <row r="89" spans="1:16" ht="27" customHeight="1" thickBot="1" x14ac:dyDescent="0.3">
      <c r="A89" s="137"/>
      <c r="B89" s="138"/>
      <c r="C89" s="275"/>
      <c r="D89" s="284"/>
      <c r="E89" s="279"/>
      <c r="F89" s="281"/>
      <c r="G89" s="140" t="s">
        <v>8</v>
      </c>
      <c r="H89" s="59">
        <f t="shared" ref="H89:J89" si="14">SUM(H88:H88)</f>
        <v>3</v>
      </c>
      <c r="I89" s="27">
        <f t="shared" si="14"/>
        <v>3</v>
      </c>
      <c r="J89" s="146">
        <f t="shared" si="14"/>
        <v>2</v>
      </c>
      <c r="K89" s="457"/>
      <c r="L89" s="142"/>
      <c r="M89" s="127"/>
      <c r="N89" s="447"/>
      <c r="O89" s="448"/>
      <c r="P89" s="6"/>
    </row>
    <row r="90" spans="1:16" ht="12.75" customHeight="1" thickBot="1" x14ac:dyDescent="0.3">
      <c r="A90" s="15" t="s">
        <v>9</v>
      </c>
      <c r="B90" s="16" t="s">
        <v>9</v>
      </c>
      <c r="C90" s="313" t="s">
        <v>10</v>
      </c>
      <c r="D90" s="314"/>
      <c r="E90" s="314"/>
      <c r="F90" s="314"/>
      <c r="G90" s="314"/>
      <c r="H90" s="145">
        <f>H71+H73+H75+H77+H79+H81+H83+H85+H87+H89</f>
        <v>55.899999999999991</v>
      </c>
      <c r="I90" s="147">
        <f>I71+I73+I75+I77+I79+I81+I83+I85+I87+I89</f>
        <v>53.899999999999991</v>
      </c>
      <c r="J90" s="148">
        <f>J71+J73+J75+J77+J79+J81+J83+J85+J87+J89</f>
        <v>50.8</v>
      </c>
      <c r="K90" s="124"/>
      <c r="L90" s="124"/>
      <c r="M90" s="124"/>
      <c r="N90" s="239"/>
      <c r="O90" s="240"/>
      <c r="P90" s="6"/>
    </row>
    <row r="91" spans="1:16" ht="4.5" hidden="1" customHeight="1" thickBot="1" x14ac:dyDescent="0.3">
      <c r="A91" s="123" t="s">
        <v>9</v>
      </c>
      <c r="B91" s="122" t="s">
        <v>9</v>
      </c>
      <c r="C91" s="400" t="s">
        <v>10</v>
      </c>
      <c r="D91" s="401"/>
      <c r="E91" s="401"/>
      <c r="F91" s="401"/>
      <c r="G91" s="401"/>
      <c r="H91" s="56" t="e">
        <f>H71+H73+H75+H77+#REF!+#REF!+#REF!+#REF!+H83+H85+H87</f>
        <v>#REF!</v>
      </c>
      <c r="I91" s="147">
        <f t="shared" ref="I91:I92" si="15">I72+I74+I76+I78+I80+I82+I84+I86+I88+I90</f>
        <v>90.299999999999983</v>
      </c>
      <c r="J91" s="149" t="e">
        <f>J71+J73+J75+J77+#REF!+#REF!+#REF!+#REF!+J83+J85+J87</f>
        <v>#REF!</v>
      </c>
      <c r="K91" s="126"/>
      <c r="L91" s="126"/>
      <c r="M91" s="126"/>
      <c r="N91" s="241"/>
      <c r="O91" s="242"/>
      <c r="P91" s="6"/>
    </row>
    <row r="92" spans="1:16" ht="21" hidden="1" customHeight="1" thickBot="1" x14ac:dyDescent="0.3">
      <c r="A92" s="15" t="s">
        <v>9</v>
      </c>
      <c r="B92" s="321" t="s">
        <v>11</v>
      </c>
      <c r="C92" s="322"/>
      <c r="D92" s="322"/>
      <c r="E92" s="322"/>
      <c r="F92" s="322"/>
      <c r="G92" s="322"/>
      <c r="H92" s="60" t="e">
        <f>H68+H91</f>
        <v>#REF!</v>
      </c>
      <c r="I92" s="147">
        <f t="shared" si="15"/>
        <v>126.69999999999999</v>
      </c>
      <c r="J92" s="150" t="e">
        <f>J68+J91</f>
        <v>#REF!</v>
      </c>
      <c r="K92" s="125"/>
      <c r="L92" s="125"/>
      <c r="M92" s="125"/>
      <c r="N92" s="241"/>
      <c r="O92" s="242"/>
      <c r="P92" s="6"/>
    </row>
    <row r="93" spans="1:16" ht="15" customHeight="1" thickBot="1" x14ac:dyDescent="0.3">
      <c r="A93" s="45" t="s">
        <v>7</v>
      </c>
      <c r="B93" s="321" t="s">
        <v>11</v>
      </c>
      <c r="C93" s="322"/>
      <c r="D93" s="322"/>
      <c r="E93" s="322"/>
      <c r="F93" s="322"/>
      <c r="G93" s="323"/>
      <c r="H93" s="51">
        <f>H90+H68</f>
        <v>65.899999999999991</v>
      </c>
      <c r="I93" s="151">
        <f>I90+I68</f>
        <v>63.899999999999991</v>
      </c>
      <c r="J93" s="150">
        <f>J90+J68</f>
        <v>60.8</v>
      </c>
      <c r="K93" s="125"/>
      <c r="L93" s="125"/>
      <c r="M93" s="125"/>
      <c r="N93" s="243"/>
      <c r="O93" s="244"/>
      <c r="P93" s="6"/>
    </row>
    <row r="94" spans="1:16" ht="14.25" customHeight="1" thickBot="1" x14ac:dyDescent="0.3">
      <c r="A94" s="61" t="s">
        <v>7</v>
      </c>
      <c r="B94" s="399" t="s">
        <v>12</v>
      </c>
      <c r="C94" s="399"/>
      <c r="D94" s="399"/>
      <c r="E94" s="399"/>
      <c r="F94" s="399"/>
      <c r="G94" s="399"/>
      <c r="H94" s="121">
        <f>H93+H61</f>
        <v>39078.300000000003</v>
      </c>
      <c r="I94" s="152">
        <f t="shared" ref="I94:J94" si="16">I93+I61</f>
        <v>40291.200000000004</v>
      </c>
      <c r="J94" s="121">
        <f t="shared" si="16"/>
        <v>39882.600000000013</v>
      </c>
      <c r="K94" s="307"/>
      <c r="L94" s="307"/>
      <c r="M94" s="307"/>
      <c r="N94" s="290"/>
      <c r="O94" s="291"/>
    </row>
    <row r="95" spans="1:16" ht="14.1" customHeight="1" x14ac:dyDescent="0.25">
      <c r="A95" s="62"/>
      <c r="B95" s="62"/>
      <c r="C95" s="62"/>
      <c r="D95" s="62"/>
      <c r="E95" s="63"/>
      <c r="F95" s="62"/>
      <c r="G95" s="64"/>
      <c r="H95" s="62"/>
      <c r="I95" s="62"/>
      <c r="J95" s="62"/>
      <c r="K95" s="62"/>
      <c r="L95" s="65"/>
      <c r="M95" s="62"/>
      <c r="N95" s="66"/>
      <c r="O95" s="66"/>
    </row>
    <row r="96" spans="1:16" ht="14.1" customHeight="1" x14ac:dyDescent="0.25">
      <c r="A96" s="62"/>
      <c r="B96" s="62"/>
      <c r="C96" s="62"/>
      <c r="D96" s="62"/>
      <c r="E96" s="63"/>
      <c r="F96" s="62"/>
      <c r="G96" s="64"/>
      <c r="H96" s="62"/>
      <c r="I96" s="62"/>
      <c r="J96" s="62"/>
      <c r="K96" s="62"/>
      <c r="L96" s="65"/>
      <c r="M96" s="62"/>
      <c r="N96" s="66"/>
      <c r="O96" s="66"/>
    </row>
    <row r="97" spans="1:15" ht="13.8" thickBot="1" x14ac:dyDescent="0.3">
      <c r="A97" s="62"/>
      <c r="B97" s="62"/>
      <c r="C97" s="67"/>
      <c r="D97" s="68"/>
      <c r="E97" s="11"/>
      <c r="F97" s="292" t="s">
        <v>13</v>
      </c>
      <c r="G97" s="293"/>
      <c r="H97" s="293"/>
      <c r="I97" s="293"/>
      <c r="J97" s="293"/>
      <c r="K97" s="62"/>
      <c r="L97" s="65"/>
      <c r="M97" s="62"/>
      <c r="N97" s="66"/>
      <c r="O97" s="66"/>
    </row>
    <row r="98" spans="1:15" ht="60.6" thickBot="1" x14ac:dyDescent="0.3">
      <c r="C98" s="402" t="s">
        <v>14</v>
      </c>
      <c r="D98" s="403"/>
      <c r="E98" s="403"/>
      <c r="F98" s="403"/>
      <c r="G98" s="404"/>
      <c r="H98" s="153" t="s">
        <v>109</v>
      </c>
      <c r="I98" s="154" t="s">
        <v>110</v>
      </c>
      <c r="J98" s="154" t="s">
        <v>111</v>
      </c>
    </row>
    <row r="99" spans="1:15" ht="13.8" thickBot="1" x14ac:dyDescent="0.3">
      <c r="C99" s="396" t="s">
        <v>15</v>
      </c>
      <c r="D99" s="397"/>
      <c r="E99" s="397"/>
      <c r="F99" s="397"/>
      <c r="G99" s="398"/>
      <c r="H99" s="69">
        <f>H100+H101+H102+H105+H103+H104</f>
        <v>39078.299999999996</v>
      </c>
      <c r="I99" s="69">
        <f t="shared" ref="I99:J99" si="17">I100+I101+I102+I105+I103+I104</f>
        <v>40291.200000000004</v>
      </c>
      <c r="J99" s="173">
        <f t="shared" si="17"/>
        <v>39882.6</v>
      </c>
    </row>
    <row r="100" spans="1:15" ht="13.2" x14ac:dyDescent="0.25">
      <c r="C100" s="405" t="s">
        <v>52</v>
      </c>
      <c r="D100" s="406"/>
      <c r="E100" s="406"/>
      <c r="F100" s="406"/>
      <c r="G100" s="407"/>
      <c r="H100" s="70">
        <v>15883.3</v>
      </c>
      <c r="I100" s="71">
        <v>16230.1</v>
      </c>
      <c r="J100" s="174">
        <v>15980</v>
      </c>
    </row>
    <row r="101" spans="1:15" ht="13.2" x14ac:dyDescent="0.25">
      <c r="C101" s="287" t="s">
        <v>133</v>
      </c>
      <c r="D101" s="288"/>
      <c r="E101" s="288"/>
      <c r="F101" s="288"/>
      <c r="G101" s="289"/>
      <c r="H101" s="72">
        <v>19623.099999999999</v>
      </c>
      <c r="I101" s="73">
        <v>19799.400000000001</v>
      </c>
      <c r="J101" s="175">
        <v>19798.2</v>
      </c>
    </row>
    <row r="102" spans="1:15" ht="25.8" customHeight="1" x14ac:dyDescent="0.25">
      <c r="C102" s="287" t="s">
        <v>131</v>
      </c>
      <c r="D102" s="408"/>
      <c r="E102" s="408"/>
      <c r="F102" s="408"/>
      <c r="G102" s="409"/>
      <c r="H102" s="72">
        <v>1477.9</v>
      </c>
      <c r="I102" s="73">
        <v>1506.7</v>
      </c>
      <c r="J102" s="175">
        <v>1506.7</v>
      </c>
    </row>
    <row r="103" spans="1:15" ht="13.2" x14ac:dyDescent="0.25">
      <c r="C103" s="405" t="s">
        <v>132</v>
      </c>
      <c r="D103" s="406"/>
      <c r="E103" s="406"/>
      <c r="F103" s="406"/>
      <c r="G103" s="410"/>
      <c r="H103" s="74">
        <v>1791.7</v>
      </c>
      <c r="I103" s="75">
        <v>1928.8</v>
      </c>
      <c r="J103" s="176">
        <v>1776.8</v>
      </c>
    </row>
    <row r="104" spans="1:15" ht="13.2" x14ac:dyDescent="0.25">
      <c r="C104" s="411" t="s">
        <v>53</v>
      </c>
      <c r="D104" s="412"/>
      <c r="E104" s="412"/>
      <c r="F104" s="412"/>
      <c r="G104" s="413"/>
      <c r="H104" s="74">
        <v>42.3</v>
      </c>
      <c r="I104" s="75">
        <v>37.299999999999997</v>
      </c>
      <c r="J104" s="176">
        <v>37.299999999999997</v>
      </c>
    </row>
    <row r="105" spans="1:15" ht="13.8" thickBot="1" x14ac:dyDescent="0.3">
      <c r="C105" s="287" t="s">
        <v>130</v>
      </c>
      <c r="D105" s="288"/>
      <c r="E105" s="288"/>
      <c r="F105" s="288"/>
      <c r="G105" s="289"/>
      <c r="H105" s="74">
        <v>260</v>
      </c>
      <c r="I105" s="75">
        <v>788.9</v>
      </c>
      <c r="J105" s="176">
        <v>783.6</v>
      </c>
    </row>
    <row r="106" spans="1:15" ht="13.8" thickBot="1" x14ac:dyDescent="0.3">
      <c r="C106" s="396" t="s">
        <v>16</v>
      </c>
      <c r="D106" s="397"/>
      <c r="E106" s="397"/>
      <c r="F106" s="397"/>
      <c r="G106" s="398"/>
      <c r="H106" s="76">
        <f>H107*1</f>
        <v>0</v>
      </c>
      <c r="I106" s="76">
        <f t="shared" ref="I106:J106" si="18">I107*1</f>
        <v>0</v>
      </c>
      <c r="J106" s="177">
        <f t="shared" si="18"/>
        <v>0</v>
      </c>
    </row>
    <row r="107" spans="1:15" ht="13.8" thickBot="1" x14ac:dyDescent="0.3">
      <c r="C107" s="393" t="s">
        <v>54</v>
      </c>
      <c r="D107" s="394"/>
      <c r="E107" s="394"/>
      <c r="F107" s="394"/>
      <c r="G107" s="395"/>
      <c r="H107" s="74"/>
      <c r="I107" s="75"/>
      <c r="J107" s="176"/>
    </row>
    <row r="108" spans="1:15" ht="13.8" thickBot="1" x14ac:dyDescent="0.3">
      <c r="C108" s="271" t="s">
        <v>17</v>
      </c>
      <c r="D108" s="272"/>
      <c r="E108" s="272"/>
      <c r="F108" s="272"/>
      <c r="G108" s="273"/>
      <c r="H108" s="77">
        <f>H106+H99</f>
        <v>39078.299999999996</v>
      </c>
      <c r="I108" s="77">
        <f t="shared" ref="I108:J108" si="19">I106+I99</f>
        <v>40291.200000000004</v>
      </c>
      <c r="J108" s="178">
        <f t="shared" si="19"/>
        <v>39882.6</v>
      </c>
    </row>
  </sheetData>
  <mergeCells count="228">
    <mergeCell ref="N76:O77"/>
    <mergeCell ref="N82:O83"/>
    <mergeCell ref="N84:O85"/>
    <mergeCell ref="N80:O81"/>
    <mergeCell ref="N88:O89"/>
    <mergeCell ref="K88:K89"/>
    <mergeCell ref="N86:O87"/>
    <mergeCell ref="K41:K42"/>
    <mergeCell ref="F74:F75"/>
    <mergeCell ref="N70:O71"/>
    <mergeCell ref="N72:O73"/>
    <mergeCell ref="N74:O75"/>
    <mergeCell ref="N68:O69"/>
    <mergeCell ref="F41:F45"/>
    <mergeCell ref="K44:K45"/>
    <mergeCell ref="N78:O79"/>
    <mergeCell ref="N19:O23"/>
    <mergeCell ref="N24:O27"/>
    <mergeCell ref="N46:O48"/>
    <mergeCell ref="N51:O55"/>
    <mergeCell ref="N56:O59"/>
    <mergeCell ref="N34:O35"/>
    <mergeCell ref="N49:O50"/>
    <mergeCell ref="N28:O29"/>
    <mergeCell ref="N30:O33"/>
    <mergeCell ref="N36:O40"/>
    <mergeCell ref="N41:O45"/>
    <mergeCell ref="D86:D87"/>
    <mergeCell ref="F84:F85"/>
    <mergeCell ref="E86:E87"/>
    <mergeCell ref="F86:F87"/>
    <mergeCell ref="C88:C89"/>
    <mergeCell ref="D88:D89"/>
    <mergeCell ref="C50:M50"/>
    <mergeCell ref="K84:K85"/>
    <mergeCell ref="K86:K87"/>
    <mergeCell ref="C84:C85"/>
    <mergeCell ref="D84:D85"/>
    <mergeCell ref="E84:E85"/>
    <mergeCell ref="K76:K77"/>
    <mergeCell ref="F76:F77"/>
    <mergeCell ref="C68:G68"/>
    <mergeCell ref="D70:D71"/>
    <mergeCell ref="C69:M69"/>
    <mergeCell ref="E70:E71"/>
    <mergeCell ref="D74:D75"/>
    <mergeCell ref="E76:E77"/>
    <mergeCell ref="C74:C75"/>
    <mergeCell ref="K64:K65"/>
    <mergeCell ref="A24:A27"/>
    <mergeCell ref="C34:G34"/>
    <mergeCell ref="F36:F40"/>
    <mergeCell ref="A19:A23"/>
    <mergeCell ref="B19:B23"/>
    <mergeCell ref="C19:C23"/>
    <mergeCell ref="D19:D23"/>
    <mergeCell ref="D76:D77"/>
    <mergeCell ref="C107:G107"/>
    <mergeCell ref="C99:G99"/>
    <mergeCell ref="C106:G106"/>
    <mergeCell ref="B92:G92"/>
    <mergeCell ref="B93:G93"/>
    <mergeCell ref="B94:G94"/>
    <mergeCell ref="C82:C83"/>
    <mergeCell ref="D82:D83"/>
    <mergeCell ref="E82:E83"/>
    <mergeCell ref="F82:F83"/>
    <mergeCell ref="C91:G91"/>
    <mergeCell ref="C98:G98"/>
    <mergeCell ref="C100:G100"/>
    <mergeCell ref="C101:G101"/>
    <mergeCell ref="C102:G102"/>
    <mergeCell ref="C103:G103"/>
    <mergeCell ref="A9:A12"/>
    <mergeCell ref="B9:B12"/>
    <mergeCell ref="K5:K6"/>
    <mergeCell ref="A4:A6"/>
    <mergeCell ref="B4:B6"/>
    <mergeCell ref="G4:G6"/>
    <mergeCell ref="H5:H6"/>
    <mergeCell ref="B7:M7"/>
    <mergeCell ref="C8:M8"/>
    <mergeCell ref="C9:C12"/>
    <mergeCell ref="D9:D12"/>
    <mergeCell ref="L5:M5"/>
    <mergeCell ref="K4:M4"/>
    <mergeCell ref="E9:E12"/>
    <mergeCell ref="F9:F12"/>
    <mergeCell ref="I1:M1"/>
    <mergeCell ref="C4:C6"/>
    <mergeCell ref="D4:D6"/>
    <mergeCell ref="E4:E6"/>
    <mergeCell ref="F4:F6"/>
    <mergeCell ref="E24:E27"/>
    <mergeCell ref="F24:F27"/>
    <mergeCell ref="C24:C27"/>
    <mergeCell ref="D24:D27"/>
    <mergeCell ref="C17:G17"/>
    <mergeCell ref="C18:M18"/>
    <mergeCell ref="E19:E23"/>
    <mergeCell ref="F19:F23"/>
    <mergeCell ref="K19:K20"/>
    <mergeCell ref="H4:J4"/>
    <mergeCell ref="D3:H3"/>
    <mergeCell ref="D2:O2"/>
    <mergeCell ref="N4:N6"/>
    <mergeCell ref="O4:O6"/>
    <mergeCell ref="I5:I6"/>
    <mergeCell ref="J5:J6"/>
    <mergeCell ref="N9:O12"/>
    <mergeCell ref="N13:O14"/>
    <mergeCell ref="N17:O18"/>
    <mergeCell ref="K36:K40"/>
    <mergeCell ref="C36:C40"/>
    <mergeCell ref="D36:D40"/>
    <mergeCell ref="C35:M35"/>
    <mergeCell ref="K30:K33"/>
    <mergeCell ref="E30:E33"/>
    <mergeCell ref="F30:F33"/>
    <mergeCell ref="K28:K29"/>
    <mergeCell ref="E36:E40"/>
    <mergeCell ref="C30:C33"/>
    <mergeCell ref="D30:D33"/>
    <mergeCell ref="B61:G61"/>
    <mergeCell ref="B51:B55"/>
    <mergeCell ref="A64:A65"/>
    <mergeCell ref="K47:K48"/>
    <mergeCell ref="C49:G49"/>
    <mergeCell ref="B46:B48"/>
    <mergeCell ref="C46:C48"/>
    <mergeCell ref="D46:D48"/>
    <mergeCell ref="F56:F59"/>
    <mergeCell ref="A13:A14"/>
    <mergeCell ref="B13:B14"/>
    <mergeCell ref="C13:C14"/>
    <mergeCell ref="D13:D14"/>
    <mergeCell ref="E13:E14"/>
    <mergeCell ref="F13:F14"/>
    <mergeCell ref="E56:E59"/>
    <mergeCell ref="B24:B27"/>
    <mergeCell ref="A56:A59"/>
    <mergeCell ref="B36:B40"/>
    <mergeCell ref="A28:A29"/>
    <mergeCell ref="B28:B29"/>
    <mergeCell ref="C28:C29"/>
    <mergeCell ref="D28:D29"/>
    <mergeCell ref="E28:E29"/>
    <mergeCell ref="F28:F29"/>
    <mergeCell ref="A30:A33"/>
    <mergeCell ref="B30:B33"/>
    <mergeCell ref="A36:A40"/>
    <mergeCell ref="A41:A45"/>
    <mergeCell ref="B41:B45"/>
    <mergeCell ref="E46:E48"/>
    <mergeCell ref="F46:F48"/>
    <mergeCell ref="F51:F55"/>
    <mergeCell ref="N90:O93"/>
    <mergeCell ref="N94:O94"/>
    <mergeCell ref="C80:C81"/>
    <mergeCell ref="D80:D81"/>
    <mergeCell ref="E80:E81"/>
    <mergeCell ref="F80:F81"/>
    <mergeCell ref="F97:J97"/>
    <mergeCell ref="C60:G60"/>
    <mergeCell ref="E64:E65"/>
    <mergeCell ref="B62:M62"/>
    <mergeCell ref="C63:M63"/>
    <mergeCell ref="D64:D65"/>
    <mergeCell ref="F64:F65"/>
    <mergeCell ref="C64:C65"/>
    <mergeCell ref="B66:B67"/>
    <mergeCell ref="C66:C67"/>
    <mergeCell ref="D66:D67"/>
    <mergeCell ref="E66:E67"/>
    <mergeCell ref="F66:F67"/>
    <mergeCell ref="B64:B65"/>
    <mergeCell ref="K94:M94"/>
    <mergeCell ref="N64:O65"/>
    <mergeCell ref="E74:E75"/>
    <mergeCell ref="C90:G90"/>
    <mergeCell ref="A78:A79"/>
    <mergeCell ref="B78:B79"/>
    <mergeCell ref="K70:K71"/>
    <mergeCell ref="K74:K75"/>
    <mergeCell ref="C108:G108"/>
    <mergeCell ref="C78:C79"/>
    <mergeCell ref="D78:D79"/>
    <mergeCell ref="E78:E79"/>
    <mergeCell ref="F78:F79"/>
    <mergeCell ref="K78:K79"/>
    <mergeCell ref="D72:D73"/>
    <mergeCell ref="E88:E89"/>
    <mergeCell ref="F88:F89"/>
    <mergeCell ref="C76:C77"/>
    <mergeCell ref="F72:F73"/>
    <mergeCell ref="E72:E73"/>
    <mergeCell ref="C72:C73"/>
    <mergeCell ref="C70:C71"/>
    <mergeCell ref="C105:G105"/>
    <mergeCell ref="A70:A71"/>
    <mergeCell ref="B70:B71"/>
    <mergeCell ref="F70:F71"/>
    <mergeCell ref="C104:G104"/>
    <mergeCell ref="C86:C87"/>
    <mergeCell ref="A15:A16"/>
    <mergeCell ref="B15:B16"/>
    <mergeCell ref="C15:C16"/>
    <mergeCell ref="D15:D16"/>
    <mergeCell ref="E15:E16"/>
    <mergeCell ref="F15:F16"/>
    <mergeCell ref="N15:O16"/>
    <mergeCell ref="K66:K67"/>
    <mergeCell ref="N66:O67"/>
    <mergeCell ref="N60:O63"/>
    <mergeCell ref="A66:A67"/>
    <mergeCell ref="C41:C45"/>
    <mergeCell ref="D41:D45"/>
    <mergeCell ref="E41:E45"/>
    <mergeCell ref="B56:B59"/>
    <mergeCell ref="C56:C59"/>
    <mergeCell ref="D56:D59"/>
    <mergeCell ref="K51:K55"/>
    <mergeCell ref="K56:K59"/>
    <mergeCell ref="A46:A48"/>
    <mergeCell ref="C51:C55"/>
    <mergeCell ref="D51:D55"/>
    <mergeCell ref="E51:E55"/>
    <mergeCell ref="A51:A5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H15" sqref="H15"/>
    </sheetView>
  </sheetViews>
  <sheetFormatPr defaultRowHeight="13.2" x14ac:dyDescent="0.25"/>
  <cols>
    <col min="2" max="2" width="14.77734375" customWidth="1"/>
    <col min="3" max="3" width="43.44140625" customWidth="1"/>
    <col min="4" max="4" width="8.77734375" customWidth="1"/>
  </cols>
  <sheetData>
    <row r="2" spans="2:3" ht="16.2" thickBot="1" x14ac:dyDescent="0.35">
      <c r="C2" s="94" t="s">
        <v>102</v>
      </c>
    </row>
    <row r="3" spans="2:3" ht="31.8" thickBot="1" x14ac:dyDescent="0.3">
      <c r="B3" s="86" t="s">
        <v>81</v>
      </c>
      <c r="C3" s="90" t="s">
        <v>82</v>
      </c>
    </row>
    <row r="4" spans="2:3" ht="15.6" x14ac:dyDescent="0.25">
      <c r="B4" s="87">
        <v>0</v>
      </c>
      <c r="C4" s="91" t="s">
        <v>83</v>
      </c>
    </row>
    <row r="5" spans="2:3" ht="15.6" x14ac:dyDescent="0.25">
      <c r="B5" s="88">
        <v>1</v>
      </c>
      <c r="C5" s="92" t="s">
        <v>84</v>
      </c>
    </row>
    <row r="6" spans="2:3" ht="15.6" x14ac:dyDescent="0.25">
      <c r="B6" s="88">
        <v>2</v>
      </c>
      <c r="C6" s="92" t="s">
        <v>85</v>
      </c>
    </row>
    <row r="7" spans="2:3" ht="15.6" x14ac:dyDescent="0.25">
      <c r="B7" s="88">
        <v>3</v>
      </c>
      <c r="C7" s="92" t="s">
        <v>86</v>
      </c>
    </row>
    <row r="8" spans="2:3" ht="15.6" x14ac:dyDescent="0.25">
      <c r="B8" s="88">
        <v>4</v>
      </c>
      <c r="C8" s="92" t="s">
        <v>87</v>
      </c>
    </row>
    <row r="9" spans="2:3" ht="15.6" x14ac:dyDescent="0.25">
      <c r="B9" s="88">
        <v>5</v>
      </c>
      <c r="C9" s="92" t="s">
        <v>88</v>
      </c>
    </row>
    <row r="10" spans="2:3" ht="15.6" x14ac:dyDescent="0.25">
      <c r="B10" s="88">
        <v>6</v>
      </c>
      <c r="C10" s="92" t="s">
        <v>89</v>
      </c>
    </row>
    <row r="11" spans="2:3" ht="15.6" x14ac:dyDescent="0.25">
      <c r="B11" s="88">
        <v>7</v>
      </c>
      <c r="C11" s="92" t="s">
        <v>90</v>
      </c>
    </row>
    <row r="12" spans="2:3" ht="15.6" x14ac:dyDescent="0.25">
      <c r="B12" s="88">
        <v>8</v>
      </c>
      <c r="C12" s="92" t="s">
        <v>91</v>
      </c>
    </row>
    <row r="13" spans="2:3" ht="15.6" x14ac:dyDescent="0.25">
      <c r="B13" s="88">
        <v>9</v>
      </c>
      <c r="C13" s="92" t="s">
        <v>92</v>
      </c>
    </row>
    <row r="14" spans="2:3" ht="15.6" x14ac:dyDescent="0.25">
      <c r="B14" s="88">
        <v>10</v>
      </c>
      <c r="C14" s="92" t="s">
        <v>93</v>
      </c>
    </row>
    <row r="15" spans="2:3" ht="31.2" x14ac:dyDescent="0.25">
      <c r="B15" s="88">
        <v>11</v>
      </c>
      <c r="C15" s="92" t="s">
        <v>94</v>
      </c>
    </row>
    <row r="16" spans="2:3" ht="15.6" x14ac:dyDescent="0.25">
      <c r="B16" s="88">
        <v>12</v>
      </c>
      <c r="C16" s="92" t="s">
        <v>95</v>
      </c>
    </row>
    <row r="17" spans="2:3" ht="15.6" x14ac:dyDescent="0.25">
      <c r="B17" s="88">
        <v>13</v>
      </c>
      <c r="C17" s="92" t="s">
        <v>96</v>
      </c>
    </row>
    <row r="18" spans="2:3" ht="15.6" x14ac:dyDescent="0.25">
      <c r="B18" s="88">
        <v>14</v>
      </c>
      <c r="C18" s="92" t="s">
        <v>97</v>
      </c>
    </row>
    <row r="19" spans="2:3" ht="15.6" x14ac:dyDescent="0.25">
      <c r="B19" s="88">
        <v>15</v>
      </c>
      <c r="C19" s="92" t="s">
        <v>98</v>
      </c>
    </row>
    <row r="20" spans="2:3" ht="15.6" x14ac:dyDescent="0.25">
      <c r="B20" s="88">
        <v>16</v>
      </c>
      <c r="C20" s="92" t="s">
        <v>99</v>
      </c>
    </row>
    <row r="21" spans="2:3" ht="15.6" x14ac:dyDescent="0.25">
      <c r="B21" s="88">
        <v>17</v>
      </c>
      <c r="C21" s="92" t="s">
        <v>100</v>
      </c>
    </row>
    <row r="22" spans="2:3" ht="16.2" thickBot="1" x14ac:dyDescent="0.3">
      <c r="B22" s="89">
        <v>18</v>
      </c>
      <c r="C22" s="9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Priemonių vykdytojų kodai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Giedre</dc:creator>
  <cp:lastModifiedBy>Asta Puodžiūnienė</cp:lastModifiedBy>
  <cp:lastPrinted>2018-03-05T13:52:37Z</cp:lastPrinted>
  <dcterms:created xsi:type="dcterms:W3CDTF">2009-12-17T14:14:17Z</dcterms:created>
  <dcterms:modified xsi:type="dcterms:W3CDTF">2018-03-14T11:38:57Z</dcterms:modified>
</cp:coreProperties>
</file>