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7-2019\Ataskaitos 2017\"/>
    </mc:Choice>
  </mc:AlternateContent>
  <bookViews>
    <workbookView xWindow="0" yWindow="0" windowWidth="23040" windowHeight="9372"/>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84" i="2" l="1"/>
  <c r="I84" i="2"/>
  <c r="H84" i="2"/>
  <c r="J90" i="2" l="1"/>
  <c r="I90" i="2"/>
  <c r="H90" i="2"/>
  <c r="J92" i="2" l="1"/>
  <c r="H92" i="2"/>
  <c r="I92" i="2"/>
  <c r="I63" i="2" l="1"/>
  <c r="J62" i="2"/>
  <c r="J63" i="2" s="1"/>
  <c r="I62" i="2"/>
  <c r="H62" i="2"/>
  <c r="H63" i="2" s="1"/>
  <c r="I56" i="2"/>
  <c r="J56" i="2"/>
  <c r="H56" i="2"/>
  <c r="I41" i="2"/>
  <c r="J41" i="2"/>
  <c r="H41" i="2"/>
  <c r="I29" i="2"/>
  <c r="J29" i="2"/>
  <c r="H29" i="2"/>
  <c r="I25" i="2"/>
  <c r="J25" i="2"/>
  <c r="H25" i="2"/>
  <c r="I21" i="2"/>
  <c r="J21" i="2"/>
  <c r="H21" i="2"/>
  <c r="H16" i="2"/>
  <c r="I16" i="2"/>
  <c r="J16" i="2"/>
  <c r="I68" i="2" l="1"/>
  <c r="H33" i="2"/>
  <c r="J33" i="2"/>
  <c r="I33" i="2"/>
  <c r="J50" i="2" l="1"/>
  <c r="I50" i="2"/>
  <c r="H50" i="2"/>
  <c r="J12" i="2"/>
  <c r="H12" i="2"/>
  <c r="I12" i="2"/>
  <c r="J68" i="2" l="1"/>
  <c r="H68" i="2"/>
  <c r="I57" i="2"/>
  <c r="J57" i="2"/>
  <c r="I35" i="2"/>
  <c r="J35" i="2"/>
  <c r="H57" i="2"/>
  <c r="J36" i="2" l="1"/>
  <c r="I36" i="2"/>
  <c r="J47" i="2" l="1"/>
  <c r="I47" i="2"/>
  <c r="H47" i="2"/>
  <c r="J44" i="2"/>
  <c r="I44" i="2"/>
  <c r="H44" i="2"/>
  <c r="H35" i="2"/>
  <c r="H36" i="2" s="1"/>
  <c r="I70" i="2"/>
  <c r="I71" i="2" s="1"/>
  <c r="J70" i="2"/>
  <c r="J71" i="2" s="1"/>
  <c r="H70" i="2"/>
  <c r="H71" i="2" s="1"/>
  <c r="H72" i="2" l="1"/>
  <c r="J51" i="2"/>
  <c r="J72" i="2" s="1"/>
  <c r="J73" i="2" s="1"/>
  <c r="H51" i="2"/>
  <c r="I51" i="2"/>
  <c r="I72" i="2" s="1"/>
  <c r="I73" i="2" s="1"/>
  <c r="H73" i="2" l="1"/>
</calcChain>
</file>

<file path=xl/sharedStrings.xml><?xml version="1.0" encoding="utf-8"?>
<sst xmlns="http://schemas.openxmlformats.org/spreadsheetml/2006/main" count="345" uniqueCount="186">
  <si>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</si>
  <si>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</si>
  <si>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</si>
  <si>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</si>
  <si>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</si>
  <si>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</si>
  <si>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</si>
  <si>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</si>
  <si>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</si>
  <si>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</si>
  <si>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</si>
  <si>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</si>
  <si>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</si>
  <si>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</si>
  <si>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</si>
  <si>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</si>
  <si>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</si>
  <si>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</si>
  <si>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</si>
  <si>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KULTŪROS IR MENO PROGRAMA (11)</t>
  </si>
  <si>
    <t>Sudaryti sąlygas Muzikinio teatro veiklai</t>
  </si>
  <si>
    <t>Sudaryti sąlygas koncertinės įstaigos „Panevėžio garsas“ veiklai</t>
  </si>
  <si>
    <t>Sudaryti sąlygas Dailės galerijos veiklai</t>
  </si>
  <si>
    <t>Sudaryti sąlygas teatro ,,Menas“ veiklai</t>
  </si>
  <si>
    <t>Sudaryti sąlygas Lėlių vežimo teatro veiklai</t>
  </si>
  <si>
    <t>Spektaklių skaičius per metus</t>
  </si>
  <si>
    <t xml:space="preserve">Premjerų skaičius per metus </t>
  </si>
  <si>
    <t>Koncertų skaičius per metus</t>
  </si>
  <si>
    <t>Parodų skaičius per metus</t>
  </si>
  <si>
    <t>Kino renginių skaičius</t>
  </si>
  <si>
    <t xml:space="preserve">Žiūrovų (lankytojų) skaičius  </t>
  </si>
  <si>
    <t>03</t>
  </si>
  <si>
    <t>04</t>
  </si>
  <si>
    <t>05</t>
  </si>
  <si>
    <t>Sudaryti sąlygas Savivaldybės viešosios bibliotekos veiklai</t>
  </si>
  <si>
    <t xml:space="preserve">Viešosios bibliotekos skaitytojų skaičius </t>
  </si>
  <si>
    <t>Įsigytų naujų knygų skaičius</t>
  </si>
  <si>
    <t>Puoselėti kultūros paveldą</t>
  </si>
  <si>
    <t>Užtikrinti Kraštotyros muziejaus veiklą</t>
  </si>
  <si>
    <t>Kraštotyros muziejaus lankytojų skaičius</t>
  </si>
  <si>
    <t>Naujų edukacinių programų skaičius</t>
  </si>
  <si>
    <t>Edukacinių programų lankytojų skaičius per metus</t>
  </si>
  <si>
    <t>Sudaryti sąlygas kultūros centro Panevėžio bendruomenių rūmų veiklai</t>
  </si>
  <si>
    <t>Renginių miesto bendruomenei skaičius per metus</t>
  </si>
  <si>
    <t>288724610</t>
  </si>
  <si>
    <t>191782373</t>
  </si>
  <si>
    <t>190432352</t>
  </si>
  <si>
    <t>148428990</t>
  </si>
  <si>
    <t>190866014</t>
  </si>
  <si>
    <t>148504349</t>
  </si>
  <si>
    <t>190431250</t>
  </si>
  <si>
    <t xml:space="preserve">190431446 </t>
  </si>
  <si>
    <t>3</t>
  </si>
  <si>
    <t>Naujų parengtų programų skaičius per metus</t>
  </si>
  <si>
    <t>4</t>
  </si>
  <si>
    <t xml:space="preserve">Naujų parengtų programų skaičius </t>
  </si>
  <si>
    <t>288724610
193278297</t>
  </si>
  <si>
    <t>SB</t>
  </si>
  <si>
    <t>06</t>
  </si>
  <si>
    <t>07</t>
  </si>
  <si>
    <t>Užtikrinti Panevėžio paveldo skaitmeninimą ir skelbimą</t>
  </si>
  <si>
    <t>Aptarnaujamų prieigų skaičius</t>
  </si>
  <si>
    <t>Naujų parengtų edukacinių programų skaičius</t>
  </si>
  <si>
    <t>Edukacinių programų dalyvių skaičius</t>
  </si>
  <si>
    <t>Interneto lankytojų skaičius</t>
  </si>
  <si>
    <t>Skirtų stipendijų skaičius</t>
  </si>
  <si>
    <t>Suskaitmenintų dokumentų skaičius</t>
  </si>
  <si>
    <t>Paskelbtų suskaitmenintų dokumentų skaičius</t>
  </si>
  <si>
    <t>Paversti Panevėžio miestą kultūros traukos centru</t>
  </si>
  <si>
    <t>Sudaryti sąlygas miesto gyventojams, ypač jaunimui, dalyvauti kultūros ir meno veikloje, ugdyti jų kūrybiškumą ir meninę raišką</t>
  </si>
  <si>
    <t>Sudaryti sąlygas kino centrui „Garsas“ nekomercinio kino sklaidai</t>
  </si>
  <si>
    <t>Skirti stipendijas menininkams</t>
  </si>
  <si>
    <t>302477544</t>
  </si>
  <si>
    <t xml:space="preserve">Parodų lankytojų skaičius  </t>
  </si>
  <si>
    <t>Užtikrinti, kad kultūra Panevėžyje būtų aukštos šiuolaikiškos kokybės ir išsiskirtų iš kitų miestų</t>
  </si>
  <si>
    <t>25</t>
  </si>
  <si>
    <t>20</t>
  </si>
  <si>
    <t>Sudaryti sąlygas mėgėjų meno kolektyvams pasirengti  dalyvauti Dainų šventėje</t>
  </si>
  <si>
    <t xml:space="preserve">Įgyvendinti renginių rinkodaros priemones </t>
  </si>
  <si>
    <t>Įgyvendintų rinkodaros priemonių skaičius</t>
  </si>
  <si>
    <t>VB</t>
  </si>
  <si>
    <t>Paaiškinimai dėl nukrypimų</t>
  </si>
  <si>
    <t>Planuotos reikšmės</t>
  </si>
  <si>
    <t>Faktinės reikšmės</t>
  </si>
  <si>
    <r>
      <t xml:space="preserve">Savivaldybės biudžeto lėšos </t>
    </r>
    <r>
      <rPr>
        <b/>
        <sz val="10"/>
        <rFont val="Times New Roman"/>
        <family val="1"/>
      </rPr>
      <t>SB</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</si>
  <si>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</si>
  <si>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</si>
  <si>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</si>
  <si>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</si>
  <si>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Sudaryti tinkamas sąlygas profesionaliojo meno kūrybai, įkurti ir vystyti kūrybinių industrijų sektorių mieste</t>
  </si>
  <si>
    <t>70</t>
  </si>
  <si>
    <t>Nekomercinio kino rodymas (proc.)</t>
  </si>
  <si>
    <t>0;6</t>
  </si>
  <si>
    <t>Finansuotų meno kolektyvų skaičius</t>
  </si>
  <si>
    <t>08</t>
  </si>
  <si>
    <t>Įsteigti kasmetines Panevėžio miesto kultūros ir meno premijas</t>
  </si>
  <si>
    <t>Įsteigtų kultūros ir meno premijų nominacijų skaičius</t>
  </si>
  <si>
    <t>37</t>
  </si>
  <si>
    <t>12</t>
  </si>
  <si>
    <t>2</t>
  </si>
  <si>
    <t>Dėl neigiamos natūralios gyventojų kaitos bei didelės emigracijos  sumažėjo teatro lankytojų skaičius ir nebuvo poreikio rodyti daugiau spektaklių.</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</si>
  <si>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</si>
  <si>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</si>
  <si>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</si>
  <si>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</si>
  <si>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</si>
  <si>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</si>
  <si>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</si>
  <si>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</si>
  <si>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</si>
  <si>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</si>
  <si>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</si>
  <si>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</si>
  <si>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</si>
  <si>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</si>
  <si>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</si>
  <si>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</si>
  <si>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</si>
  <si>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</si>
  <si>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</si>
  <si>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</si>
  <si>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</si>
  <si>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</si>
  <si>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PANEVĖŽIO MIESTO SAVIVALDYBĖS 2017 -2019 METŲ VEIKLOS PLANO ĮGYVENDINIMO 2017 METAIS ATASKAITA</t>
  </si>
  <si>
    <t>2017 m. asignavimų patvirtintas planas</t>
  </si>
  <si>
    <t>2017 m. asignavimų patikslintas planas</t>
  </si>
  <si>
    <t>2017 m. panaudotos lėšos (kasinės išlaidos)</t>
  </si>
  <si>
    <t>SP</t>
  </si>
  <si>
    <t>190</t>
  </si>
  <si>
    <t>14300</t>
  </si>
  <si>
    <t>14</t>
  </si>
  <si>
    <t>10100</t>
  </si>
  <si>
    <t>38</t>
  </si>
  <si>
    <t>4800</t>
  </si>
  <si>
    <t>30</t>
  </si>
  <si>
    <t>39000</t>
  </si>
  <si>
    <t>12580</t>
  </si>
  <si>
    <t>5000</t>
  </si>
  <si>
    <t>65</t>
  </si>
  <si>
    <t>120</t>
  </si>
  <si>
    <t>8000</t>
  </si>
  <si>
    <t>Didinti kultūros ir meno indėlį į miesto gyvybingumą</t>
  </si>
  <si>
    <t>Remti tradicinius ir unikalius miesto kultūros renginius</t>
  </si>
  <si>
    <t>Paremtų kultūros ir meno  projektų skaičius</t>
  </si>
  <si>
    <t>Finansuotų įvairių renginių skaičius</t>
  </si>
  <si>
    <t>520</t>
  </si>
  <si>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</si>
  <si>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</si>
  <si>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Įstaigų uždirbtos pajamos </t>
    </r>
    <r>
      <rPr>
        <b/>
        <sz val="10"/>
        <rFont val="Times New Roman"/>
        <family val="1"/>
      </rPr>
      <t>SP</t>
    </r>
    <r>
      <rPr>
        <sz val="10"/>
        <rFont val="Times New Roman"/>
        <family val="1"/>
      </rPr>
      <t xml:space="preserve"> (pajamos už paslaugas)</t>
    </r>
  </si>
  <si>
    <t>200</t>
  </si>
  <si>
    <t>Pasiteklus naujas rinkodaros priemones, pasiekti didesni rezultatai</t>
  </si>
  <si>
    <t>15067</t>
  </si>
  <si>
    <t>16600</t>
  </si>
  <si>
    <t>10752</t>
  </si>
  <si>
    <t>13</t>
  </si>
  <si>
    <t>1</t>
  </si>
  <si>
    <t>67</t>
  </si>
  <si>
    <t>7</t>
  </si>
  <si>
    <t>10</t>
  </si>
  <si>
    <t>10002</t>
  </si>
  <si>
    <t>55</t>
  </si>
  <si>
    <t>14930</t>
  </si>
  <si>
    <t>3120</t>
  </si>
  <si>
    <t>Išaugo parodų skaičius, nes daug parodų suorganizuota ne galerijos ekspozicinėse patalpose. Vykdytas projektas „Šimtmetis su gėle“ bei surengtas naujas renginys „Muziejaus naktis“ sulaukė didelio lankytojų susidomėjimo. Edukacinių programų dalyvių skaičius mažesnis, nes buvo rengtos sudėtingesnės aukšto meninio lygio programos, kurių  metu galėjo dalyvauti ribotas dalyvių skaičius.</t>
  </si>
  <si>
    <t>69,85</t>
  </si>
  <si>
    <t>46</t>
  </si>
  <si>
    <t>Stipendijos skirtos 10 menininkų. Trim menininkams skirta po 1500 Eur,  keturiems - po 900 Eur, trim - po 600 Eur.</t>
  </si>
  <si>
    <t>50751</t>
  </si>
  <si>
    <t>Planuota buvo 70 proc., bet dėl neįvykusių seansų, nekomercinio kino rodymo procentas sumažėjo. Didelis susidomėjimas kino renginiais - išleista ženkliai daugiau lietuviškų filmų premjerų, vyko kino vakarai, kuriuose dalyvavo aktoriai, režisieriai. Lankytojų skaičaus padidėjimui turėjo įtakos vykdytos patrauklios marketingo priemonės,  didžiosios salės dalies senų kėdžių įpakeitimas į šiuolaikiškas ergonomiškas kėdes.</t>
  </si>
  <si>
    <t>62</t>
  </si>
  <si>
    <t>3455</t>
  </si>
  <si>
    <t>12454</t>
  </si>
  <si>
    <t>Sumažėjus gyventojų mieste skaičiui, sumažėjo bibliotekos skaitytojų.Kadangi knygos kasmet branksta ir gautas nepakankamas finansavimas, neleido įstaigai įsigyti visų pageidaujamų leidinių.  Viešųjų interneto prieigų kompiuterinė įranga sensta, genda, todėl mažėja ir prieigų skaičius. Interneto vartotojų skaičius mažėja, nes beveik kiekvienas panevėžietis naudojasi savomis mobiliosiomis priemonėmis.</t>
  </si>
  <si>
    <t>135</t>
  </si>
  <si>
    <t>Rodikliai viršyti, nes šiai veiklai skirta daugiau dėmesio</t>
  </si>
  <si>
    <t xml:space="preserve"> Toliau vykdoma kultūros ir meno įstaigų veiklos reklama Laisvės a. ant reklaminių stulpų, informacija keičiant kas mėnesį. Kultūros renginių sklaida internetinėje svetainėje www.kulturapanevezys.lt. Išleistas S. Eidrigevičiaus darbų katalogas jo parodos pristatymui Marko Rotho Art Centre (Latvija). Pasitinkant Lietuvos valstybės atkūrimo šimtmetį, pagaminti ženkliukai „Šimtmetis su gėle“.</t>
  </si>
  <si>
    <t>Premijos įteiktos: skulptoriui Juozui Lebednykui, Zitai Pikelytei, Panevėžio kraštotyros muziejaus edukacijos ir informacijos skyrius (A.Šablinskienė, V.Goberienė, R.Gvozdienė, L.Baltutytė, S.Kraskauskienė, G.Baltuškienė)</t>
  </si>
  <si>
    <t>18879</t>
  </si>
  <si>
    <t xml:space="preserve">Muziejaus lankytojų ir edukacinių programų lankytojų skaičius išaugo, nes nusikėlė planuotas ekspozicijų uždarymo laikas. (Muziejus uždaromas kapitaliniam remontui). Parengtos 2 naujos edukacinės programos: „Kelionė po Panevėžio miestą“ ir „Vienu balsu....“ </t>
  </si>
  <si>
    <t>42</t>
  </si>
  <si>
    <t>530</t>
  </si>
  <si>
    <t>Dėka finansuotų projektų ir rėmėjų finansinio indėlio, pavyko suorganizuoti daugiau išskirtinių renginių.</t>
  </si>
  <si>
    <t xml:space="preserve">Dėl gaisro teatro rekvizitų sandėlyje ir dėl pagrindinių 2 aktorių ligos, teko nuimti 3 populiariausius spektalius. Dėl šių priežasčių nesurinktas planuotas žiūrovų skaičius </t>
  </si>
  <si>
    <t>Nuo 2017 m. gegužės 1 d. koncertinė įstaiga „Panevėžio garsas“ reorganizuota, prijungiant prie Panevėžio muzikinio teatro.</t>
  </si>
  <si>
    <t>Finasuoti 42 Kultūros ir meno projektai. Vienas projektas neįgyvendintas, nes negavus Kultūros tarybos finansavimo, atsisakyta vykdyti.Projektų įgyvendinimui iš kitų finansavimo šaltinių pritraukta 149 tūkst. Eur. Suorganizuoti 2 renginiai: Kultūros dienos ir G.Petkevičaitės -Bitės 95-mečio minėjimas.</t>
  </si>
  <si>
    <t>14 mėgėjų meno kolektyvų pateikė paraiškas daliniam finansavimui gauti. 13 iš jų patenkintos. Finansuoti 7 choreografijos, 4 vokalinės muzikos ir 2 folkloro kolektyvai.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</si>
</sst>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3"/>
      <name val="Times New Roman"/>
      <family val="1"/>
    </font>
    <font>
      <sz val="8"/>
      <color rgb="FFFF0000"/>
      <name val="Times New Roman"/>
      <family val="1"/>
    </font>
    <font>
      <b/>
      <sz val="12"/>
      <name val="Times New Roman"/>
      <family val="1"/>
    </font>
    <font>
      <sz val="11"/>
      <name val="Times New Roman"/>
      <family val="1"/>
      <charset val="186"/>
    </font>
    <font>
      <sz val="11"/>
      <name val="Arial"/>
      <family val="2"/>
      <charset val="186"/>
    </font>
    <font>
      <b/>
      <sz val="11"/>
      <name val="Times New Roman"/>
      <family val="1"/>
      <charset val="186"/>
    </font>
    <font>
      <sz val="11"/>
      <color theme="1"/>
      <name val="Calibri"/>
      <family val="2"/>
      <scheme val="minor"/>
    </font>
    <font>
      <strike/>
      <sz val="8"/>
      <name val="Times New Roman"/>
      <family val="1"/>
    </font>
    <font>
      <sz val="10"/>
      <color rgb="FFFF0000"/>
      <name val="Arial"/>
      <family val="2"/>
    </font>
    <font>
      <sz val="10"/>
      <color rgb="FFFF0000"/>
      <name val="Arial"/>
      <family val="2"/>
      <charset val="186"/>
    </font>
    <font>
      <b/>
      <sz val="9"/>
      <color rgb="FFFF0000"/>
      <name val="Times New Roman"/>
      <family val="1"/>
    </font>
    <font>
      <sz val="8"/>
      <color rgb="FFFF0000"/>
      <name val="Times New Roman"/>
      <family val="1"/>
      <charset val="186"/>
    </font>
    <font>
      <sz val="10"/>
      <name val="Arial"/>
      <family val="2"/>
    </font>
    <font>
      <strike/>
      <sz val="10"/>
      <name val="Times New Roman"/>
      <family val="1"/>
    </font>
    <font>
      <b/>
      <sz val="10"/>
      <name val="Times New Roman"/>
      <family val="1"/>
      <charset val="186"/>
    </font>
    <font>
      <sz val="10"/>
      <color theme="1"/>
      <name val="Arial"/>
      <family val="2"/>
      <charset val="186"/>
    </font>
    <font>
      <sz val="9"/>
      <color theme="1"/>
      <name val="Times New Roman"/>
      <family val="1"/>
    </font>
    <font>
      <sz val="9"/>
      <color theme="1"/>
      <name val="Arial"/>
      <family val="2"/>
      <charset val="186"/>
    </font>
    <font>
      <sz val="9"/>
      <color theme="1"/>
      <name val="Arial"/>
      <family val="2"/>
    </font>
    <font>
      <sz val="8"/>
      <color theme="1"/>
      <name val="Times New Roman"/>
      <family val="1"/>
    </font>
    <font>
      <strike/>
      <sz val="8"/>
      <color theme="1"/>
      <name val="Times New Roman"/>
      <family val="1"/>
    </font>
    <font>
      <sz val="8"/>
      <color theme="1"/>
      <name val="Times New Roman"/>
      <family val="1"/>
      <charset val="186"/>
    </font>
    <font>
      <sz val="9"/>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20" fillId="0" borderId="0"/>
  </cellStyleXfs>
  <cellXfs count="34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2"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0" fontId="7" fillId="0" borderId="4" xfId="0" applyFont="1" applyBorder="1" applyAlignment="1">
      <alignment horizontal="center" vertical="top"/>
    </xf>
    <xf numFmtId="164" fontId="7" fillId="4" borderId="4"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164" fontId="7" fillId="0" borderId="6" xfId="0" applyNumberFormat="1" applyFont="1" applyFill="1" applyBorder="1" applyAlignment="1">
      <alignment horizontal="center" vertical="center"/>
    </xf>
    <xf numFmtId="0" fontId="9" fillId="5" borderId="8" xfId="0" applyFont="1" applyFill="1" applyBorder="1" applyAlignment="1">
      <alignment horizontal="center" vertical="top"/>
    </xf>
    <xf numFmtId="49" fontId="6" fillId="3" borderId="9" xfId="0" applyNumberFormat="1" applyFont="1" applyFill="1" applyBorder="1" applyAlignment="1">
      <alignment horizontal="center" vertical="top"/>
    </xf>
    <xf numFmtId="164" fontId="6" fillId="3" borderId="2" xfId="0" applyNumberFormat="1" applyFont="1" applyFill="1" applyBorder="1" applyAlignment="1">
      <alignment horizontal="center" vertical="center"/>
    </xf>
    <xf numFmtId="0" fontId="7" fillId="3" borderId="10" xfId="0" applyFont="1" applyFill="1" applyBorder="1" applyAlignment="1">
      <alignment vertical="top" wrapText="1"/>
    </xf>
    <xf numFmtId="0" fontId="2" fillId="3" borderId="10" xfId="0" applyFont="1" applyFill="1" applyBorder="1" applyAlignment="1">
      <alignment horizontal="center" vertical="top" wrapText="1"/>
    </xf>
    <xf numFmtId="0" fontId="4" fillId="0" borderId="0" xfId="0" applyFont="1" applyBorder="1" applyAlignment="1">
      <alignment vertical="top"/>
    </xf>
    <xf numFmtId="0" fontId="2" fillId="0" borderId="26" xfId="0" applyFont="1" applyBorder="1" applyAlignment="1">
      <alignment vertical="top"/>
    </xf>
    <xf numFmtId="49" fontId="2" fillId="0" borderId="27" xfId="0" applyNumberFormat="1" applyFont="1" applyFill="1" applyBorder="1" applyAlignment="1">
      <alignment horizontal="center" vertical="top"/>
    </xf>
    <xf numFmtId="49" fontId="5" fillId="4" borderId="20" xfId="0" applyNumberFormat="1" applyFont="1" applyFill="1" applyBorder="1" applyAlignment="1">
      <alignment vertical="top"/>
    </xf>
    <xf numFmtId="49" fontId="5" fillId="0" borderId="35" xfId="0" applyNumberFormat="1" applyFont="1" applyFill="1" applyBorder="1" applyAlignment="1">
      <alignment vertical="top" wrapText="1"/>
    </xf>
    <xf numFmtId="164" fontId="6" fillId="5" borderId="36" xfId="0" applyNumberFormat="1" applyFont="1" applyFill="1" applyBorder="1" applyAlignment="1">
      <alignment horizontal="center" vertical="center"/>
    </xf>
    <xf numFmtId="49" fontId="6" fillId="2" borderId="38" xfId="0" applyNumberFormat="1" applyFont="1" applyFill="1" applyBorder="1" applyAlignment="1">
      <alignment horizontal="center" vertical="top"/>
    </xf>
    <xf numFmtId="164" fontId="7" fillId="0" borderId="8" xfId="0" applyNumberFormat="1" applyFont="1" applyFill="1" applyBorder="1" applyAlignment="1">
      <alignment horizontal="center" vertical="center"/>
    </xf>
    <xf numFmtId="49" fontId="5" fillId="0" borderId="34" xfId="0" applyNumberFormat="1" applyFont="1" applyFill="1" applyBorder="1" applyAlignment="1">
      <alignment vertical="top" wrapText="1"/>
    </xf>
    <xf numFmtId="0" fontId="14" fillId="0" borderId="0" xfId="0" applyFont="1" applyBorder="1" applyAlignment="1">
      <alignment vertical="top"/>
    </xf>
    <xf numFmtId="0" fontId="14" fillId="0" borderId="0" xfId="0" applyFont="1" applyBorder="1" applyAlignment="1">
      <alignment horizontal="left" vertical="top"/>
    </xf>
    <xf numFmtId="0" fontId="10" fillId="0" borderId="0" xfId="0" applyFont="1" applyAlignment="1">
      <alignment horizontal="center" vertical="top"/>
    </xf>
    <xf numFmtId="49" fontId="2" fillId="0" borderId="5"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49" fontId="2" fillId="0" borderId="5"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0" fontId="2" fillId="0" borderId="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0" fontId="2" fillId="0" borderId="1"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2" fillId="2" borderId="10" xfId="0" applyFont="1" applyFill="1" applyBorder="1" applyAlignment="1">
      <alignment vertical="top"/>
    </xf>
    <xf numFmtId="49" fontId="6" fillId="6" borderId="2" xfId="0" applyNumberFormat="1" applyFont="1" applyFill="1" applyBorder="1" applyAlignment="1">
      <alignment horizontal="center" vertical="top"/>
    </xf>
    <xf numFmtId="0" fontId="7" fillId="0" borderId="26" xfId="0" applyFont="1" applyBorder="1" applyAlignment="1">
      <alignment vertical="top"/>
    </xf>
    <xf numFmtId="164" fontId="7" fillId="4" borderId="0" xfId="0" applyNumberFormat="1" applyFont="1" applyFill="1" applyBorder="1" applyAlignment="1">
      <alignment horizontal="center" vertical="center" wrapText="1"/>
    </xf>
    <xf numFmtId="164" fontId="7" fillId="4" borderId="62"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10" fillId="0" borderId="0" xfId="0" applyFont="1" applyAlignment="1">
      <alignment horizontal="left"/>
    </xf>
    <xf numFmtId="0" fontId="5" fillId="0" borderId="1" xfId="0" applyFont="1" applyBorder="1" applyAlignment="1">
      <alignment horizontal="center" vertical="center" textRotation="90"/>
    </xf>
    <xf numFmtId="0" fontId="5" fillId="0" borderId="37" xfId="0" applyFont="1" applyBorder="1" applyAlignment="1">
      <alignment horizontal="center" vertical="center" textRotation="90"/>
    </xf>
    <xf numFmtId="49" fontId="2" fillId="0" borderId="33" xfId="0" applyNumberFormat="1" applyFont="1" applyFill="1" applyBorder="1" applyAlignment="1">
      <alignment horizontal="center" vertical="top"/>
    </xf>
    <xf numFmtId="49" fontId="2" fillId="0" borderId="63" xfId="0" applyNumberFormat="1" applyFont="1" applyFill="1" applyBorder="1" applyAlignment="1">
      <alignment horizontal="center" vertical="top"/>
    </xf>
    <xf numFmtId="0" fontId="2" fillId="0" borderId="33" xfId="0" applyFont="1" applyFill="1" applyBorder="1" applyAlignment="1">
      <alignment horizontal="center" vertical="top"/>
    </xf>
    <xf numFmtId="0" fontId="2" fillId="0" borderId="63" xfId="0" applyFont="1" applyFill="1" applyBorder="1" applyAlignment="1">
      <alignment horizontal="center" vertical="top"/>
    </xf>
    <xf numFmtId="49" fontId="2" fillId="0" borderId="67" xfId="0" applyNumberFormat="1" applyFont="1" applyFill="1" applyBorder="1" applyAlignment="1">
      <alignment horizontal="center" vertical="top"/>
    </xf>
    <xf numFmtId="0" fontId="7" fillId="0" borderId="71" xfId="0" applyFont="1" applyBorder="1" applyAlignment="1">
      <alignment horizontal="center" vertical="top"/>
    </xf>
    <xf numFmtId="164" fontId="7" fillId="4" borderId="71" xfId="0" applyNumberFormat="1" applyFont="1" applyFill="1" applyBorder="1" applyAlignment="1">
      <alignment horizontal="center" vertical="center" wrapText="1"/>
    </xf>
    <xf numFmtId="164" fontId="7" fillId="4" borderId="60" xfId="0" applyNumberFormat="1" applyFont="1" applyFill="1" applyBorder="1" applyAlignment="1">
      <alignment horizontal="center" vertical="center" wrapText="1"/>
    </xf>
    <xf numFmtId="49" fontId="21" fillId="7" borderId="27" xfId="0" applyNumberFormat="1" applyFont="1" applyFill="1" applyBorder="1" applyAlignment="1">
      <alignment horizontal="center" vertical="top" wrapText="1"/>
    </xf>
    <xf numFmtId="49" fontId="3" fillId="0" borderId="29" xfId="0" applyNumberFormat="1" applyFont="1" applyFill="1" applyBorder="1" applyAlignment="1">
      <alignment horizontal="center" vertical="top" wrapText="1"/>
    </xf>
    <xf numFmtId="164" fontId="6" fillId="5" borderId="39" xfId="0" applyNumberFormat="1" applyFont="1" applyFill="1" applyBorder="1" applyAlignment="1">
      <alignment horizontal="center" vertical="center"/>
    </xf>
    <xf numFmtId="164" fontId="6" fillId="3" borderId="38" xfId="0" applyNumberFormat="1" applyFont="1" applyFill="1" applyBorder="1" applyAlignment="1">
      <alignment horizontal="center" vertical="center"/>
    </xf>
    <xf numFmtId="164" fontId="6" fillId="5" borderId="8" xfId="0" applyNumberFormat="1" applyFont="1" applyFill="1" applyBorder="1" applyAlignment="1">
      <alignment horizontal="center" vertical="center"/>
    </xf>
    <xf numFmtId="164" fontId="6" fillId="3" borderId="12" xfId="0" applyNumberFormat="1" applyFont="1" applyFill="1" applyBorder="1" applyAlignment="1">
      <alignment horizontal="center" vertical="center"/>
    </xf>
    <xf numFmtId="164" fontId="7" fillId="0" borderId="61" xfId="0" applyNumberFormat="1" applyFont="1" applyBorder="1" applyAlignment="1">
      <alignment horizontal="center" vertical="center"/>
    </xf>
    <xf numFmtId="164" fontId="7" fillId="0" borderId="59" xfId="0" applyNumberFormat="1" applyFont="1" applyBorder="1" applyAlignment="1">
      <alignment horizontal="center" vertical="center"/>
    </xf>
    <xf numFmtId="164" fontId="7" fillId="0" borderId="0" xfId="0" applyNumberFormat="1" applyFont="1" applyBorder="1" applyAlignment="1">
      <alignment horizontal="center" vertical="center"/>
    </xf>
    <xf numFmtId="164" fontId="7" fillId="0" borderId="72" xfId="0" applyNumberFormat="1" applyFont="1" applyFill="1" applyBorder="1" applyAlignment="1">
      <alignment horizontal="center" vertical="center"/>
    </xf>
    <xf numFmtId="164" fontId="6" fillId="2" borderId="38" xfId="0" applyNumberFormat="1" applyFont="1" applyFill="1" applyBorder="1" applyAlignment="1">
      <alignment horizontal="center" vertical="top"/>
    </xf>
    <xf numFmtId="164" fontId="6" fillId="6" borderId="39" xfId="0" applyNumberFormat="1" applyFont="1" applyFill="1" applyBorder="1" applyAlignment="1">
      <alignment horizontal="center" vertical="top"/>
    </xf>
    <xf numFmtId="164" fontId="6" fillId="6" borderId="8" xfId="0" applyNumberFormat="1" applyFont="1" applyFill="1" applyBorder="1" applyAlignment="1">
      <alignment horizontal="center" vertical="top"/>
    </xf>
    <xf numFmtId="164" fontId="6" fillId="3" borderId="38" xfId="0" applyNumberFormat="1" applyFont="1" applyFill="1" applyBorder="1" applyAlignment="1">
      <alignment horizontal="center" vertical="top"/>
    </xf>
    <xf numFmtId="164" fontId="6" fillId="3" borderId="12" xfId="0" applyNumberFormat="1" applyFont="1" applyFill="1" applyBorder="1" applyAlignment="1">
      <alignment horizontal="center" vertical="top"/>
    </xf>
    <xf numFmtId="0" fontId="5" fillId="0" borderId="57" xfId="0" applyFont="1" applyBorder="1" applyAlignment="1">
      <alignment horizontal="left" wrapText="1"/>
    </xf>
    <xf numFmtId="0" fontId="5" fillId="0" borderId="59" xfId="0" applyFont="1" applyBorder="1" applyAlignment="1">
      <alignment horizontal="left"/>
    </xf>
    <xf numFmtId="0" fontId="5" fillId="0" borderId="58" xfId="0" applyFont="1" applyBorder="1" applyAlignment="1">
      <alignment horizontal="left" vertical="center" wrapText="1"/>
    </xf>
    <xf numFmtId="0" fontId="5" fillId="0" borderId="35" xfId="0" applyFont="1" applyBorder="1" applyAlignment="1"/>
    <xf numFmtId="49" fontId="5" fillId="0" borderId="73" xfId="0" applyNumberFormat="1" applyFont="1" applyFill="1" applyBorder="1" applyAlignment="1">
      <alignment vertical="top" wrapText="1"/>
    </xf>
    <xf numFmtId="49" fontId="5" fillId="0" borderId="20" xfId="0" applyNumberFormat="1" applyFont="1" applyFill="1" applyBorder="1" applyAlignment="1">
      <alignment vertical="top" wrapText="1"/>
    </xf>
    <xf numFmtId="49" fontId="5" fillId="0" borderId="68" xfId="0" applyNumberFormat="1" applyFont="1" applyFill="1" applyBorder="1" applyAlignment="1">
      <alignment vertical="top" wrapText="1"/>
    </xf>
    <xf numFmtId="0" fontId="2" fillId="0" borderId="6" xfId="0" applyFont="1" applyFill="1" applyBorder="1" applyAlignment="1">
      <alignment horizontal="center" vertical="top" wrapText="1"/>
    </xf>
    <xf numFmtId="0" fontId="2" fillId="0" borderId="13" xfId="0" applyFont="1" applyBorder="1" applyAlignment="1">
      <alignment horizontal="center" vertical="top"/>
    </xf>
    <xf numFmtId="0" fontId="13" fillId="7" borderId="73" xfId="0" applyFont="1" applyFill="1" applyBorder="1" applyAlignment="1">
      <alignment vertical="top" wrapText="1"/>
    </xf>
    <xf numFmtId="49" fontId="2" fillId="0" borderId="30"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5" fillId="0" borderId="36" xfId="0" applyFont="1" applyBorder="1" applyAlignment="1">
      <alignment horizontal="left" vertical="top" wrapText="1"/>
    </xf>
    <xf numFmtId="164" fontId="6" fillId="5" borderId="39" xfId="0" applyNumberFormat="1" applyFont="1" applyFill="1" applyBorder="1" applyAlignment="1">
      <alignment horizontal="center" vertical="top"/>
    </xf>
    <xf numFmtId="164" fontId="6" fillId="5" borderId="8" xfId="0" applyNumberFormat="1" applyFont="1" applyFill="1" applyBorder="1" applyAlignment="1">
      <alignment horizontal="center" vertical="top"/>
    </xf>
    <xf numFmtId="49" fontId="5" fillId="0" borderId="50" xfId="0" applyNumberFormat="1" applyFont="1" applyFill="1" applyBorder="1" applyAlignment="1">
      <alignment vertical="top" wrapText="1"/>
    </xf>
    <xf numFmtId="49" fontId="5" fillId="0" borderId="36" xfId="0" applyNumberFormat="1" applyFont="1" applyFill="1" applyBorder="1" applyAlignment="1">
      <alignment vertical="top" wrapText="1"/>
    </xf>
    <xf numFmtId="0" fontId="12" fillId="0" borderId="12" xfId="0" applyFont="1" applyBorder="1" applyAlignment="1">
      <alignment horizontal="center" vertical="top" wrapText="1"/>
    </xf>
    <xf numFmtId="0" fontId="12" fillId="0" borderId="11" xfId="0" applyFont="1" applyBorder="1" applyAlignment="1">
      <alignment vertical="top" wrapText="1"/>
    </xf>
    <xf numFmtId="0" fontId="12" fillId="0" borderId="56" xfId="0" applyFont="1" applyBorder="1" applyAlignment="1">
      <alignment horizontal="center" vertical="top" wrapText="1"/>
    </xf>
    <xf numFmtId="0" fontId="11" fillId="0" borderId="69" xfId="0" applyFont="1" applyBorder="1" applyAlignment="1">
      <alignment vertical="top" wrapText="1"/>
    </xf>
    <xf numFmtId="0" fontId="12" fillId="0" borderId="13" xfId="0" applyFont="1" applyBorder="1" applyAlignment="1">
      <alignment horizontal="center" vertical="top" wrapText="1"/>
    </xf>
    <xf numFmtId="0" fontId="11" fillId="0" borderId="14" xfId="0" applyFont="1" applyBorder="1" applyAlignment="1">
      <alignment vertical="top" wrapText="1"/>
    </xf>
    <xf numFmtId="0" fontId="12" fillId="0" borderId="15" xfId="0" applyFont="1" applyBorder="1" applyAlignment="1">
      <alignment horizontal="center" vertical="top" wrapText="1"/>
    </xf>
    <xf numFmtId="0" fontId="11" fillId="0" borderId="16" xfId="0" applyFont="1" applyBorder="1" applyAlignment="1">
      <alignment vertical="top" wrapText="1"/>
    </xf>
    <xf numFmtId="49" fontId="6" fillId="2" borderId="51" xfId="0" applyNumberFormat="1" applyFont="1" applyFill="1" applyBorder="1" applyAlignment="1">
      <alignment horizontal="center" vertical="top"/>
    </xf>
    <xf numFmtId="49" fontId="2" fillId="0" borderId="23" xfId="0" applyNumberFormat="1" applyFont="1" applyBorder="1" applyAlignment="1">
      <alignment horizontal="center" vertical="top"/>
    </xf>
    <xf numFmtId="49" fontId="2" fillId="0" borderId="21" xfId="0" applyNumberFormat="1" applyFont="1" applyFill="1" applyBorder="1" applyAlignment="1">
      <alignment horizontal="center" vertical="top" wrapText="1"/>
    </xf>
    <xf numFmtId="49" fontId="2" fillId="0" borderId="32" xfId="0" applyNumberFormat="1" applyFont="1" applyBorder="1" applyAlignment="1">
      <alignment horizontal="center" vertical="top"/>
    </xf>
    <xf numFmtId="49" fontId="2" fillId="0" borderId="25"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0" fontId="15" fillId="0" borderId="0" xfId="0" applyFont="1" applyAlignment="1">
      <alignment vertical="top"/>
    </xf>
    <xf numFmtId="0" fontId="25" fillId="0" borderId="0" xfId="0" applyFont="1" applyAlignment="1">
      <alignment vertical="top"/>
    </xf>
    <xf numFmtId="0" fontId="15" fillId="0" borderId="0" xfId="0" applyFont="1" applyBorder="1" applyAlignment="1">
      <alignment vertical="top"/>
    </xf>
    <xf numFmtId="0" fontId="15" fillId="0" borderId="0" xfId="0" applyFont="1" applyFill="1" applyBorder="1" applyAlignment="1">
      <alignment vertical="top"/>
    </xf>
    <xf numFmtId="0" fontId="24" fillId="0" borderId="0" xfId="0" applyFont="1" applyBorder="1" applyAlignment="1">
      <alignment horizontal="right" vertical="top" wrapText="1"/>
    </xf>
    <xf numFmtId="0" fontId="23" fillId="0" borderId="0" xfId="0" applyFont="1" applyBorder="1" applyAlignment="1">
      <alignment horizontal="right" vertical="top" wrapText="1"/>
    </xf>
    <xf numFmtId="49" fontId="2" fillId="0" borderId="74"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0" fontId="7" fillId="0" borderId="13" xfId="0" applyFont="1" applyBorder="1" applyAlignment="1">
      <alignment horizontal="center" vertical="top"/>
    </xf>
    <xf numFmtId="49" fontId="5" fillId="4" borderId="73" xfId="0" applyNumberFormat="1" applyFont="1" applyFill="1" applyBorder="1" applyAlignment="1">
      <alignment vertical="top"/>
    </xf>
    <xf numFmtId="164" fontId="7" fillId="4" borderId="23" xfId="0" applyNumberFormat="1" applyFont="1" applyFill="1" applyBorder="1" applyAlignment="1">
      <alignment horizontal="center" vertical="center" wrapText="1"/>
    </xf>
    <xf numFmtId="164" fontId="7" fillId="0" borderId="42" xfId="0" applyNumberFormat="1" applyFont="1" applyFill="1" applyBorder="1" applyAlignment="1">
      <alignment horizontal="center" vertical="center"/>
    </xf>
    <xf numFmtId="164" fontId="6" fillId="5" borderId="43" xfId="0" applyNumberFormat="1" applyFont="1" applyFill="1" applyBorder="1" applyAlignment="1">
      <alignment horizontal="center" vertical="center"/>
    </xf>
    <xf numFmtId="164" fontId="7" fillId="4" borderId="61"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top"/>
    </xf>
    <xf numFmtId="49" fontId="2" fillId="0" borderId="35"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2" fillId="0" borderId="20" xfId="0" applyFont="1" applyFill="1" applyBorder="1" applyAlignment="1">
      <alignment horizontal="center" vertical="top"/>
    </xf>
    <xf numFmtId="0" fontId="2" fillId="0" borderId="35" xfId="0" applyFont="1" applyFill="1" applyBorder="1" applyAlignment="1">
      <alignment horizontal="center" vertical="top"/>
    </xf>
    <xf numFmtId="49" fontId="5" fillId="4" borderId="4" xfId="0" applyNumberFormat="1" applyFont="1" applyFill="1" applyBorder="1" applyAlignment="1">
      <alignment vertical="top"/>
    </xf>
    <xf numFmtId="0" fontId="5" fillId="0" borderId="71" xfId="0" applyFont="1" applyBorder="1" applyAlignment="1"/>
    <xf numFmtId="49" fontId="5" fillId="0" borderId="71" xfId="0" applyNumberFormat="1" applyFont="1" applyFill="1" applyBorder="1" applyAlignment="1">
      <alignment vertical="top" wrapText="1"/>
    </xf>
    <xf numFmtId="0" fontId="2" fillId="0" borderId="15" xfId="0" applyFont="1" applyBorder="1" applyAlignment="1">
      <alignment vertical="top"/>
    </xf>
    <xf numFmtId="49" fontId="27" fillId="7" borderId="35" xfId="0" applyNumberFormat="1" applyFont="1" applyFill="1" applyBorder="1" applyAlignment="1">
      <alignment vertical="top" wrapText="1"/>
    </xf>
    <xf numFmtId="0" fontId="5" fillId="0" borderId="20" xfId="0" applyFont="1" applyBorder="1" applyAlignment="1">
      <alignment wrapText="1"/>
    </xf>
    <xf numFmtId="0" fontId="5" fillId="0" borderId="61" xfId="0" applyFont="1" applyBorder="1" applyAlignment="1">
      <alignment wrapText="1"/>
    </xf>
    <xf numFmtId="0" fontId="5" fillId="0" borderId="58" xfId="0" applyFont="1" applyBorder="1" applyAlignment="1">
      <alignment wrapText="1"/>
    </xf>
    <xf numFmtId="0" fontId="5" fillId="0" borderId="59" xfId="0" applyFont="1" applyBorder="1" applyAlignment="1">
      <alignment wrapText="1"/>
    </xf>
    <xf numFmtId="9" fontId="5" fillId="0" borderId="41" xfId="0" applyNumberFormat="1" applyFont="1" applyFill="1" applyBorder="1" applyAlignment="1">
      <alignment horizontal="left" vertical="top" wrapText="1"/>
    </xf>
    <xf numFmtId="0" fontId="26" fillId="0" borderId="14" xfId="0" applyFont="1" applyBorder="1" applyAlignment="1">
      <alignment vertical="top" wrapText="1"/>
    </xf>
    <xf numFmtId="49" fontId="6" fillId="3" borderId="64" xfId="0" applyNumberFormat="1" applyFont="1" applyFill="1" applyBorder="1" applyAlignment="1">
      <alignment horizontal="center" vertical="top"/>
    </xf>
    <xf numFmtId="0" fontId="6" fillId="3" borderId="47" xfId="0" applyFont="1" applyFill="1" applyBorder="1" applyAlignment="1">
      <alignment horizontal="left" vertical="top" wrapText="1"/>
    </xf>
    <xf numFmtId="0" fontId="6" fillId="3" borderId="64" xfId="0" applyFont="1" applyFill="1" applyBorder="1" applyAlignment="1">
      <alignment horizontal="left" vertical="top" wrapText="1"/>
    </xf>
    <xf numFmtId="0" fontId="26" fillId="0" borderId="32" xfId="0" applyFont="1" applyBorder="1" applyAlignment="1">
      <alignment vertical="top" wrapText="1"/>
    </xf>
    <xf numFmtId="49" fontId="5" fillId="4" borderId="19" xfId="0" applyNumberFormat="1" applyFont="1" applyFill="1" applyBorder="1" applyAlignment="1">
      <alignment vertical="top" wrapText="1"/>
    </xf>
    <xf numFmtId="49" fontId="5" fillId="4" borderId="17" xfId="0" applyNumberFormat="1" applyFont="1" applyFill="1" applyBorder="1" applyAlignment="1">
      <alignment vertical="top" wrapText="1"/>
    </xf>
    <xf numFmtId="0" fontId="26" fillId="0" borderId="38" xfId="0" applyFont="1" applyBorder="1" applyAlignment="1">
      <alignment vertical="top" wrapText="1"/>
    </xf>
    <xf numFmtId="0" fontId="26" fillId="0" borderId="11" xfId="0" applyFont="1" applyBorder="1" applyAlignment="1">
      <alignment vertical="top" wrapText="1"/>
    </xf>
    <xf numFmtId="0" fontId="2" fillId="0" borderId="29" xfId="0" applyNumberFormat="1" applyFont="1" applyFill="1" applyBorder="1" applyAlignment="1">
      <alignment horizontal="center" vertical="top"/>
    </xf>
    <xf numFmtId="164" fontId="6" fillId="2" borderId="12" xfId="0" applyNumberFormat="1" applyFont="1" applyFill="1" applyBorder="1" applyAlignment="1">
      <alignment horizontal="center" vertical="top"/>
    </xf>
    <xf numFmtId="0" fontId="7" fillId="0" borderId="46" xfId="0" applyFont="1" applyBorder="1" applyAlignment="1">
      <alignment horizontal="center" vertical="center" wrapText="1"/>
    </xf>
    <xf numFmtId="0" fontId="7" fillId="0" borderId="56" xfId="0" applyFont="1" applyFill="1" applyBorder="1" applyAlignment="1">
      <alignment horizontal="center" vertical="center" wrapText="1"/>
    </xf>
    <xf numFmtId="164" fontId="28" fillId="0" borderId="38" xfId="0" applyNumberFormat="1" applyFont="1" applyBorder="1" applyAlignment="1">
      <alignment horizontal="center" vertical="center"/>
    </xf>
    <xf numFmtId="164" fontId="13" fillId="0" borderId="53" xfId="0" applyNumberFormat="1" applyFont="1" applyBorder="1" applyAlignment="1">
      <alignment horizontal="center" vertical="top"/>
    </xf>
    <xf numFmtId="164" fontId="13" fillId="0" borderId="70" xfId="0" applyNumberFormat="1" applyFont="1" applyBorder="1" applyAlignment="1">
      <alignment horizontal="center" vertical="top"/>
    </xf>
    <xf numFmtId="164" fontId="13" fillId="0" borderId="24" xfId="0" applyNumberFormat="1" applyFont="1" applyBorder="1" applyAlignment="1">
      <alignment horizontal="center" vertical="top"/>
    </xf>
    <xf numFmtId="164" fontId="13" fillId="0" borderId="71" xfId="0" applyNumberFormat="1" applyFont="1" applyBorder="1" applyAlignment="1">
      <alignment horizontal="center" vertical="top"/>
    </xf>
    <xf numFmtId="164" fontId="13" fillId="0" borderId="42" xfId="0" applyNumberFormat="1" applyFont="1" applyBorder="1" applyAlignment="1">
      <alignment horizontal="center" vertical="top"/>
    </xf>
    <xf numFmtId="164" fontId="13" fillId="0" borderId="6" xfId="0" applyNumberFormat="1" applyFont="1" applyBorder="1" applyAlignment="1">
      <alignment horizontal="center" vertical="top"/>
    </xf>
    <xf numFmtId="164" fontId="28" fillId="7" borderId="38" xfId="0" applyNumberFormat="1" applyFont="1" applyFill="1" applyBorder="1" applyAlignment="1">
      <alignment horizontal="center" vertical="top"/>
    </xf>
    <xf numFmtId="164" fontId="28" fillId="5" borderId="38" xfId="0" applyNumberFormat="1" applyFont="1" applyFill="1" applyBorder="1" applyAlignment="1">
      <alignment horizontal="center" vertical="top"/>
    </xf>
    <xf numFmtId="49" fontId="33" fillId="0" borderId="33" xfId="0" applyNumberFormat="1" applyFont="1" applyFill="1" applyBorder="1" applyAlignment="1">
      <alignment horizontal="center" vertical="top"/>
    </xf>
    <xf numFmtId="49" fontId="33" fillId="0" borderId="67" xfId="0" applyNumberFormat="1" applyFont="1" applyFill="1" applyBorder="1" applyAlignment="1">
      <alignment horizontal="center" vertical="top"/>
    </xf>
    <xf numFmtId="49" fontId="33" fillId="0" borderId="63" xfId="0" applyNumberFormat="1" applyFont="1" applyFill="1" applyBorder="1" applyAlignment="1">
      <alignment horizontal="center" vertical="top"/>
    </xf>
    <xf numFmtId="49" fontId="33" fillId="0" borderId="66" xfId="0" applyNumberFormat="1" applyFont="1" applyFill="1" applyBorder="1" applyAlignment="1">
      <alignment horizontal="center" vertical="top"/>
    </xf>
    <xf numFmtId="49" fontId="33" fillId="0" borderId="30" xfId="0" applyNumberFormat="1" applyFont="1" applyFill="1" applyBorder="1" applyAlignment="1">
      <alignment horizontal="center" vertical="top"/>
    </xf>
    <xf numFmtId="49" fontId="33" fillId="0" borderId="28" xfId="0" applyNumberFormat="1" applyFont="1" applyFill="1" applyBorder="1" applyAlignment="1">
      <alignment horizontal="center" vertical="top"/>
    </xf>
    <xf numFmtId="49" fontId="33" fillId="0" borderId="33" xfId="0" applyNumberFormat="1" applyFont="1" applyFill="1" applyBorder="1" applyAlignment="1">
      <alignment horizontal="center" vertical="top" wrapText="1"/>
    </xf>
    <xf numFmtId="49" fontId="33" fillId="0" borderId="63" xfId="0" applyNumberFormat="1" applyFont="1" applyFill="1" applyBorder="1" applyAlignment="1">
      <alignment horizontal="center" vertical="top" wrapText="1"/>
    </xf>
    <xf numFmtId="49" fontId="34" fillId="7" borderId="63" xfId="0" applyNumberFormat="1" applyFont="1" applyFill="1" applyBorder="1" applyAlignment="1">
      <alignment horizontal="center" vertical="top" wrapText="1"/>
    </xf>
    <xf numFmtId="49" fontId="33" fillId="0" borderId="65" xfId="0" applyNumberFormat="1" applyFont="1" applyFill="1" applyBorder="1" applyAlignment="1">
      <alignment horizontal="center" vertical="top" wrapText="1"/>
    </xf>
    <xf numFmtId="0" fontId="33" fillId="0" borderId="33" xfId="0" applyNumberFormat="1" applyFont="1" applyFill="1" applyBorder="1" applyAlignment="1">
      <alignment horizontal="center" vertical="top"/>
    </xf>
    <xf numFmtId="49" fontId="33" fillId="0" borderId="64" xfId="0" applyNumberFormat="1" applyFont="1" applyFill="1" applyBorder="1" applyAlignment="1">
      <alignment horizontal="center" vertical="top"/>
    </xf>
    <xf numFmtId="0" fontId="33" fillId="0" borderId="37" xfId="0" applyNumberFormat="1" applyFont="1" applyFill="1" applyBorder="1" applyAlignment="1">
      <alignment horizontal="center" vertical="top"/>
    </xf>
    <xf numFmtId="49" fontId="35" fillId="0" borderId="67" xfId="0" applyNumberFormat="1" applyFont="1" applyFill="1" applyBorder="1" applyAlignment="1">
      <alignment horizontal="center" vertical="top" wrapText="1"/>
    </xf>
    <xf numFmtId="49" fontId="35" fillId="0" borderId="33" xfId="0" applyNumberFormat="1" applyFont="1" applyFill="1" applyBorder="1" applyAlignment="1">
      <alignment horizontal="center" vertical="top"/>
    </xf>
    <xf numFmtId="49" fontId="35" fillId="0" borderId="28" xfId="0" applyNumberFormat="1" applyFont="1" applyFill="1" applyBorder="1" applyAlignment="1">
      <alignment horizontal="center" vertical="top"/>
    </xf>
    <xf numFmtId="0" fontId="35" fillId="0" borderId="74" xfId="0" applyNumberFormat="1" applyFont="1" applyFill="1" applyBorder="1" applyAlignment="1">
      <alignment horizontal="center" vertical="top"/>
    </xf>
    <xf numFmtId="49" fontId="35" fillId="0" borderId="66" xfId="0" applyNumberFormat="1" applyFont="1" applyFill="1" applyBorder="1" applyAlignment="1">
      <alignment horizontal="center" vertical="top"/>
    </xf>
    <xf numFmtId="49" fontId="33" fillId="0" borderId="65" xfId="0" applyNumberFormat="1" applyFont="1" applyFill="1" applyBorder="1" applyAlignment="1">
      <alignment horizontal="center" vertical="top"/>
    </xf>
    <xf numFmtId="164" fontId="4" fillId="0" borderId="12" xfId="0" applyNumberFormat="1" applyFont="1" applyBorder="1" applyAlignment="1">
      <alignment horizontal="center" vertical="center"/>
    </xf>
    <xf numFmtId="164" fontId="5" fillId="0" borderId="70" xfId="0" applyNumberFormat="1" applyFont="1" applyBorder="1" applyAlignment="1">
      <alignment horizontal="center" vertical="top"/>
    </xf>
    <xf numFmtId="164" fontId="5" fillId="0" borderId="71" xfId="0" applyNumberFormat="1" applyFont="1" applyBorder="1" applyAlignment="1">
      <alignment horizontal="center" vertical="top"/>
    </xf>
    <xf numFmtId="164" fontId="5" fillId="0" borderId="6" xfId="0" applyNumberFormat="1" applyFont="1" applyBorder="1" applyAlignment="1">
      <alignment horizontal="center" vertical="top"/>
    </xf>
    <xf numFmtId="164" fontId="4" fillId="7" borderId="12" xfId="0" applyNumberFormat="1" applyFont="1" applyFill="1" applyBorder="1" applyAlignment="1">
      <alignment horizontal="center" vertical="top"/>
    </xf>
    <xf numFmtId="164" fontId="4" fillId="5" borderId="12" xfId="0" applyNumberFormat="1" applyFont="1" applyFill="1" applyBorder="1" applyAlignment="1">
      <alignment horizontal="center" vertical="top"/>
    </xf>
    <xf numFmtId="49" fontId="6" fillId="2" borderId="17" xfId="0" applyNumberFormat="1" applyFont="1" applyFill="1" applyBorder="1" applyAlignment="1">
      <alignment horizontal="center" vertical="top"/>
    </xf>
    <xf numFmtId="49" fontId="6" fillId="2" borderId="44" xfId="0" applyNumberFormat="1" applyFont="1" applyFill="1" applyBorder="1" applyAlignment="1">
      <alignment horizontal="center" vertical="top"/>
    </xf>
    <xf numFmtId="49" fontId="6" fillId="2" borderId="40" xfId="0" applyNumberFormat="1" applyFont="1" applyFill="1" applyBorder="1" applyAlignment="1">
      <alignment horizontal="center" vertical="top"/>
    </xf>
    <xf numFmtId="49" fontId="6" fillId="3" borderId="33" xfId="0" applyNumberFormat="1" applyFont="1" applyFill="1" applyBorder="1" applyAlignment="1">
      <alignment horizontal="center" vertical="top"/>
    </xf>
    <xf numFmtId="49" fontId="6" fillId="3" borderId="65" xfId="0" applyNumberFormat="1" applyFont="1" applyFill="1" applyBorder="1" applyAlignment="1">
      <alignment horizontal="center" vertical="top"/>
    </xf>
    <xf numFmtId="49" fontId="6" fillId="3" borderId="37" xfId="0" applyNumberFormat="1" applyFont="1" applyFill="1" applyBorder="1" applyAlignment="1">
      <alignment horizontal="center" vertical="top"/>
    </xf>
    <xf numFmtId="0" fontId="5" fillId="0" borderId="18" xfId="0" applyFont="1" applyBorder="1" applyAlignment="1">
      <alignment horizontal="left" vertical="top" wrapText="1"/>
    </xf>
    <xf numFmtId="0" fontId="10" fillId="0" borderId="27" xfId="0" applyFont="1" applyBorder="1" applyAlignment="1">
      <alignment vertical="top" wrapText="1"/>
    </xf>
    <xf numFmtId="0" fontId="10" fillId="0" borderId="28" xfId="0" applyFont="1" applyBorder="1" applyAlignment="1">
      <alignment vertical="top" wrapText="1"/>
    </xf>
    <xf numFmtId="0" fontId="28"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55" xfId="0" applyFont="1" applyBorder="1" applyAlignment="1">
      <alignment vertical="top" wrapText="1"/>
    </xf>
    <xf numFmtId="0" fontId="2" fillId="0" borderId="46" xfId="0" applyFont="1" applyBorder="1" applyAlignment="1">
      <alignment vertical="top" wrapText="1"/>
    </xf>
    <xf numFmtId="0" fontId="26" fillId="0" borderId="69" xfId="0" applyFont="1" applyBorder="1" applyAlignment="1">
      <alignmen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76" xfId="0" applyFont="1" applyFill="1" applyBorder="1" applyAlignment="1">
      <alignment horizontal="left" vertical="top" wrapText="1"/>
    </xf>
    <xf numFmtId="0" fontId="36" fillId="0" borderId="46" xfId="0" applyFont="1" applyBorder="1" applyAlignment="1">
      <alignment horizontal="left" vertical="top" wrapText="1"/>
    </xf>
    <xf numFmtId="0" fontId="36" fillId="0" borderId="69" xfId="0" applyFont="1" applyBorder="1" applyAlignment="1">
      <alignment horizontal="left" vertical="top" wrapText="1"/>
    </xf>
    <xf numFmtId="0" fontId="36" fillId="0" borderId="32" xfId="0" applyFont="1" applyBorder="1" applyAlignment="1">
      <alignment horizontal="left" vertical="top" wrapText="1"/>
    </xf>
    <xf numFmtId="0" fontId="36" fillId="0" borderId="14" xfId="0" applyFont="1" applyBorder="1" applyAlignment="1">
      <alignment horizontal="left" vertical="top" wrapText="1"/>
    </xf>
    <xf numFmtId="0" fontId="36" fillId="0" borderId="45" xfId="0" applyFont="1" applyBorder="1" applyAlignment="1">
      <alignment horizontal="left" vertical="top" wrapText="1"/>
    </xf>
    <xf numFmtId="0" fontId="36" fillId="0" borderId="16" xfId="0" applyFont="1" applyBorder="1" applyAlignment="1">
      <alignment horizontal="left" vertical="top" wrapText="1"/>
    </xf>
    <xf numFmtId="0" fontId="4" fillId="0" borderId="38" xfId="0" applyFont="1" applyBorder="1" applyAlignment="1">
      <alignment horizontal="center"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4" fillId="6" borderId="2" xfId="0" applyFont="1" applyFill="1" applyBorder="1" applyAlignment="1">
      <alignment horizontal="right" vertical="top" wrapText="1"/>
    </xf>
    <xf numFmtId="0" fontId="10" fillId="6" borderId="3" xfId="0" applyFont="1" applyFill="1" applyBorder="1" applyAlignment="1">
      <alignment vertical="top" wrapText="1"/>
    </xf>
    <xf numFmtId="0" fontId="10" fillId="6" borderId="9" xfId="0" applyFont="1" applyFill="1" applyBorder="1" applyAlignment="1">
      <alignment vertical="top" wrapText="1"/>
    </xf>
    <xf numFmtId="0" fontId="5" fillId="0" borderId="19" xfId="0" applyFont="1" applyBorder="1" applyAlignment="1">
      <alignment horizontal="left" vertical="top" wrapText="1"/>
    </xf>
    <xf numFmtId="0" fontId="10" fillId="0" borderId="29" xfId="0" applyFont="1" applyBorder="1" applyAlignment="1">
      <alignment vertical="top" wrapText="1"/>
    </xf>
    <xf numFmtId="0" fontId="10" fillId="0" borderId="67" xfId="0" applyFont="1" applyBorder="1" applyAlignment="1">
      <alignment vertical="top" wrapText="1"/>
    </xf>
    <xf numFmtId="0" fontId="5" fillId="0" borderId="24" xfId="0" applyFont="1" applyBorder="1" applyAlignment="1">
      <alignment horizontal="left" vertical="top" wrapText="1"/>
    </xf>
    <xf numFmtId="0" fontId="10" fillId="0" borderId="59" xfId="0" applyFont="1" applyBorder="1" applyAlignment="1">
      <alignment vertical="top" wrapText="1"/>
    </xf>
    <xf numFmtId="0" fontId="10" fillId="0" borderId="60" xfId="0" applyFont="1" applyBorder="1" applyAlignment="1">
      <alignment vertical="top" wrapText="1"/>
    </xf>
    <xf numFmtId="0" fontId="5" fillId="0" borderId="59" xfId="0" applyFont="1" applyBorder="1" applyAlignment="1">
      <alignment horizontal="left" vertical="top" wrapText="1"/>
    </xf>
    <xf numFmtId="0" fontId="5" fillId="0" borderId="60" xfId="0" applyFont="1" applyBorder="1" applyAlignment="1">
      <alignment horizontal="left" vertical="top" wrapText="1"/>
    </xf>
    <xf numFmtId="0" fontId="10" fillId="0" borderId="74" xfId="0" applyFont="1" applyBorder="1" applyAlignment="1">
      <alignment vertical="top" wrapText="1"/>
    </xf>
    <xf numFmtId="0" fontId="15" fillId="0" borderId="46" xfId="0" applyFont="1" applyBorder="1" applyAlignment="1">
      <alignment vertical="top" wrapText="1"/>
    </xf>
    <xf numFmtId="0" fontId="22" fillId="0" borderId="69" xfId="0" applyFont="1" applyBorder="1" applyAlignment="1">
      <alignment vertical="top" wrapText="1"/>
    </xf>
    <xf numFmtId="0" fontId="22" fillId="0" borderId="32" xfId="0" applyFont="1" applyBorder="1" applyAlignment="1">
      <alignment vertical="top" wrapText="1"/>
    </xf>
    <xf numFmtId="0" fontId="22" fillId="0" borderId="14" xfId="0" applyFont="1" applyBorder="1" applyAlignment="1">
      <alignment vertical="top" wrapText="1"/>
    </xf>
    <xf numFmtId="0" fontId="22" fillId="0" borderId="45" xfId="0" applyFont="1" applyBorder="1" applyAlignment="1">
      <alignment vertical="top" wrapText="1"/>
    </xf>
    <xf numFmtId="0" fontId="22" fillId="0" borderId="16" xfId="0" applyFont="1" applyBorder="1" applyAlignment="1">
      <alignment vertical="top" wrapText="1"/>
    </xf>
    <xf numFmtId="0" fontId="2" fillId="6" borderId="39" xfId="0" applyFont="1" applyFill="1" applyBorder="1" applyAlignment="1">
      <alignment horizontal="center" vertical="top"/>
    </xf>
    <xf numFmtId="49" fontId="33" fillId="0" borderId="64" xfId="0" applyNumberFormat="1" applyFont="1" applyFill="1" applyBorder="1" applyAlignment="1">
      <alignment horizontal="center" vertical="top" wrapText="1"/>
    </xf>
    <xf numFmtId="49" fontId="33" fillId="0" borderId="65" xfId="0" applyNumberFormat="1" applyFont="1" applyFill="1" applyBorder="1" applyAlignment="1">
      <alignment horizontal="center" vertical="top" wrapText="1"/>
    </xf>
    <xf numFmtId="49" fontId="33" fillId="0" borderId="66" xfId="0" applyNumberFormat="1" applyFont="1" applyFill="1" applyBorder="1" applyAlignment="1">
      <alignment horizontal="center" vertical="top" wrapText="1"/>
    </xf>
    <xf numFmtId="49" fontId="2" fillId="0" borderId="47"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13" fillId="0" borderId="50" xfId="0" applyFont="1" applyBorder="1" applyAlignment="1">
      <alignment vertical="top" wrapText="1"/>
    </xf>
    <xf numFmtId="0" fontId="10" fillId="0" borderId="41" xfId="0" applyFont="1" applyBorder="1" applyAlignment="1">
      <alignment vertical="top" wrapText="1"/>
    </xf>
    <xf numFmtId="0" fontId="5" fillId="4" borderId="24" xfId="0" applyFont="1" applyFill="1" applyBorder="1" applyAlignment="1">
      <alignment horizontal="left" vertical="top" wrapText="1"/>
    </xf>
    <xf numFmtId="0" fontId="10" fillId="4" borderId="59" xfId="0" applyFont="1" applyFill="1" applyBorder="1" applyAlignment="1">
      <alignment horizontal="left" vertical="top" wrapText="1"/>
    </xf>
    <xf numFmtId="0" fontId="10" fillId="4" borderId="60" xfId="0" applyFont="1" applyFill="1" applyBorder="1" applyAlignment="1">
      <alignment horizontal="left" vertical="top" wrapText="1"/>
    </xf>
    <xf numFmtId="49" fontId="6" fillId="6" borderId="10" xfId="0" applyNumberFormat="1" applyFont="1" applyFill="1" applyBorder="1" applyAlignment="1">
      <alignment horizontal="right" vertical="top"/>
    </xf>
    <xf numFmtId="0" fontId="5" fillId="0" borderId="64" xfId="0" applyFont="1" applyFill="1" applyBorder="1" applyAlignment="1">
      <alignment horizontal="left" vertical="top" wrapText="1"/>
    </xf>
    <xf numFmtId="0" fontId="5" fillId="0" borderId="65" xfId="0" applyFont="1" applyFill="1" applyBorder="1" applyAlignment="1">
      <alignment horizontal="left" vertical="top" wrapText="1"/>
    </xf>
    <xf numFmtId="49" fontId="6" fillId="2" borderId="3" xfId="0" applyNumberFormat="1" applyFont="1" applyFill="1" applyBorder="1" applyAlignment="1">
      <alignment horizontal="right" vertical="top"/>
    </xf>
    <xf numFmtId="49" fontId="6" fillId="2" borderId="55" xfId="0" applyNumberFormat="1" applyFont="1" applyFill="1" applyBorder="1" applyAlignment="1">
      <alignment horizontal="right" vertical="top"/>
    </xf>
    <xf numFmtId="49" fontId="6" fillId="3" borderId="2" xfId="0" applyNumberFormat="1" applyFont="1" applyFill="1" applyBorder="1" applyAlignment="1">
      <alignment horizontal="right" vertical="top"/>
    </xf>
    <xf numFmtId="49" fontId="6" fillId="3" borderId="3" xfId="0" applyNumberFormat="1" applyFont="1" applyFill="1" applyBorder="1" applyAlignment="1">
      <alignment horizontal="right" vertical="top"/>
    </xf>
    <xf numFmtId="49" fontId="6" fillId="3" borderId="55"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 xfId="0" applyNumberFormat="1" applyFont="1" applyBorder="1" applyAlignment="1">
      <alignment horizontal="center" vertical="top"/>
    </xf>
    <xf numFmtId="49" fontId="2" fillId="0" borderId="23" xfId="0" applyNumberFormat="1" applyFont="1" applyBorder="1" applyAlignment="1">
      <alignment horizontal="center" vertical="top"/>
    </xf>
    <xf numFmtId="49" fontId="2" fillId="0" borderId="32" xfId="0" applyNumberFormat="1" applyFont="1" applyBorder="1" applyAlignment="1">
      <alignment horizontal="center" vertical="top"/>
    </xf>
    <xf numFmtId="49" fontId="2" fillId="0" borderId="43" xfId="0" applyNumberFormat="1" applyFont="1" applyBorder="1" applyAlignment="1">
      <alignment horizontal="center" vertical="top"/>
    </xf>
    <xf numFmtId="0" fontId="5" fillId="0" borderId="66" xfId="0" applyFont="1" applyFill="1" applyBorder="1" applyAlignment="1">
      <alignment horizontal="left" vertical="top" wrapText="1"/>
    </xf>
    <xf numFmtId="49" fontId="8" fillId="0" borderId="56"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8" fillId="0" borderId="13" xfId="0" applyNumberFormat="1" applyFont="1" applyBorder="1" applyAlignment="1">
      <alignment horizontal="center" vertical="top" wrapText="1"/>
    </xf>
    <xf numFmtId="49" fontId="6" fillId="0" borderId="21" xfId="0" applyNumberFormat="1" applyFont="1" applyBorder="1" applyAlignment="1">
      <alignment horizontal="center" vertical="top"/>
    </xf>
    <xf numFmtId="0" fontId="2" fillId="0" borderId="1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0" xfId="0" applyFont="1" applyBorder="1" applyAlignment="1">
      <alignment horizontal="center" vertical="center" textRotation="90" wrapText="1"/>
    </xf>
    <xf numFmtId="49" fontId="6" fillId="3" borderId="9" xfId="0" applyNumberFormat="1" applyFont="1" applyFill="1" applyBorder="1" applyAlignment="1">
      <alignment horizontal="left" vertical="top"/>
    </xf>
    <xf numFmtId="49" fontId="6" fillId="3" borderId="10" xfId="0" applyNumberFormat="1" applyFont="1" applyFill="1" applyBorder="1" applyAlignment="1">
      <alignment horizontal="left" vertical="top"/>
    </xf>
    <xf numFmtId="49" fontId="6" fillId="0" borderId="47" xfId="0" applyNumberFormat="1" applyFont="1" applyBorder="1" applyAlignment="1">
      <alignment horizontal="center" vertical="top"/>
    </xf>
    <xf numFmtId="49" fontId="6" fillId="0" borderId="25" xfId="0" applyNumberFormat="1" applyFont="1" applyBorder="1" applyAlignment="1">
      <alignment horizontal="center" vertical="top"/>
    </xf>
    <xf numFmtId="0" fontId="5" fillId="0" borderId="48"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31" xfId="0" applyFont="1" applyFill="1" applyBorder="1" applyAlignment="1">
      <alignment horizontal="left" vertical="top" wrapText="1"/>
    </xf>
    <xf numFmtId="49" fontId="2" fillId="0" borderId="13" xfId="0" applyNumberFormat="1" applyFont="1" applyBorder="1" applyAlignment="1">
      <alignment horizontal="center" vertical="top" wrapText="1"/>
    </xf>
    <xf numFmtId="49" fontId="2" fillId="0" borderId="42" xfId="0" applyNumberFormat="1" applyFont="1" applyBorder="1" applyAlignment="1">
      <alignment horizontal="center" vertical="top"/>
    </xf>
    <xf numFmtId="49" fontId="6" fillId="3" borderId="47" xfId="0" applyNumberFormat="1" applyFont="1" applyFill="1" applyBorder="1" applyAlignment="1">
      <alignment horizontal="center" vertical="top"/>
    </xf>
    <xf numFmtId="49" fontId="6" fillId="3" borderId="21" xfId="0" applyNumberFormat="1" applyFont="1" applyFill="1" applyBorder="1" applyAlignment="1">
      <alignment horizontal="center" vertical="top"/>
    </xf>
    <xf numFmtId="49" fontId="6" fillId="3" borderId="25" xfId="0" applyNumberFormat="1" applyFont="1" applyFill="1" applyBorder="1" applyAlignment="1">
      <alignment horizontal="center" vertical="top"/>
    </xf>
    <xf numFmtId="49" fontId="6" fillId="2" borderId="51" xfId="0" applyNumberFormat="1" applyFont="1" applyFill="1" applyBorder="1" applyAlignment="1">
      <alignment horizontal="center" vertical="top"/>
    </xf>
    <xf numFmtId="49" fontId="6" fillId="2" borderId="54" xfId="0" applyNumberFormat="1" applyFont="1" applyFill="1" applyBorder="1" applyAlignment="1">
      <alignment horizontal="center" vertical="top"/>
    </xf>
    <xf numFmtId="0" fontId="17" fillId="0" borderId="0" xfId="0" applyFont="1" applyAlignment="1">
      <alignment horizontal="left" vertical="top" wrapText="1"/>
    </xf>
    <xf numFmtId="0" fontId="18" fillId="0" borderId="0" xfId="0" applyFont="1" applyAlignment="1">
      <alignment vertical="top"/>
    </xf>
    <xf numFmtId="0" fontId="5" fillId="0" borderId="52" xfId="0" applyFont="1" applyBorder="1" applyAlignment="1">
      <alignment horizontal="center" vertical="center" textRotation="90" wrapText="1"/>
    </xf>
    <xf numFmtId="0" fontId="10" fillId="0" borderId="54" xfId="0" applyFont="1" applyBorder="1"/>
    <xf numFmtId="0" fontId="5" fillId="0" borderId="5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9" xfId="0" applyFont="1" applyBorder="1" applyAlignment="1">
      <alignment horizontal="center" vertical="center"/>
    </xf>
    <xf numFmtId="0" fontId="5" fillId="0" borderId="67" xfId="0" applyFont="1" applyBorder="1" applyAlignment="1">
      <alignment horizontal="center" vertical="center"/>
    </xf>
    <xf numFmtId="49" fontId="6" fillId="3" borderId="57" xfId="0" applyNumberFormat="1" applyFont="1" applyFill="1" applyBorder="1" applyAlignment="1">
      <alignment horizontal="left" vertical="top"/>
    </xf>
    <xf numFmtId="0" fontId="13" fillId="7" borderId="68" xfId="0" applyFont="1" applyFill="1" applyBorder="1" applyAlignment="1">
      <alignment horizontal="left" vertical="top" wrapText="1"/>
    </xf>
    <xf numFmtId="0" fontId="10" fillId="7" borderId="41" xfId="0" applyFont="1" applyFill="1" applyBorder="1" applyAlignment="1">
      <alignment horizontal="left" vertical="top" wrapText="1"/>
    </xf>
    <xf numFmtId="49" fontId="3" fillId="0" borderId="21" xfId="0" applyNumberFormat="1" applyFont="1" applyFill="1" applyBorder="1" applyAlignment="1">
      <alignment horizontal="center" vertical="top" wrapText="1"/>
    </xf>
    <xf numFmtId="0" fontId="10" fillId="0" borderId="25" xfId="0" applyFont="1" applyBorder="1" applyAlignment="1">
      <alignment horizontal="center" vertical="top" wrapText="1"/>
    </xf>
    <xf numFmtId="49" fontId="35" fillId="0" borderId="65" xfId="0" applyNumberFormat="1" applyFont="1" applyFill="1" applyBorder="1" applyAlignment="1">
      <alignment horizontal="center" vertical="top" wrapText="1"/>
    </xf>
    <xf numFmtId="0" fontId="29" fillId="0" borderId="66" xfId="0" applyFont="1" applyBorder="1" applyAlignment="1">
      <alignment horizontal="center" vertical="top" wrapText="1"/>
    </xf>
    <xf numFmtId="0" fontId="4" fillId="0" borderId="23" xfId="0" applyFont="1" applyBorder="1" applyAlignment="1">
      <alignment horizontal="center" vertical="center"/>
    </xf>
    <xf numFmtId="0" fontId="4" fillId="0" borderId="61" xfId="0" applyFont="1" applyBorder="1" applyAlignment="1">
      <alignment horizontal="center" vertical="center"/>
    </xf>
    <xf numFmtId="0" fontId="2" fillId="0" borderId="56" xfId="0" applyNumberFormat="1" applyFont="1" applyBorder="1" applyAlignment="1">
      <alignment horizontal="center" vertical="center" textRotation="90" wrapText="1"/>
    </xf>
    <xf numFmtId="0" fontId="2" fillId="0" borderId="13" xfId="0" applyNumberFormat="1" applyFont="1" applyBorder="1" applyAlignment="1">
      <alignment horizontal="center" vertical="center" textRotation="90" wrapText="1"/>
    </xf>
    <xf numFmtId="0" fontId="2" fillId="0" borderId="15" xfId="0" applyNumberFormat="1"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5" fillId="0" borderId="4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6" fillId="3" borderId="3" xfId="0" applyFont="1" applyFill="1" applyBorder="1" applyAlignment="1">
      <alignment horizontal="left" vertical="top" wrapText="1"/>
    </xf>
    <xf numFmtId="49" fontId="5" fillId="4" borderId="50" xfId="0" applyNumberFormat="1" applyFont="1" applyFill="1" applyBorder="1" applyAlignment="1">
      <alignment vertical="top" wrapText="1"/>
    </xf>
    <xf numFmtId="0" fontId="10" fillId="0" borderId="73" xfId="0" applyFont="1" applyBorder="1" applyAlignment="1">
      <alignment wrapText="1"/>
    </xf>
    <xf numFmtId="49" fontId="6" fillId="3" borderId="25" xfId="0" applyNumberFormat="1" applyFont="1" applyFill="1" applyBorder="1" applyAlignment="1">
      <alignment horizontal="right" vertical="top"/>
    </xf>
    <xf numFmtId="49" fontId="16" fillId="0" borderId="0" xfId="0" applyNumberFormat="1" applyFont="1" applyFill="1" applyBorder="1" applyAlignment="1">
      <alignment horizontal="center" vertical="top" wrapText="1"/>
    </xf>
    <xf numFmtId="0" fontId="10" fillId="0" borderId="0" xfId="0" applyFont="1" applyAlignment="1">
      <alignment vertical="top" wrapText="1"/>
    </xf>
    <xf numFmtId="0" fontId="30" fillId="0" borderId="46" xfId="0" applyFont="1" applyBorder="1" applyAlignment="1">
      <alignment vertical="top" wrapText="1"/>
    </xf>
    <xf numFmtId="0" fontId="32" fillId="0" borderId="69" xfId="0" applyFont="1" applyBorder="1" applyAlignment="1">
      <alignment vertical="top" wrapText="1"/>
    </xf>
    <xf numFmtId="0" fontId="30" fillId="0" borderId="32" xfId="0" applyFont="1" applyBorder="1" applyAlignment="1">
      <alignment vertical="top" wrapText="1"/>
    </xf>
    <xf numFmtId="0" fontId="32" fillId="0" borderId="14" xfId="0" applyFont="1" applyBorder="1" applyAlignment="1">
      <alignment vertical="top" wrapText="1"/>
    </xf>
    <xf numFmtId="0" fontId="32" fillId="0" borderId="32" xfId="0" applyFont="1" applyBorder="1" applyAlignment="1">
      <alignment vertical="top" wrapText="1"/>
    </xf>
    <xf numFmtId="0" fontId="32" fillId="0" borderId="45" xfId="0" applyFont="1" applyBorder="1" applyAlignment="1">
      <alignment vertical="top" wrapText="1"/>
    </xf>
    <xf numFmtId="0" fontId="32" fillId="0" borderId="16" xfId="0" applyFont="1" applyBorder="1" applyAlignment="1">
      <alignment vertical="top" wrapText="1"/>
    </xf>
    <xf numFmtId="0" fontId="31" fillId="0" borderId="69" xfId="0" applyFont="1" applyBorder="1" applyAlignment="1">
      <alignment vertical="top" wrapText="1"/>
    </xf>
    <xf numFmtId="0" fontId="31" fillId="0" borderId="45" xfId="0" applyFont="1" applyBorder="1" applyAlignment="1">
      <alignment vertical="top" wrapText="1"/>
    </xf>
    <xf numFmtId="0" fontId="31" fillId="0" borderId="16" xfId="0" applyFont="1" applyBorder="1" applyAlignment="1">
      <alignment vertical="top" wrapText="1"/>
    </xf>
    <xf numFmtId="0" fontId="4" fillId="2" borderId="10" xfId="0" applyFont="1" applyFill="1" applyBorder="1" applyAlignment="1">
      <alignment horizontal="left" vertical="top"/>
    </xf>
    <xf numFmtId="0" fontId="30" fillId="0" borderId="46" xfId="0" applyFont="1" applyFill="1" applyBorder="1" applyAlignment="1">
      <alignment vertical="top" wrapText="1"/>
    </xf>
    <xf numFmtId="0" fontId="31" fillId="0" borderId="69" xfId="0" applyFont="1" applyFill="1" applyBorder="1" applyAlignment="1">
      <alignment vertical="top" wrapText="1"/>
    </xf>
    <xf numFmtId="0" fontId="31" fillId="0" borderId="32" xfId="0" applyFont="1" applyFill="1" applyBorder="1" applyAlignment="1">
      <alignment vertical="top" wrapText="1"/>
    </xf>
    <xf numFmtId="0" fontId="31" fillId="0" borderId="14" xfId="0" applyFont="1" applyFill="1" applyBorder="1" applyAlignment="1">
      <alignment vertical="top" wrapText="1"/>
    </xf>
    <xf numFmtId="0" fontId="31" fillId="0" borderId="45" xfId="0" applyFont="1" applyFill="1" applyBorder="1" applyAlignment="1">
      <alignment vertical="top" wrapText="1"/>
    </xf>
    <xf numFmtId="0" fontId="31" fillId="0" borderId="16" xfId="0" applyFont="1" applyFill="1" applyBorder="1" applyAlignment="1">
      <alignment vertical="top" wrapText="1"/>
    </xf>
    <xf numFmtId="49" fontId="5" fillId="4" borderId="51" xfId="0" applyNumberFormat="1" applyFont="1" applyFill="1" applyBorder="1" applyAlignment="1">
      <alignment vertical="top" wrapText="1"/>
    </xf>
    <xf numFmtId="0" fontId="26" fillId="0" borderId="44" xfId="0" applyFont="1" applyBorder="1" applyAlignment="1">
      <alignment vertical="top" wrapText="1"/>
    </xf>
    <xf numFmtId="0" fontId="26" fillId="0" borderId="44" xfId="0" applyFont="1" applyBorder="1" applyAlignment="1">
      <alignment wrapText="1"/>
    </xf>
    <xf numFmtId="0" fontId="26" fillId="0" borderId="54" xfId="0" applyFont="1" applyBorder="1" applyAlignment="1">
      <alignment wrapText="1"/>
    </xf>
    <xf numFmtId="0" fontId="31" fillId="0" borderId="32" xfId="0" applyFont="1" applyBorder="1" applyAlignment="1">
      <alignment vertical="top" wrapText="1"/>
    </xf>
    <xf numFmtId="0" fontId="31" fillId="0" borderId="14" xfId="0" applyFont="1" applyBorder="1" applyAlignment="1">
      <alignment vertical="top" wrapText="1"/>
    </xf>
    <xf numFmtId="0" fontId="30" fillId="0" borderId="32" xfId="0" applyFont="1" applyFill="1" applyBorder="1" applyAlignment="1">
      <alignment vertical="top" wrapText="1"/>
    </xf>
    <xf numFmtId="0" fontId="26" fillId="0" borderId="45" xfId="0" applyFont="1" applyBorder="1" applyAlignment="1">
      <alignment vertical="top" wrapText="1"/>
    </xf>
    <xf numFmtId="0" fontId="26" fillId="0" borderId="16" xfId="0" applyFont="1" applyBorder="1" applyAlignment="1">
      <alignment vertical="top" wrapText="1"/>
    </xf>
    <xf numFmtId="0" fontId="19" fillId="0" borderId="0" xfId="0" applyNumberFormat="1" applyFont="1" applyAlignment="1">
      <alignment vertical="top" wrapText="1"/>
    </xf>
    <xf numFmtId="0" fontId="26" fillId="0" borderId="0" xfId="0" applyFont="1" applyAlignment="1">
      <alignment vertical="top" wrapText="1"/>
    </xf>
    <xf numFmtId="0" fontId="19" fillId="0" borderId="26" xfId="0" applyFont="1" applyBorder="1" applyAlignment="1">
      <alignment horizontal="left" wrapText="1"/>
    </xf>
    <xf numFmtId="0" fontId="4" fillId="0" borderId="1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51" xfId="0" applyFont="1" applyBorder="1" applyAlignment="1">
      <alignment vertical="top" wrapText="1"/>
    </xf>
    <xf numFmtId="0" fontId="10" fillId="0" borderId="44" xfId="0" applyFont="1" applyBorder="1" applyAlignment="1">
      <alignment vertical="top" wrapText="1"/>
    </xf>
    <xf numFmtId="0" fontId="5" fillId="0" borderId="48" xfId="0" applyFont="1" applyBorder="1" applyAlignment="1">
      <alignment vertical="top" wrapText="1"/>
    </xf>
    <xf numFmtId="0" fontId="10" fillId="0" borderId="22" xfId="0" applyFont="1" applyBorder="1" applyAlignment="1">
      <alignment vertical="top" wrapText="1"/>
    </xf>
    <xf numFmtId="0" fontId="5" fillId="0" borderId="7" xfId="0" applyFont="1" applyFill="1" applyBorder="1" applyAlignment="1">
      <alignment horizontal="center" vertical="center" textRotation="90" wrapText="1"/>
    </xf>
    <xf numFmtId="0" fontId="10" fillId="0" borderId="25" xfId="0" applyFont="1" applyBorder="1"/>
    <xf numFmtId="0" fontId="5" fillId="0" borderId="49" xfId="0" applyFont="1" applyFill="1" applyBorder="1" applyAlignment="1">
      <alignment horizontal="center" vertical="center" textRotation="90" wrapText="1"/>
    </xf>
    <xf numFmtId="0" fontId="10" fillId="0" borderId="31" xfId="0" applyFont="1" applyBorder="1"/>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tabSelected="1" zoomScaleNormal="100" workbookViewId="0">
      <selection activeCell="R5" sqref="R5"/>
    </sheetView>
  </sheetViews>
  <sheetFormatPr defaultColWidth="9.109375" defaultRowHeight="10.199999999999999" x14ac:dyDescent="0.25"/>
  <cols>
    <col min="1" max="1" width="2.6640625" style="1" customWidth="1"/>
    <col min="2" max="3" width="2.5546875" style="1" customWidth="1"/>
    <col min="4" max="4" width="19.6640625" style="1" customWidth="1"/>
    <col min="5" max="5" width="7.88671875" style="2" customWidth="1"/>
    <col min="6" max="6" width="4.44140625" style="1" customWidth="1"/>
    <col min="7" max="7" width="5.33203125" style="3" customWidth="1"/>
    <col min="8" max="8" width="7.88671875" style="1" customWidth="1"/>
    <col min="9" max="9" width="8.21875" style="1" customWidth="1"/>
    <col min="10" max="10" width="8.44140625" style="1" customWidth="1"/>
    <col min="11" max="11" width="23.33203125" style="1" customWidth="1"/>
    <col min="12" max="12" width="6.109375" style="4" customWidth="1"/>
    <col min="13" max="13" width="5.88671875" style="1" customWidth="1"/>
    <col min="14" max="14" width="12.44140625" style="5" customWidth="1"/>
    <col min="15" max="15" width="14.88671875" style="5" customWidth="1"/>
    <col min="16" max="16384" width="9.109375" style="5"/>
  </cols>
  <sheetData>
    <row r="1" spans="1:19" ht="44.25" customHeight="1" x14ac:dyDescent="0.25">
      <c r="I1" s="270"/>
      <c r="J1" s="271"/>
      <c r="K1" s="271"/>
      <c r="L1" s="271"/>
      <c r="M1" s="271"/>
    </row>
    <row r="2" spans="1:19" ht="12.75" customHeight="1" x14ac:dyDescent="0.25">
      <c r="D2" s="334" t="s">
        <v>123</v>
      </c>
      <c r="E2" s="335"/>
      <c r="F2" s="335"/>
      <c r="G2" s="335"/>
      <c r="H2" s="335"/>
      <c r="I2" s="335"/>
      <c r="J2" s="335"/>
      <c r="K2" s="335"/>
      <c r="L2" s="335"/>
      <c r="M2" s="335"/>
      <c r="N2" s="335"/>
      <c r="O2" s="335"/>
      <c r="P2" s="19"/>
      <c r="Q2" s="19"/>
      <c r="R2" s="19"/>
      <c r="S2" s="19"/>
    </row>
    <row r="3" spans="1:19" ht="15.75" customHeight="1" thickBot="1" x14ac:dyDescent="0.3">
      <c r="A3" s="6"/>
      <c r="B3" s="30"/>
      <c r="C3" s="30"/>
      <c r="D3" s="336" t="s">
        <v>19</v>
      </c>
      <c r="E3" s="336"/>
      <c r="F3" s="336"/>
      <c r="G3" s="336"/>
      <c r="H3" s="336"/>
      <c r="I3" s="45"/>
      <c r="J3" s="45"/>
      <c r="K3" s="45"/>
      <c r="L3" s="45"/>
      <c r="M3" s="45"/>
      <c r="N3" s="45"/>
      <c r="O3" s="45"/>
      <c r="P3" s="45"/>
      <c r="Q3" s="45"/>
      <c r="R3" s="45"/>
      <c r="S3" s="45"/>
    </row>
    <row r="4" spans="1:19" ht="36.75" customHeight="1" x14ac:dyDescent="0.25">
      <c r="A4" s="253" t="s">
        <v>0</v>
      </c>
      <c r="B4" s="296" t="s">
        <v>1</v>
      </c>
      <c r="C4" s="296" t="s">
        <v>2</v>
      </c>
      <c r="D4" s="299" t="s">
        <v>3</v>
      </c>
      <c r="E4" s="287" t="s">
        <v>4</v>
      </c>
      <c r="F4" s="290" t="s">
        <v>5</v>
      </c>
      <c r="G4" s="293" t="s">
        <v>6</v>
      </c>
      <c r="H4" s="337" t="s">
        <v>87</v>
      </c>
      <c r="I4" s="338"/>
      <c r="J4" s="339"/>
      <c r="K4" s="285" t="s">
        <v>122</v>
      </c>
      <c r="L4" s="286"/>
      <c r="M4" s="286"/>
      <c r="N4" s="340" t="s">
        <v>88</v>
      </c>
      <c r="O4" s="342" t="s">
        <v>81</v>
      </c>
    </row>
    <row r="5" spans="1:19" ht="15" customHeight="1" x14ac:dyDescent="0.25">
      <c r="A5" s="254"/>
      <c r="B5" s="297"/>
      <c r="C5" s="297"/>
      <c r="D5" s="300"/>
      <c r="E5" s="288"/>
      <c r="F5" s="291"/>
      <c r="G5" s="294"/>
      <c r="H5" s="272" t="s">
        <v>124</v>
      </c>
      <c r="I5" s="344" t="s">
        <v>125</v>
      </c>
      <c r="J5" s="346" t="s">
        <v>126</v>
      </c>
      <c r="K5" s="274" t="s">
        <v>3</v>
      </c>
      <c r="L5" s="276"/>
      <c r="M5" s="277"/>
      <c r="N5" s="341"/>
      <c r="O5" s="343"/>
    </row>
    <row r="6" spans="1:19" ht="88.5" customHeight="1" thickBot="1" x14ac:dyDescent="0.3">
      <c r="A6" s="255"/>
      <c r="B6" s="298"/>
      <c r="C6" s="298"/>
      <c r="D6" s="301"/>
      <c r="E6" s="289"/>
      <c r="F6" s="292"/>
      <c r="G6" s="295"/>
      <c r="H6" s="273"/>
      <c r="I6" s="345"/>
      <c r="J6" s="347"/>
      <c r="K6" s="275"/>
      <c r="L6" s="46" t="s">
        <v>82</v>
      </c>
      <c r="M6" s="47" t="s">
        <v>83</v>
      </c>
      <c r="N6" s="341"/>
      <c r="O6" s="343"/>
    </row>
    <row r="7" spans="1:19" ht="15" customHeight="1" thickBot="1" x14ac:dyDescent="0.3">
      <c r="A7" s="7" t="s">
        <v>7</v>
      </c>
      <c r="B7" s="318" t="s">
        <v>68</v>
      </c>
      <c r="C7" s="318"/>
      <c r="D7" s="318"/>
      <c r="E7" s="318"/>
      <c r="F7" s="318"/>
      <c r="G7" s="318"/>
      <c r="H7" s="318"/>
      <c r="I7" s="318"/>
      <c r="J7" s="318"/>
      <c r="K7" s="318"/>
      <c r="L7" s="318"/>
      <c r="M7" s="318"/>
      <c r="N7" s="217"/>
      <c r="O7" s="218"/>
    </row>
    <row r="8" spans="1:19" ht="15.6" customHeight="1" thickBot="1" x14ac:dyDescent="0.3">
      <c r="A8" s="8" t="s">
        <v>7</v>
      </c>
      <c r="B8" s="9" t="s">
        <v>7</v>
      </c>
      <c r="C8" s="256" t="s">
        <v>89</v>
      </c>
      <c r="D8" s="257"/>
      <c r="E8" s="278"/>
      <c r="F8" s="278"/>
      <c r="G8" s="257"/>
      <c r="H8" s="257"/>
      <c r="I8" s="257"/>
      <c r="J8" s="257"/>
      <c r="K8" s="257"/>
      <c r="L8" s="257"/>
      <c r="M8" s="257"/>
      <c r="N8" s="221"/>
      <c r="O8" s="222"/>
    </row>
    <row r="9" spans="1:19" ht="12.75" customHeight="1" x14ac:dyDescent="0.25">
      <c r="A9" s="268" t="s">
        <v>7</v>
      </c>
      <c r="B9" s="265" t="s">
        <v>7</v>
      </c>
      <c r="C9" s="258" t="s">
        <v>7</v>
      </c>
      <c r="D9" s="260" t="s">
        <v>24</v>
      </c>
      <c r="E9" s="249" t="s">
        <v>45</v>
      </c>
      <c r="F9" s="245" t="s">
        <v>92</v>
      </c>
      <c r="G9" s="10" t="s">
        <v>57</v>
      </c>
      <c r="H9" s="62">
        <v>217.9</v>
      </c>
      <c r="I9" s="11">
        <v>224.7</v>
      </c>
      <c r="J9" s="113">
        <v>224.6</v>
      </c>
      <c r="K9" s="122" t="s">
        <v>25</v>
      </c>
      <c r="L9" s="117" t="s">
        <v>128</v>
      </c>
      <c r="M9" s="48" t="s">
        <v>149</v>
      </c>
      <c r="N9" s="308" t="s">
        <v>150</v>
      </c>
      <c r="O9" s="315"/>
      <c r="P9" s="28"/>
      <c r="Q9" s="28"/>
      <c r="R9" s="28"/>
      <c r="S9" s="28"/>
    </row>
    <row r="10" spans="1:19" ht="12.75" customHeight="1" x14ac:dyDescent="0.25">
      <c r="A10" s="180"/>
      <c r="B10" s="266"/>
      <c r="C10" s="252"/>
      <c r="D10" s="261"/>
      <c r="E10" s="263"/>
      <c r="F10" s="264"/>
      <c r="G10" s="12" t="s">
        <v>80</v>
      </c>
      <c r="H10" s="65">
        <v>0</v>
      </c>
      <c r="I10" s="13">
        <v>5.0999999999999996</v>
      </c>
      <c r="J10" s="114">
        <v>5.0999999999999996</v>
      </c>
      <c r="K10" s="123" t="s">
        <v>26</v>
      </c>
      <c r="L10" s="118" t="s">
        <v>52</v>
      </c>
      <c r="M10" s="49" t="s">
        <v>52</v>
      </c>
      <c r="N10" s="329"/>
      <c r="O10" s="330"/>
      <c r="P10" s="28"/>
      <c r="Q10" s="28"/>
      <c r="R10" s="28"/>
      <c r="S10" s="28"/>
    </row>
    <row r="11" spans="1:19" ht="12.75" customHeight="1" x14ac:dyDescent="0.25">
      <c r="A11" s="180"/>
      <c r="B11" s="266"/>
      <c r="C11" s="252"/>
      <c r="D11" s="261"/>
      <c r="E11" s="263"/>
      <c r="F11" s="264"/>
      <c r="G11" s="12" t="s">
        <v>127</v>
      </c>
      <c r="H11" s="65">
        <v>17.600000000000001</v>
      </c>
      <c r="I11" s="13">
        <v>24.8</v>
      </c>
      <c r="J11" s="114">
        <v>23</v>
      </c>
      <c r="K11" s="124" t="s">
        <v>30</v>
      </c>
      <c r="L11" s="118" t="s">
        <v>129</v>
      </c>
      <c r="M11" s="49" t="s">
        <v>151</v>
      </c>
      <c r="N11" s="329"/>
      <c r="O11" s="330"/>
      <c r="P11" s="28"/>
      <c r="Q11" s="28"/>
      <c r="R11" s="28"/>
      <c r="S11" s="28"/>
    </row>
    <row r="12" spans="1:19" ht="12.6" customHeight="1" thickBot="1" x14ac:dyDescent="0.3">
      <c r="A12" s="269"/>
      <c r="B12" s="267"/>
      <c r="C12" s="259"/>
      <c r="D12" s="262"/>
      <c r="E12" s="250"/>
      <c r="F12" s="247"/>
      <c r="G12" s="14" t="s">
        <v>8</v>
      </c>
      <c r="H12" s="58">
        <f>H9+H10+H11</f>
        <v>235.5</v>
      </c>
      <c r="I12" s="60">
        <f>I9+I10+I11</f>
        <v>254.6</v>
      </c>
      <c r="J12" s="115">
        <f>J9+J10+J11</f>
        <v>252.7</v>
      </c>
      <c r="K12" s="125"/>
      <c r="L12" s="119"/>
      <c r="M12" s="101"/>
      <c r="N12" s="316"/>
      <c r="O12" s="317"/>
      <c r="P12" s="28"/>
      <c r="Q12" s="28"/>
      <c r="R12" s="28"/>
      <c r="S12" s="28"/>
    </row>
    <row r="13" spans="1:19" ht="12.75" customHeight="1" x14ac:dyDescent="0.25">
      <c r="A13" s="268" t="s">
        <v>7</v>
      </c>
      <c r="B13" s="265" t="s">
        <v>7</v>
      </c>
      <c r="C13" s="258" t="s">
        <v>9</v>
      </c>
      <c r="D13" s="260" t="s">
        <v>23</v>
      </c>
      <c r="E13" s="249" t="s">
        <v>46</v>
      </c>
      <c r="F13" s="245" t="s">
        <v>92</v>
      </c>
      <c r="G13" s="10" t="s">
        <v>57</v>
      </c>
      <c r="H13" s="62">
        <v>292.60000000000002</v>
      </c>
      <c r="I13" s="11">
        <v>292.60000000000002</v>
      </c>
      <c r="J13" s="116">
        <v>292</v>
      </c>
      <c r="K13" s="122" t="s">
        <v>25</v>
      </c>
      <c r="L13" s="120">
        <v>143</v>
      </c>
      <c r="M13" s="50">
        <v>145</v>
      </c>
      <c r="N13" s="308" t="s">
        <v>182</v>
      </c>
      <c r="O13" s="315"/>
      <c r="P13" s="28"/>
      <c r="Q13" s="28"/>
      <c r="R13" s="28"/>
      <c r="S13" s="28"/>
    </row>
    <row r="14" spans="1:19" ht="12.75" customHeight="1" x14ac:dyDescent="0.25">
      <c r="A14" s="180"/>
      <c r="B14" s="266"/>
      <c r="C14" s="252"/>
      <c r="D14" s="261"/>
      <c r="E14" s="263"/>
      <c r="F14" s="264"/>
      <c r="G14" s="12" t="s">
        <v>80</v>
      </c>
      <c r="H14" s="65">
        <v>0</v>
      </c>
      <c r="I14" s="13">
        <v>5.5</v>
      </c>
      <c r="J14" s="65">
        <v>5.5</v>
      </c>
      <c r="K14" s="123" t="s">
        <v>26</v>
      </c>
      <c r="L14" s="121">
        <v>3</v>
      </c>
      <c r="M14" s="51">
        <v>4</v>
      </c>
      <c r="N14" s="329"/>
      <c r="O14" s="330"/>
      <c r="P14" s="28"/>
      <c r="Q14" s="28"/>
      <c r="R14" s="28"/>
      <c r="S14" s="28"/>
    </row>
    <row r="15" spans="1:19" ht="12.75" customHeight="1" x14ac:dyDescent="0.25">
      <c r="A15" s="180"/>
      <c r="B15" s="266"/>
      <c r="C15" s="252"/>
      <c r="D15" s="261"/>
      <c r="E15" s="263"/>
      <c r="F15" s="264"/>
      <c r="G15" s="12" t="s">
        <v>127</v>
      </c>
      <c r="H15" s="65">
        <v>30</v>
      </c>
      <c r="I15" s="13">
        <v>46</v>
      </c>
      <c r="J15" s="65">
        <v>39.1</v>
      </c>
      <c r="K15" s="124" t="s">
        <v>30</v>
      </c>
      <c r="L15" s="118" t="s">
        <v>152</v>
      </c>
      <c r="M15" s="49" t="s">
        <v>153</v>
      </c>
      <c r="N15" s="329"/>
      <c r="O15" s="330"/>
      <c r="P15" s="28"/>
      <c r="Q15" s="28"/>
      <c r="R15" s="28"/>
      <c r="S15" s="28"/>
    </row>
    <row r="16" spans="1:19" ht="24.6" customHeight="1" thickBot="1" x14ac:dyDescent="0.3">
      <c r="A16" s="269"/>
      <c r="B16" s="267"/>
      <c r="C16" s="259"/>
      <c r="D16" s="262"/>
      <c r="E16" s="250"/>
      <c r="F16" s="247"/>
      <c r="G16" s="14" t="s">
        <v>8</v>
      </c>
      <c r="H16" s="58">
        <f t="shared" ref="H16:J16" si="0">H13+H14+H15</f>
        <v>322.60000000000002</v>
      </c>
      <c r="I16" s="60">
        <f t="shared" si="0"/>
        <v>344.1</v>
      </c>
      <c r="J16" s="58">
        <f t="shared" si="0"/>
        <v>336.6</v>
      </c>
      <c r="K16" s="125"/>
      <c r="L16" s="119"/>
      <c r="M16" s="101"/>
      <c r="N16" s="316"/>
      <c r="O16" s="317"/>
      <c r="P16" s="28"/>
      <c r="Q16" s="28"/>
      <c r="R16" s="28"/>
      <c r="S16" s="28"/>
    </row>
    <row r="17" spans="1:19" ht="12.75" customHeight="1" x14ac:dyDescent="0.25">
      <c r="A17" s="268" t="s">
        <v>7</v>
      </c>
      <c r="B17" s="265" t="s">
        <v>7</v>
      </c>
      <c r="C17" s="258" t="s">
        <v>31</v>
      </c>
      <c r="D17" s="260" t="s">
        <v>20</v>
      </c>
      <c r="E17" s="249" t="s">
        <v>47</v>
      </c>
      <c r="F17" s="245" t="s">
        <v>92</v>
      </c>
      <c r="G17" s="10" t="s">
        <v>57</v>
      </c>
      <c r="H17" s="62">
        <v>602</v>
      </c>
      <c r="I17" s="11">
        <v>822.3</v>
      </c>
      <c r="J17" s="11">
        <v>822.3</v>
      </c>
      <c r="K17" s="22" t="s">
        <v>25</v>
      </c>
      <c r="L17" s="31" t="s">
        <v>130</v>
      </c>
      <c r="M17" s="81" t="s">
        <v>154</v>
      </c>
      <c r="N17" s="319" t="s">
        <v>100</v>
      </c>
      <c r="O17" s="320"/>
      <c r="P17" s="28"/>
      <c r="Q17" s="28"/>
      <c r="R17" s="28"/>
      <c r="S17" s="28"/>
    </row>
    <row r="18" spans="1:19" ht="12.75" customHeight="1" thickBot="1" x14ac:dyDescent="0.3">
      <c r="A18" s="180"/>
      <c r="B18" s="266"/>
      <c r="C18" s="252"/>
      <c r="D18" s="261"/>
      <c r="E18" s="263"/>
      <c r="F18" s="264"/>
      <c r="G18" s="12" t="s">
        <v>80</v>
      </c>
      <c r="H18" s="65">
        <v>0</v>
      </c>
      <c r="I18" s="13">
        <v>13.9</v>
      </c>
      <c r="J18" s="13">
        <v>13.9</v>
      </c>
      <c r="K18" s="74" t="s">
        <v>26</v>
      </c>
      <c r="L18" s="21" t="s">
        <v>99</v>
      </c>
      <c r="M18" s="82" t="s">
        <v>155</v>
      </c>
      <c r="N18" s="321"/>
      <c r="O18" s="322"/>
      <c r="P18" s="28"/>
      <c r="Q18" s="28"/>
      <c r="R18" s="28"/>
      <c r="S18" s="28"/>
    </row>
    <row r="19" spans="1:19" ht="12.75" customHeight="1" x14ac:dyDescent="0.25">
      <c r="A19" s="180"/>
      <c r="B19" s="266"/>
      <c r="C19" s="252"/>
      <c r="D19" s="261"/>
      <c r="E19" s="263"/>
      <c r="F19" s="264"/>
      <c r="G19" s="12" t="s">
        <v>127</v>
      </c>
      <c r="H19" s="65">
        <v>40.299999999999997</v>
      </c>
      <c r="I19" s="13">
        <v>66.099999999999994</v>
      </c>
      <c r="J19" s="13">
        <v>58.7</v>
      </c>
      <c r="K19" s="22" t="s">
        <v>27</v>
      </c>
      <c r="L19" s="32" t="s">
        <v>156</v>
      </c>
      <c r="M19" s="108" t="s">
        <v>138</v>
      </c>
      <c r="N19" s="321"/>
      <c r="O19" s="322"/>
      <c r="P19" s="28"/>
      <c r="Q19" s="28"/>
      <c r="R19" s="28"/>
      <c r="S19" s="28"/>
    </row>
    <row r="20" spans="1:19" ht="24" customHeight="1" x14ac:dyDescent="0.25">
      <c r="A20" s="180"/>
      <c r="B20" s="266"/>
      <c r="C20" s="252"/>
      <c r="D20" s="261"/>
      <c r="E20" s="263"/>
      <c r="F20" s="264"/>
      <c r="G20" s="12"/>
      <c r="H20" s="65"/>
      <c r="I20" s="13"/>
      <c r="J20" s="13"/>
      <c r="K20" s="75" t="s">
        <v>53</v>
      </c>
      <c r="L20" s="32" t="s">
        <v>157</v>
      </c>
      <c r="M20" s="108" t="s">
        <v>158</v>
      </c>
      <c r="N20" s="321"/>
      <c r="O20" s="322"/>
      <c r="P20" s="28"/>
      <c r="Q20" s="28"/>
      <c r="R20" s="28"/>
      <c r="S20" s="28"/>
    </row>
    <row r="21" spans="1:19" ht="42" customHeight="1" thickBot="1" x14ac:dyDescent="0.3">
      <c r="A21" s="269"/>
      <c r="B21" s="267"/>
      <c r="C21" s="259"/>
      <c r="D21" s="262"/>
      <c r="E21" s="250"/>
      <c r="F21" s="247"/>
      <c r="G21" s="14" t="s">
        <v>8</v>
      </c>
      <c r="H21" s="58">
        <f>H17+H18+H19</f>
        <v>642.29999999999995</v>
      </c>
      <c r="I21" s="60">
        <f t="shared" ref="I21:J21" si="1">I17+I18+I19</f>
        <v>902.3</v>
      </c>
      <c r="J21" s="60">
        <f t="shared" si="1"/>
        <v>894.9</v>
      </c>
      <c r="K21" s="87" t="s">
        <v>30</v>
      </c>
      <c r="L21" s="109" t="s">
        <v>131</v>
      </c>
      <c r="M21" s="110" t="s">
        <v>159</v>
      </c>
      <c r="N21" s="323"/>
      <c r="O21" s="324"/>
      <c r="P21" s="28"/>
      <c r="Q21" s="28"/>
      <c r="R21" s="28"/>
      <c r="S21" s="28"/>
    </row>
    <row r="22" spans="1:19" ht="22.8" customHeight="1" x14ac:dyDescent="0.25">
      <c r="A22" s="268" t="s">
        <v>7</v>
      </c>
      <c r="B22" s="265" t="s">
        <v>7</v>
      </c>
      <c r="C22" s="258" t="s">
        <v>32</v>
      </c>
      <c r="D22" s="260" t="s">
        <v>21</v>
      </c>
      <c r="E22" s="249" t="s">
        <v>48</v>
      </c>
      <c r="F22" s="245" t="s">
        <v>92</v>
      </c>
      <c r="G22" s="10" t="s">
        <v>57</v>
      </c>
      <c r="H22" s="62">
        <v>326.2</v>
      </c>
      <c r="I22" s="11">
        <v>105.9</v>
      </c>
      <c r="J22" s="11">
        <v>105.8</v>
      </c>
      <c r="K22" s="22" t="s">
        <v>27</v>
      </c>
      <c r="L22" s="31" t="s">
        <v>132</v>
      </c>
      <c r="M22" s="154" t="s">
        <v>132</v>
      </c>
      <c r="N22" s="308" t="s">
        <v>183</v>
      </c>
      <c r="O22" s="309"/>
      <c r="P22" s="28"/>
      <c r="Q22" s="28"/>
      <c r="R22" s="28"/>
      <c r="S22" s="28"/>
    </row>
    <row r="23" spans="1:19" ht="23.4" customHeight="1" x14ac:dyDescent="0.25">
      <c r="A23" s="180"/>
      <c r="B23" s="266"/>
      <c r="C23" s="252"/>
      <c r="D23" s="261"/>
      <c r="E23" s="251"/>
      <c r="F23" s="246"/>
      <c r="G23" s="111" t="s">
        <v>127</v>
      </c>
      <c r="H23" s="64">
        <v>10</v>
      </c>
      <c r="I23" s="44">
        <v>0.2</v>
      </c>
      <c r="J23" s="44">
        <v>0.1</v>
      </c>
      <c r="K23" s="112"/>
      <c r="L23" s="32"/>
      <c r="M23" s="155"/>
      <c r="N23" s="310"/>
      <c r="O23" s="311"/>
      <c r="P23" s="28"/>
      <c r="Q23" s="28"/>
      <c r="R23" s="28"/>
      <c r="S23" s="28"/>
    </row>
    <row r="24" spans="1:19" ht="27" customHeight="1" x14ac:dyDescent="0.25">
      <c r="A24" s="180"/>
      <c r="B24" s="266"/>
      <c r="C24" s="252"/>
      <c r="D24" s="261"/>
      <c r="E24" s="263"/>
      <c r="F24" s="264"/>
      <c r="G24" s="12" t="s">
        <v>80</v>
      </c>
      <c r="H24" s="65">
        <v>0</v>
      </c>
      <c r="I24" s="13">
        <v>0</v>
      </c>
      <c r="J24" s="13">
        <v>0</v>
      </c>
      <c r="K24" s="23" t="s">
        <v>55</v>
      </c>
      <c r="L24" s="21" t="s">
        <v>52</v>
      </c>
      <c r="M24" s="156" t="s">
        <v>52</v>
      </c>
      <c r="N24" s="312"/>
      <c r="O24" s="311"/>
      <c r="P24" s="28"/>
      <c r="Q24" s="28"/>
      <c r="R24" s="28"/>
      <c r="S24" s="28"/>
    </row>
    <row r="25" spans="1:19" ht="24.6" customHeight="1" thickBot="1" x14ac:dyDescent="0.3">
      <c r="A25" s="269"/>
      <c r="B25" s="267"/>
      <c r="C25" s="259"/>
      <c r="D25" s="262"/>
      <c r="E25" s="250"/>
      <c r="F25" s="247"/>
      <c r="G25" s="14" t="s">
        <v>8</v>
      </c>
      <c r="H25" s="58">
        <f>H22+H24+H23</f>
        <v>336.2</v>
      </c>
      <c r="I25" s="60">
        <f t="shared" ref="I25:J25" si="2">I22+I24+I23</f>
        <v>106.10000000000001</v>
      </c>
      <c r="J25" s="60">
        <f t="shared" si="2"/>
        <v>105.89999999999999</v>
      </c>
      <c r="K25" s="20"/>
      <c r="L25" s="100"/>
      <c r="M25" s="157"/>
      <c r="N25" s="313"/>
      <c r="O25" s="314"/>
      <c r="P25" s="28"/>
      <c r="Q25" s="28"/>
      <c r="R25" s="28"/>
      <c r="S25" s="28"/>
    </row>
    <row r="26" spans="1:19" ht="19.2" customHeight="1" x14ac:dyDescent="0.25">
      <c r="A26" s="268" t="s">
        <v>7</v>
      </c>
      <c r="B26" s="265" t="s">
        <v>7</v>
      </c>
      <c r="C26" s="258" t="s">
        <v>33</v>
      </c>
      <c r="D26" s="260" t="s">
        <v>22</v>
      </c>
      <c r="E26" s="249" t="s">
        <v>72</v>
      </c>
      <c r="F26" s="245" t="s">
        <v>92</v>
      </c>
      <c r="G26" s="10" t="s">
        <v>57</v>
      </c>
      <c r="H26" s="62">
        <v>191.7</v>
      </c>
      <c r="I26" s="11">
        <v>192.7</v>
      </c>
      <c r="J26" s="11">
        <v>192.3</v>
      </c>
      <c r="K26" s="86" t="s">
        <v>28</v>
      </c>
      <c r="L26" s="31" t="s">
        <v>97</v>
      </c>
      <c r="M26" s="158" t="s">
        <v>160</v>
      </c>
      <c r="N26" s="319" t="s">
        <v>163</v>
      </c>
      <c r="O26" s="320"/>
      <c r="P26" s="28"/>
      <c r="Q26" s="28"/>
      <c r="R26" s="28"/>
      <c r="S26" s="28"/>
    </row>
    <row r="27" spans="1:19" ht="24" customHeight="1" x14ac:dyDescent="0.25">
      <c r="A27" s="180"/>
      <c r="B27" s="266"/>
      <c r="C27" s="252"/>
      <c r="D27" s="261"/>
      <c r="E27" s="263"/>
      <c r="F27" s="264"/>
      <c r="G27" s="12" t="s">
        <v>80</v>
      </c>
      <c r="H27" s="65">
        <v>0</v>
      </c>
      <c r="I27" s="13">
        <v>2.9</v>
      </c>
      <c r="J27" s="13">
        <v>2.9</v>
      </c>
      <c r="K27" s="27" t="s">
        <v>73</v>
      </c>
      <c r="L27" s="21" t="s">
        <v>129</v>
      </c>
      <c r="M27" s="159" t="s">
        <v>161</v>
      </c>
      <c r="N27" s="321"/>
      <c r="O27" s="322"/>
      <c r="P27" s="28"/>
      <c r="Q27" s="28"/>
      <c r="R27" s="28"/>
      <c r="S27" s="28"/>
    </row>
    <row r="28" spans="1:19" ht="27.75" customHeight="1" x14ac:dyDescent="0.25">
      <c r="A28" s="180"/>
      <c r="B28" s="266"/>
      <c r="C28" s="252"/>
      <c r="D28" s="261"/>
      <c r="E28" s="263"/>
      <c r="F28" s="264"/>
      <c r="G28" s="12" t="s">
        <v>127</v>
      </c>
      <c r="H28" s="65">
        <v>4.5</v>
      </c>
      <c r="I28" s="13">
        <v>6</v>
      </c>
      <c r="J28" s="13">
        <v>4.9000000000000004</v>
      </c>
      <c r="K28" s="27" t="s">
        <v>62</v>
      </c>
      <c r="L28" s="32" t="s">
        <v>75</v>
      </c>
      <c r="M28" s="155" t="s">
        <v>75</v>
      </c>
      <c r="N28" s="321"/>
      <c r="O28" s="322"/>
      <c r="P28" s="28"/>
      <c r="Q28" s="28"/>
      <c r="R28" s="28"/>
      <c r="S28" s="28"/>
    </row>
    <row r="29" spans="1:19" ht="63" customHeight="1" thickBot="1" x14ac:dyDescent="0.3">
      <c r="A29" s="269"/>
      <c r="B29" s="267"/>
      <c r="C29" s="259"/>
      <c r="D29" s="262"/>
      <c r="E29" s="250"/>
      <c r="F29" s="247"/>
      <c r="G29" s="14" t="s">
        <v>8</v>
      </c>
      <c r="H29" s="58">
        <f>H26+H27+H28</f>
        <v>196.2</v>
      </c>
      <c r="I29" s="60">
        <f t="shared" ref="I29:J29" si="3">I26+I27+I28</f>
        <v>201.6</v>
      </c>
      <c r="J29" s="60">
        <f t="shared" si="3"/>
        <v>200.10000000000002</v>
      </c>
      <c r="K29" s="87" t="s">
        <v>63</v>
      </c>
      <c r="L29" s="100" t="s">
        <v>133</v>
      </c>
      <c r="M29" s="157" t="s">
        <v>162</v>
      </c>
      <c r="N29" s="323"/>
      <c r="O29" s="324"/>
      <c r="P29" s="28"/>
      <c r="Q29" s="28"/>
      <c r="R29" s="28"/>
      <c r="S29" s="28"/>
    </row>
    <row r="30" spans="1:19" ht="24" customHeight="1" x14ac:dyDescent="0.25">
      <c r="A30" s="268" t="s">
        <v>7</v>
      </c>
      <c r="B30" s="265" t="s">
        <v>7</v>
      </c>
      <c r="C30" s="258" t="s">
        <v>58</v>
      </c>
      <c r="D30" s="260" t="s">
        <v>70</v>
      </c>
      <c r="E30" s="249" t="s">
        <v>49</v>
      </c>
      <c r="F30" s="245" t="s">
        <v>92</v>
      </c>
      <c r="G30" s="10" t="s">
        <v>57</v>
      </c>
      <c r="H30" s="62">
        <v>147.4</v>
      </c>
      <c r="I30" s="11">
        <v>149.69999999999999</v>
      </c>
      <c r="J30" s="11">
        <v>149.69999999999999</v>
      </c>
      <c r="K30" s="76" t="s">
        <v>91</v>
      </c>
      <c r="L30" s="33" t="s">
        <v>90</v>
      </c>
      <c r="M30" s="160" t="s">
        <v>164</v>
      </c>
      <c r="N30" s="308" t="s">
        <v>168</v>
      </c>
      <c r="O30" s="315"/>
      <c r="P30" s="28"/>
      <c r="Q30" s="28"/>
      <c r="R30" s="28"/>
      <c r="S30" s="28"/>
    </row>
    <row r="31" spans="1:19" ht="17.399999999999999" customHeight="1" x14ac:dyDescent="0.25">
      <c r="A31" s="180"/>
      <c r="B31" s="266"/>
      <c r="C31" s="252"/>
      <c r="D31" s="261"/>
      <c r="E31" s="263"/>
      <c r="F31" s="264"/>
      <c r="G31" s="12" t="s">
        <v>80</v>
      </c>
      <c r="H31" s="65">
        <v>0</v>
      </c>
      <c r="I31" s="13">
        <v>3.1</v>
      </c>
      <c r="J31" s="13">
        <v>3.1</v>
      </c>
      <c r="K31" s="23" t="s">
        <v>29</v>
      </c>
      <c r="L31" s="34" t="s">
        <v>134</v>
      </c>
      <c r="M31" s="161" t="s">
        <v>165</v>
      </c>
      <c r="N31" s="329"/>
      <c r="O31" s="330"/>
      <c r="P31" s="28"/>
      <c r="Q31" s="28"/>
      <c r="R31" s="28"/>
      <c r="S31" s="28"/>
    </row>
    <row r="32" spans="1:19" ht="20.399999999999999" customHeight="1" thickBot="1" x14ac:dyDescent="0.3">
      <c r="A32" s="180"/>
      <c r="B32" s="266"/>
      <c r="C32" s="252"/>
      <c r="D32" s="261"/>
      <c r="E32" s="263"/>
      <c r="F32" s="264"/>
      <c r="G32" s="78" t="s">
        <v>127</v>
      </c>
      <c r="H32" s="65">
        <v>99</v>
      </c>
      <c r="I32" s="26">
        <v>142</v>
      </c>
      <c r="J32" s="26">
        <v>139.4</v>
      </c>
      <c r="K32" s="126"/>
      <c r="L32" s="56"/>
      <c r="M32" s="162"/>
      <c r="N32" s="329"/>
      <c r="O32" s="330"/>
      <c r="P32" s="28"/>
      <c r="Q32" s="28"/>
      <c r="R32" s="28"/>
      <c r="S32" s="28"/>
    </row>
    <row r="33" spans="1:19" ht="106.8" customHeight="1" thickBot="1" x14ac:dyDescent="0.3">
      <c r="A33" s="269"/>
      <c r="B33" s="267"/>
      <c r="C33" s="259"/>
      <c r="D33" s="262"/>
      <c r="E33" s="250"/>
      <c r="F33" s="247"/>
      <c r="G33" s="14" t="s">
        <v>8</v>
      </c>
      <c r="H33" s="60">
        <f>H30+H31+H32</f>
        <v>246.4</v>
      </c>
      <c r="I33" s="60">
        <f>I30+I31+I32</f>
        <v>294.79999999999995</v>
      </c>
      <c r="J33" s="60">
        <f>J30+J31+J32</f>
        <v>292.2</v>
      </c>
      <c r="K33" s="77" t="s">
        <v>30</v>
      </c>
      <c r="L33" s="98" t="s">
        <v>135</v>
      </c>
      <c r="M33" s="163" t="s">
        <v>167</v>
      </c>
      <c r="N33" s="316"/>
      <c r="O33" s="317"/>
      <c r="P33" s="28"/>
      <c r="Q33" s="28"/>
      <c r="R33" s="28"/>
      <c r="S33" s="28"/>
    </row>
    <row r="34" spans="1:19" ht="12.75" customHeight="1" x14ac:dyDescent="0.25">
      <c r="A34" s="268" t="s">
        <v>7</v>
      </c>
      <c r="B34" s="265" t="s">
        <v>7</v>
      </c>
      <c r="C34" s="258" t="s">
        <v>59</v>
      </c>
      <c r="D34" s="260" t="s">
        <v>71</v>
      </c>
      <c r="E34" s="249" t="s">
        <v>44</v>
      </c>
      <c r="F34" s="245" t="s">
        <v>92</v>
      </c>
      <c r="G34" s="10" t="s">
        <v>57</v>
      </c>
      <c r="H34" s="62">
        <v>9.9</v>
      </c>
      <c r="I34" s="11">
        <v>9.9</v>
      </c>
      <c r="J34" s="11">
        <v>9.9</v>
      </c>
      <c r="K34" s="127" t="s">
        <v>65</v>
      </c>
      <c r="L34" s="35">
        <v>7</v>
      </c>
      <c r="M34" s="164">
        <v>10</v>
      </c>
      <c r="N34" s="308" t="s">
        <v>166</v>
      </c>
      <c r="O34" s="315"/>
      <c r="P34" s="28"/>
      <c r="Q34" s="28"/>
      <c r="R34" s="28"/>
      <c r="S34" s="28"/>
    </row>
    <row r="35" spans="1:19" ht="55.8" customHeight="1" thickBot="1" x14ac:dyDescent="0.3">
      <c r="A35" s="269"/>
      <c r="B35" s="267"/>
      <c r="C35" s="259"/>
      <c r="D35" s="262"/>
      <c r="E35" s="250"/>
      <c r="F35" s="247"/>
      <c r="G35" s="14" t="s">
        <v>8</v>
      </c>
      <c r="H35" s="58">
        <f t="shared" ref="H35:J35" si="4">H34*1</f>
        <v>9.9</v>
      </c>
      <c r="I35" s="60">
        <f t="shared" si="4"/>
        <v>9.9</v>
      </c>
      <c r="J35" s="60">
        <f t="shared" si="4"/>
        <v>9.9</v>
      </c>
      <c r="K35" s="20"/>
      <c r="L35" s="100"/>
      <c r="M35" s="157"/>
      <c r="N35" s="316"/>
      <c r="O35" s="317"/>
      <c r="P35" s="28"/>
      <c r="Q35" s="28"/>
      <c r="R35" s="28"/>
      <c r="S35" s="28"/>
    </row>
    <row r="36" spans="1:19" ht="19.8" customHeight="1" thickBot="1" x14ac:dyDescent="0.3">
      <c r="A36" s="8" t="s">
        <v>7</v>
      </c>
      <c r="B36" s="15" t="s">
        <v>7</v>
      </c>
      <c r="C36" s="240" t="s">
        <v>10</v>
      </c>
      <c r="D36" s="241"/>
      <c r="E36" s="241"/>
      <c r="F36" s="241"/>
      <c r="G36" s="242"/>
      <c r="H36" s="16">
        <f>H12+H16+H21+H25+H29+H33+H35</f>
        <v>1989.1000000000004</v>
      </c>
      <c r="I36" s="16">
        <f t="shared" ref="I36:J36" si="5">I12+I16+I21+I25+I29+I33+I35</f>
        <v>2113.4</v>
      </c>
      <c r="J36" s="61">
        <f t="shared" si="5"/>
        <v>2092.2999999999997</v>
      </c>
      <c r="K36" s="17"/>
      <c r="L36" s="18"/>
      <c r="M36" s="18"/>
      <c r="N36" s="191"/>
      <c r="O36" s="192"/>
      <c r="P36" s="28"/>
      <c r="Q36" s="28"/>
      <c r="R36" s="28"/>
      <c r="S36" s="28"/>
    </row>
    <row r="37" spans="1:19" ht="24.6" customHeight="1" thickBot="1" x14ac:dyDescent="0.3">
      <c r="A37" s="8" t="s">
        <v>7</v>
      </c>
      <c r="B37" s="9" t="s">
        <v>9</v>
      </c>
      <c r="C37" s="256" t="s">
        <v>74</v>
      </c>
      <c r="D37" s="257"/>
      <c r="E37" s="278"/>
      <c r="F37" s="278"/>
      <c r="G37" s="257"/>
      <c r="H37" s="257"/>
      <c r="I37" s="257"/>
      <c r="J37" s="257"/>
      <c r="K37" s="257"/>
      <c r="L37" s="257"/>
      <c r="M37" s="257"/>
      <c r="N37" s="332"/>
      <c r="O37" s="333"/>
      <c r="P37" s="28"/>
      <c r="Q37" s="28"/>
      <c r="R37" s="28"/>
      <c r="S37" s="28"/>
    </row>
    <row r="38" spans="1:19" ht="22.2" customHeight="1" x14ac:dyDescent="0.25">
      <c r="A38" s="268" t="s">
        <v>7</v>
      </c>
      <c r="B38" s="265" t="s">
        <v>9</v>
      </c>
      <c r="C38" s="258" t="s">
        <v>7</v>
      </c>
      <c r="D38" s="260" t="s">
        <v>34</v>
      </c>
      <c r="E38" s="249" t="s">
        <v>50</v>
      </c>
      <c r="F38" s="245" t="s">
        <v>92</v>
      </c>
      <c r="G38" s="10" t="s">
        <v>57</v>
      </c>
      <c r="H38" s="62">
        <v>632.5</v>
      </c>
      <c r="I38" s="11">
        <v>632.5</v>
      </c>
      <c r="J38" s="11">
        <v>631.70000000000005</v>
      </c>
      <c r="K38" s="71" t="s">
        <v>35</v>
      </c>
      <c r="L38" s="36" t="s">
        <v>136</v>
      </c>
      <c r="M38" s="165" t="s">
        <v>171</v>
      </c>
      <c r="N38" s="308" t="s">
        <v>172</v>
      </c>
      <c r="O38" s="315"/>
      <c r="P38" s="28"/>
      <c r="Q38" s="28"/>
      <c r="R38" s="28"/>
      <c r="S38" s="28"/>
    </row>
    <row r="39" spans="1:19" ht="16.5" customHeight="1" x14ac:dyDescent="0.25">
      <c r="A39" s="180"/>
      <c r="B39" s="266"/>
      <c r="C39" s="252"/>
      <c r="D39" s="261"/>
      <c r="E39" s="263"/>
      <c r="F39" s="264"/>
      <c r="G39" s="12" t="s">
        <v>80</v>
      </c>
      <c r="H39" s="65">
        <v>0</v>
      </c>
      <c r="I39" s="13">
        <v>8.1999999999999993</v>
      </c>
      <c r="J39" s="13">
        <v>8.1999999999999993</v>
      </c>
      <c r="K39" s="72" t="s">
        <v>36</v>
      </c>
      <c r="L39" s="21" t="s">
        <v>137</v>
      </c>
      <c r="M39" s="156" t="s">
        <v>170</v>
      </c>
      <c r="N39" s="329"/>
      <c r="O39" s="330"/>
      <c r="P39" s="28"/>
      <c r="Q39" s="28"/>
      <c r="R39" s="28"/>
      <c r="S39" s="28"/>
    </row>
    <row r="40" spans="1:19" ht="24.75" customHeight="1" x14ac:dyDescent="0.25">
      <c r="A40" s="180"/>
      <c r="B40" s="266"/>
      <c r="C40" s="252"/>
      <c r="D40" s="261"/>
      <c r="E40" s="263"/>
      <c r="F40" s="264"/>
      <c r="G40" s="12" t="s">
        <v>127</v>
      </c>
      <c r="H40" s="65">
        <v>2.6</v>
      </c>
      <c r="I40" s="13">
        <v>3</v>
      </c>
      <c r="J40" s="13">
        <v>2.5</v>
      </c>
      <c r="K40" s="73" t="s">
        <v>61</v>
      </c>
      <c r="L40" s="32" t="s">
        <v>138</v>
      </c>
      <c r="M40" s="155" t="s">
        <v>169</v>
      </c>
      <c r="N40" s="329"/>
      <c r="O40" s="330"/>
      <c r="P40" s="28"/>
      <c r="Q40" s="28"/>
      <c r="R40" s="28"/>
      <c r="S40" s="28"/>
    </row>
    <row r="41" spans="1:19" ht="68.400000000000006" customHeight="1" thickBot="1" x14ac:dyDescent="0.3">
      <c r="A41" s="269"/>
      <c r="B41" s="267"/>
      <c r="C41" s="259"/>
      <c r="D41" s="262"/>
      <c r="E41" s="250"/>
      <c r="F41" s="247"/>
      <c r="G41" s="14" t="s">
        <v>8</v>
      </c>
      <c r="H41" s="84">
        <f>H38+H39+H40</f>
        <v>635.1</v>
      </c>
      <c r="I41" s="85">
        <f t="shared" ref="I41:J41" si="6">I38+I39+I40</f>
        <v>643.70000000000005</v>
      </c>
      <c r="J41" s="85">
        <f t="shared" si="6"/>
        <v>642.40000000000009</v>
      </c>
      <c r="K41" s="83" t="s">
        <v>64</v>
      </c>
      <c r="L41" s="37">
        <v>36500</v>
      </c>
      <c r="M41" s="166">
        <v>33052</v>
      </c>
      <c r="N41" s="316"/>
      <c r="O41" s="317"/>
      <c r="P41" s="28"/>
      <c r="Q41" s="28"/>
      <c r="R41" s="28"/>
      <c r="S41" s="28"/>
    </row>
    <row r="42" spans="1:19" ht="22.8" customHeight="1" x14ac:dyDescent="0.25">
      <c r="A42" s="268" t="s">
        <v>7</v>
      </c>
      <c r="B42" s="265" t="s">
        <v>9</v>
      </c>
      <c r="C42" s="258" t="s">
        <v>9</v>
      </c>
      <c r="D42" s="260" t="s">
        <v>60</v>
      </c>
      <c r="E42" s="249" t="s">
        <v>50</v>
      </c>
      <c r="F42" s="245" t="s">
        <v>92</v>
      </c>
      <c r="G42" s="10" t="s">
        <v>57</v>
      </c>
      <c r="H42" s="62"/>
      <c r="I42" s="11"/>
      <c r="J42" s="11"/>
      <c r="K42" s="80" t="s">
        <v>66</v>
      </c>
      <c r="L42" s="57" t="s">
        <v>139</v>
      </c>
      <c r="M42" s="167" t="s">
        <v>173</v>
      </c>
      <c r="N42" s="308" t="s">
        <v>174</v>
      </c>
      <c r="O42" s="315"/>
      <c r="P42" s="28"/>
      <c r="Q42" s="28"/>
      <c r="R42" s="28"/>
      <c r="S42" s="28"/>
    </row>
    <row r="43" spans="1:19" ht="12.75" customHeight="1" x14ac:dyDescent="0.25">
      <c r="A43" s="180"/>
      <c r="B43" s="266"/>
      <c r="C43" s="252"/>
      <c r="D43" s="261"/>
      <c r="E43" s="263"/>
      <c r="F43" s="264"/>
      <c r="G43" s="12"/>
      <c r="H43" s="65"/>
      <c r="I43" s="13"/>
      <c r="J43" s="13"/>
      <c r="K43" s="279" t="s">
        <v>67</v>
      </c>
      <c r="L43" s="281" t="s">
        <v>139</v>
      </c>
      <c r="M43" s="283" t="s">
        <v>173</v>
      </c>
      <c r="N43" s="329"/>
      <c r="O43" s="330"/>
      <c r="P43" s="28"/>
      <c r="Q43" s="28"/>
      <c r="R43" s="28"/>
      <c r="S43" s="28"/>
    </row>
    <row r="44" spans="1:19" ht="11.4" customHeight="1" thickBot="1" x14ac:dyDescent="0.3">
      <c r="A44" s="269"/>
      <c r="B44" s="267"/>
      <c r="C44" s="259"/>
      <c r="D44" s="262"/>
      <c r="E44" s="250"/>
      <c r="F44" s="247"/>
      <c r="G44" s="14" t="s">
        <v>8</v>
      </c>
      <c r="H44" s="84">
        <f t="shared" ref="H44:J44" si="7">H42*1</f>
        <v>0</v>
      </c>
      <c r="I44" s="85">
        <f t="shared" si="7"/>
        <v>0</v>
      </c>
      <c r="J44" s="85">
        <f t="shared" si="7"/>
        <v>0</v>
      </c>
      <c r="K44" s="280"/>
      <c r="L44" s="282"/>
      <c r="M44" s="284"/>
      <c r="N44" s="316"/>
      <c r="O44" s="317"/>
      <c r="P44" s="28"/>
      <c r="Q44" s="28"/>
      <c r="R44" s="28"/>
      <c r="S44" s="28"/>
    </row>
    <row r="45" spans="1:19" ht="12.75" customHeight="1" x14ac:dyDescent="0.25">
      <c r="A45" s="268" t="s">
        <v>7</v>
      </c>
      <c r="B45" s="265" t="s">
        <v>9</v>
      </c>
      <c r="C45" s="258" t="s">
        <v>59</v>
      </c>
      <c r="D45" s="260" t="s">
        <v>78</v>
      </c>
      <c r="E45" s="249" t="s">
        <v>44</v>
      </c>
      <c r="F45" s="245" t="s">
        <v>92</v>
      </c>
      <c r="G45" s="10" t="s">
        <v>57</v>
      </c>
      <c r="H45" s="62">
        <v>3.5</v>
      </c>
      <c r="I45" s="11">
        <v>3.5</v>
      </c>
      <c r="J45" s="11">
        <v>3.1</v>
      </c>
      <c r="K45" s="303" t="s">
        <v>79</v>
      </c>
      <c r="L45" s="31" t="s">
        <v>54</v>
      </c>
      <c r="M45" s="48" t="s">
        <v>54</v>
      </c>
      <c r="N45" s="308" t="s">
        <v>175</v>
      </c>
      <c r="O45" s="315"/>
      <c r="P45" s="28"/>
      <c r="Q45" s="28"/>
      <c r="R45" s="28"/>
      <c r="S45" s="28"/>
    </row>
    <row r="46" spans="1:19" ht="12.75" customHeight="1" x14ac:dyDescent="0.25">
      <c r="A46" s="180"/>
      <c r="B46" s="266"/>
      <c r="C46" s="252"/>
      <c r="D46" s="261"/>
      <c r="E46" s="263"/>
      <c r="F46" s="264"/>
      <c r="G46" s="12"/>
      <c r="H46" s="65"/>
      <c r="I46" s="13"/>
      <c r="J46" s="13"/>
      <c r="K46" s="304"/>
      <c r="L46" s="21"/>
      <c r="M46" s="49"/>
      <c r="N46" s="329"/>
      <c r="O46" s="330"/>
      <c r="P46" s="28"/>
      <c r="Q46" s="28"/>
      <c r="R46" s="28"/>
      <c r="S46" s="28"/>
    </row>
    <row r="47" spans="1:19" ht="97.2" customHeight="1" thickBot="1" x14ac:dyDescent="0.3">
      <c r="A47" s="269"/>
      <c r="B47" s="267"/>
      <c r="C47" s="259"/>
      <c r="D47" s="262"/>
      <c r="E47" s="250"/>
      <c r="F47" s="247"/>
      <c r="G47" s="14" t="s">
        <v>8</v>
      </c>
      <c r="H47" s="58">
        <f>H45*1</f>
        <v>3.5</v>
      </c>
      <c r="I47" s="60">
        <f>I45*1</f>
        <v>3.5</v>
      </c>
      <c r="J47" s="60">
        <f>J45*1</f>
        <v>3.1</v>
      </c>
      <c r="K47" s="41"/>
      <c r="L47" s="100"/>
      <c r="M47" s="101"/>
      <c r="N47" s="316"/>
      <c r="O47" s="317"/>
      <c r="P47" s="28"/>
      <c r="Q47" s="28"/>
      <c r="R47" s="28"/>
      <c r="S47" s="28"/>
    </row>
    <row r="48" spans="1:19" ht="12.75" customHeight="1" x14ac:dyDescent="0.25">
      <c r="A48" s="268" t="s">
        <v>7</v>
      </c>
      <c r="B48" s="265" t="s">
        <v>9</v>
      </c>
      <c r="C48" s="258" t="s">
        <v>94</v>
      </c>
      <c r="D48" s="260" t="s">
        <v>95</v>
      </c>
      <c r="E48" s="249" t="s">
        <v>44</v>
      </c>
      <c r="F48" s="245" t="s">
        <v>92</v>
      </c>
      <c r="G48" s="10" t="s">
        <v>57</v>
      </c>
      <c r="H48" s="62">
        <v>3</v>
      </c>
      <c r="I48" s="11">
        <v>3</v>
      </c>
      <c r="J48" s="11">
        <v>3</v>
      </c>
      <c r="K48" s="303" t="s">
        <v>96</v>
      </c>
      <c r="L48" s="31" t="s">
        <v>52</v>
      </c>
      <c r="M48" s="48" t="s">
        <v>52</v>
      </c>
      <c r="N48" s="308" t="s">
        <v>176</v>
      </c>
      <c r="O48" s="315"/>
      <c r="P48" s="28"/>
      <c r="Q48" s="28"/>
      <c r="R48" s="28"/>
      <c r="S48" s="28"/>
    </row>
    <row r="49" spans="1:19" ht="12.75" customHeight="1" x14ac:dyDescent="0.25">
      <c r="A49" s="180"/>
      <c r="B49" s="266"/>
      <c r="C49" s="252"/>
      <c r="D49" s="261"/>
      <c r="E49" s="263"/>
      <c r="F49" s="264"/>
      <c r="G49" s="12"/>
      <c r="H49" s="65"/>
      <c r="I49" s="13"/>
      <c r="J49" s="13"/>
      <c r="K49" s="304"/>
      <c r="L49" s="21"/>
      <c r="M49" s="49"/>
      <c r="N49" s="329"/>
      <c r="O49" s="330"/>
      <c r="P49" s="28"/>
      <c r="Q49" s="28"/>
      <c r="R49" s="28"/>
      <c r="S49" s="28"/>
    </row>
    <row r="50" spans="1:19" ht="48" customHeight="1" thickBot="1" x14ac:dyDescent="0.3">
      <c r="A50" s="269"/>
      <c r="B50" s="267"/>
      <c r="C50" s="259"/>
      <c r="D50" s="262"/>
      <c r="E50" s="250"/>
      <c r="F50" s="247"/>
      <c r="G50" s="14" t="s">
        <v>8</v>
      </c>
      <c r="H50" s="58">
        <f>H48*1</f>
        <v>3</v>
      </c>
      <c r="I50" s="60">
        <f>I48*1</f>
        <v>3</v>
      </c>
      <c r="J50" s="60">
        <f>J48*1</f>
        <v>3</v>
      </c>
      <c r="K50" s="41"/>
      <c r="L50" s="100"/>
      <c r="M50" s="101"/>
      <c r="N50" s="316"/>
      <c r="O50" s="317"/>
      <c r="P50" s="28"/>
      <c r="Q50" s="28"/>
      <c r="R50" s="28"/>
      <c r="S50" s="28"/>
    </row>
    <row r="51" spans="1:19" ht="24" customHeight="1" thickBot="1" x14ac:dyDescent="0.3">
      <c r="A51" s="8" t="s">
        <v>7</v>
      </c>
      <c r="B51" s="15" t="s">
        <v>9</v>
      </c>
      <c r="C51" s="240" t="s">
        <v>10</v>
      </c>
      <c r="D51" s="241"/>
      <c r="E51" s="241"/>
      <c r="F51" s="241"/>
      <c r="G51" s="242"/>
      <c r="H51" s="59">
        <f>H41+H44+H47+H50</f>
        <v>641.6</v>
      </c>
      <c r="I51" s="61">
        <f>I41+I44+I47+I50</f>
        <v>650.20000000000005</v>
      </c>
      <c r="J51" s="61">
        <f>J41+J44+J47+J50</f>
        <v>648.50000000000011</v>
      </c>
      <c r="K51" s="17"/>
      <c r="L51" s="18"/>
      <c r="M51" s="18"/>
      <c r="N51" s="217"/>
      <c r="O51" s="218"/>
      <c r="P51" s="28"/>
      <c r="Q51" s="28"/>
      <c r="R51" s="28"/>
      <c r="S51" s="28"/>
    </row>
    <row r="52" spans="1:19" ht="23.4" customHeight="1" thickBot="1" x14ac:dyDescent="0.3">
      <c r="A52" s="8" t="s">
        <v>7</v>
      </c>
      <c r="B52" s="9" t="s">
        <v>31</v>
      </c>
      <c r="C52" s="256" t="s">
        <v>37</v>
      </c>
      <c r="D52" s="257"/>
      <c r="E52" s="257"/>
      <c r="F52" s="257"/>
      <c r="G52" s="257"/>
      <c r="H52" s="257"/>
      <c r="I52" s="257"/>
      <c r="J52" s="257"/>
      <c r="K52" s="257"/>
      <c r="L52" s="257"/>
      <c r="M52" s="257"/>
      <c r="N52" s="221"/>
      <c r="O52" s="222"/>
      <c r="P52" s="28"/>
      <c r="Q52" s="28"/>
      <c r="R52" s="28"/>
      <c r="S52" s="28"/>
    </row>
    <row r="53" spans="1:19" ht="22.8" customHeight="1" x14ac:dyDescent="0.25">
      <c r="A53" s="268" t="s">
        <v>7</v>
      </c>
      <c r="B53" s="265" t="s">
        <v>31</v>
      </c>
      <c r="C53" s="258" t="s">
        <v>7</v>
      </c>
      <c r="D53" s="260" t="s">
        <v>38</v>
      </c>
      <c r="E53" s="249" t="s">
        <v>51</v>
      </c>
      <c r="F53" s="245" t="s">
        <v>92</v>
      </c>
      <c r="G53" s="10" t="s">
        <v>57</v>
      </c>
      <c r="H53" s="62">
        <v>363.9</v>
      </c>
      <c r="I53" s="11">
        <v>363.9</v>
      </c>
      <c r="J53" s="11">
        <v>363.2</v>
      </c>
      <c r="K53" s="128" t="s">
        <v>39</v>
      </c>
      <c r="L53" s="31" t="s">
        <v>140</v>
      </c>
      <c r="M53" s="168" t="s">
        <v>177</v>
      </c>
      <c r="N53" s="319" t="s">
        <v>178</v>
      </c>
      <c r="O53" s="320"/>
      <c r="P53" s="28"/>
      <c r="Q53" s="28"/>
      <c r="R53" s="28"/>
      <c r="S53" s="28"/>
    </row>
    <row r="54" spans="1:19" ht="26.25" customHeight="1" x14ac:dyDescent="0.25">
      <c r="A54" s="180"/>
      <c r="B54" s="266"/>
      <c r="C54" s="252"/>
      <c r="D54" s="261"/>
      <c r="E54" s="251"/>
      <c r="F54" s="246"/>
      <c r="G54" s="111" t="s">
        <v>127</v>
      </c>
      <c r="H54" s="64">
        <v>3.5</v>
      </c>
      <c r="I54" s="44">
        <v>8</v>
      </c>
      <c r="J54" s="44">
        <v>8</v>
      </c>
      <c r="K54" s="129" t="s">
        <v>40</v>
      </c>
      <c r="L54" s="21" t="s">
        <v>99</v>
      </c>
      <c r="M54" s="169" t="s">
        <v>99</v>
      </c>
      <c r="N54" s="331"/>
      <c r="O54" s="322"/>
      <c r="P54" s="28"/>
      <c r="Q54" s="28"/>
      <c r="R54" s="28"/>
      <c r="S54" s="28"/>
    </row>
    <row r="55" spans="1:19" ht="22.2" customHeight="1" x14ac:dyDescent="0.25">
      <c r="A55" s="180"/>
      <c r="B55" s="266"/>
      <c r="C55" s="252"/>
      <c r="D55" s="261"/>
      <c r="E55" s="263"/>
      <c r="F55" s="264"/>
      <c r="G55" s="12" t="s">
        <v>80</v>
      </c>
      <c r="H55" s="65">
        <v>0</v>
      </c>
      <c r="I55" s="13">
        <v>5.4</v>
      </c>
      <c r="J55" s="13">
        <v>5.4</v>
      </c>
      <c r="K55" s="130" t="s">
        <v>41</v>
      </c>
      <c r="L55" s="141">
        <v>3000</v>
      </c>
      <c r="M55" s="170">
        <v>7726</v>
      </c>
      <c r="N55" s="321"/>
      <c r="O55" s="322"/>
      <c r="P55" s="28"/>
      <c r="Q55" s="28"/>
      <c r="R55" s="28"/>
      <c r="S55" s="28"/>
    </row>
    <row r="56" spans="1:19" ht="12" customHeight="1" thickBot="1" x14ac:dyDescent="0.3">
      <c r="A56" s="269"/>
      <c r="B56" s="267"/>
      <c r="C56" s="259"/>
      <c r="D56" s="262"/>
      <c r="E56" s="250"/>
      <c r="F56" s="247"/>
      <c r="G56" s="14" t="s">
        <v>8</v>
      </c>
      <c r="H56" s="58">
        <f>H53+H55+H54</f>
        <v>367.4</v>
      </c>
      <c r="I56" s="60">
        <f t="shared" ref="I56:J56" si="8">I53+I55+I54</f>
        <v>377.29999999999995</v>
      </c>
      <c r="J56" s="60">
        <f t="shared" si="8"/>
        <v>376.59999999999997</v>
      </c>
      <c r="K56" s="131"/>
      <c r="L56" s="100"/>
      <c r="M56" s="171"/>
      <c r="N56" s="323"/>
      <c r="O56" s="324"/>
      <c r="P56" s="28"/>
      <c r="Q56" s="28"/>
      <c r="R56" s="28"/>
      <c r="S56" s="28"/>
    </row>
    <row r="57" spans="1:19" ht="12.75" customHeight="1" thickBot="1" x14ac:dyDescent="0.3">
      <c r="A57" s="25" t="s">
        <v>7</v>
      </c>
      <c r="B57" s="15" t="s">
        <v>31</v>
      </c>
      <c r="C57" s="240" t="s">
        <v>10</v>
      </c>
      <c r="D57" s="241"/>
      <c r="E57" s="305"/>
      <c r="F57" s="305"/>
      <c r="G57" s="242"/>
      <c r="H57" s="69">
        <f>H56*1</f>
        <v>367.4</v>
      </c>
      <c r="I57" s="70">
        <f t="shared" ref="I57:J57" si="9">I56*1</f>
        <v>377.29999999999995</v>
      </c>
      <c r="J57" s="70">
        <f t="shared" si="9"/>
        <v>376.59999999999997</v>
      </c>
      <c r="K57" s="17"/>
      <c r="L57" s="18"/>
      <c r="M57" s="18"/>
      <c r="N57" s="191"/>
      <c r="O57" s="192"/>
      <c r="P57" s="28"/>
      <c r="Q57" s="28"/>
      <c r="R57" s="28"/>
      <c r="S57" s="28"/>
    </row>
    <row r="58" spans="1:19" ht="12" customHeight="1" thickBot="1" x14ac:dyDescent="0.3">
      <c r="A58" s="8" t="s">
        <v>7</v>
      </c>
      <c r="B58" s="9" t="s">
        <v>33</v>
      </c>
      <c r="C58" s="302" t="s">
        <v>69</v>
      </c>
      <c r="D58" s="302"/>
      <c r="E58" s="302"/>
      <c r="F58" s="302"/>
      <c r="G58" s="302"/>
      <c r="H58" s="302"/>
      <c r="I58" s="302"/>
      <c r="J58" s="302"/>
      <c r="K58" s="302"/>
      <c r="L58" s="302"/>
      <c r="M58" s="193"/>
      <c r="N58" s="332"/>
      <c r="O58" s="333"/>
      <c r="P58" s="28"/>
      <c r="Q58" s="28"/>
      <c r="R58" s="28"/>
      <c r="S58" s="28"/>
    </row>
    <row r="59" spans="1:19" ht="17.399999999999999" customHeight="1" thickBot="1" x14ac:dyDescent="0.3">
      <c r="A59" s="96" t="s">
        <v>7</v>
      </c>
      <c r="B59" s="133" t="s">
        <v>32</v>
      </c>
      <c r="C59" s="134"/>
      <c r="D59" s="193" t="s">
        <v>141</v>
      </c>
      <c r="E59" s="194"/>
      <c r="F59" s="194"/>
      <c r="G59" s="194"/>
      <c r="H59" s="194"/>
      <c r="I59" s="194"/>
      <c r="J59" s="194"/>
      <c r="K59" s="195"/>
      <c r="L59" s="134"/>
      <c r="M59" s="135"/>
      <c r="N59" s="139"/>
      <c r="O59" s="140"/>
      <c r="P59" s="28"/>
      <c r="Q59" s="28"/>
      <c r="R59" s="28"/>
      <c r="S59" s="28"/>
    </row>
    <row r="60" spans="1:19" ht="26.4" customHeight="1" thickBot="1" x14ac:dyDescent="0.3">
      <c r="A60" s="268" t="s">
        <v>7</v>
      </c>
      <c r="B60" s="265" t="s">
        <v>32</v>
      </c>
      <c r="C60" s="258" t="s">
        <v>33</v>
      </c>
      <c r="D60" s="260" t="s">
        <v>142</v>
      </c>
      <c r="E60" s="249" t="s">
        <v>44</v>
      </c>
      <c r="F60" s="245" t="s">
        <v>92</v>
      </c>
      <c r="G60" s="10" t="s">
        <v>57</v>
      </c>
      <c r="H60" s="62">
        <v>60.6</v>
      </c>
      <c r="I60" s="11">
        <v>58.3</v>
      </c>
      <c r="J60" s="11">
        <v>58.3</v>
      </c>
      <c r="K60" s="138" t="s">
        <v>143</v>
      </c>
      <c r="L60" s="31" t="s">
        <v>76</v>
      </c>
      <c r="M60" s="81" t="s">
        <v>179</v>
      </c>
      <c r="N60" s="196" t="s">
        <v>184</v>
      </c>
      <c r="O60" s="197"/>
      <c r="P60" s="28"/>
      <c r="Q60" s="28"/>
      <c r="R60" s="28"/>
      <c r="S60" s="28"/>
    </row>
    <row r="61" spans="1:19" ht="27" customHeight="1" x14ac:dyDescent="0.25">
      <c r="A61" s="180"/>
      <c r="B61" s="266"/>
      <c r="C61" s="252"/>
      <c r="D61" s="261"/>
      <c r="E61" s="263"/>
      <c r="F61" s="264"/>
      <c r="G61" s="12"/>
      <c r="H61" s="65"/>
      <c r="I61" s="13"/>
      <c r="J61" s="13"/>
      <c r="K61" s="137" t="s">
        <v>144</v>
      </c>
      <c r="L61" s="32" t="s">
        <v>52</v>
      </c>
      <c r="M61" s="52" t="s">
        <v>99</v>
      </c>
      <c r="N61" s="198"/>
      <c r="O61" s="199"/>
      <c r="P61" s="28"/>
      <c r="Q61" s="28"/>
      <c r="R61" s="319"/>
      <c r="S61" s="320"/>
    </row>
    <row r="62" spans="1:19" ht="42.6" customHeight="1" thickBot="1" x14ac:dyDescent="0.3">
      <c r="A62" s="269"/>
      <c r="B62" s="267"/>
      <c r="C62" s="259"/>
      <c r="D62" s="262"/>
      <c r="E62" s="250"/>
      <c r="F62" s="247"/>
      <c r="G62" s="14" t="s">
        <v>8</v>
      </c>
      <c r="H62" s="58">
        <f>H60*1</f>
        <v>60.6</v>
      </c>
      <c r="I62" s="60">
        <f>I60*1</f>
        <v>58.3</v>
      </c>
      <c r="J62" s="60">
        <f>J60*1</f>
        <v>58.3</v>
      </c>
      <c r="K62" s="41"/>
      <c r="L62" s="100"/>
      <c r="M62" s="101"/>
      <c r="N62" s="200"/>
      <c r="O62" s="201"/>
      <c r="P62" s="28"/>
      <c r="Q62" s="28"/>
      <c r="R62" s="331"/>
      <c r="S62" s="322"/>
    </row>
    <row r="63" spans="1:19" ht="15" customHeight="1" thickBot="1" x14ac:dyDescent="0.3">
      <c r="A63" s="25" t="s">
        <v>7</v>
      </c>
      <c r="B63" s="15" t="s">
        <v>32</v>
      </c>
      <c r="C63" s="240" t="s">
        <v>10</v>
      </c>
      <c r="D63" s="241"/>
      <c r="E63" s="305"/>
      <c r="F63" s="305"/>
      <c r="G63" s="242"/>
      <c r="H63" s="69">
        <f>H62*1</f>
        <v>60.6</v>
      </c>
      <c r="I63" s="70">
        <f t="shared" ref="I63:J63" si="10">I62*1</f>
        <v>58.3</v>
      </c>
      <c r="J63" s="70">
        <f t="shared" si="10"/>
        <v>58.3</v>
      </c>
      <c r="K63" s="17"/>
      <c r="L63" s="18"/>
      <c r="M63" s="18"/>
      <c r="N63" s="191"/>
      <c r="O63" s="192"/>
      <c r="P63" s="28"/>
      <c r="Q63" s="28"/>
      <c r="R63" s="321"/>
      <c r="S63" s="322"/>
    </row>
    <row r="64" spans="1:19" ht="15" customHeight="1" thickBot="1" x14ac:dyDescent="0.3">
      <c r="A64" s="8" t="s">
        <v>7</v>
      </c>
      <c r="B64" s="9" t="s">
        <v>33</v>
      </c>
      <c r="C64" s="302" t="s">
        <v>69</v>
      </c>
      <c r="D64" s="302"/>
      <c r="E64" s="302"/>
      <c r="F64" s="302"/>
      <c r="G64" s="302"/>
      <c r="H64" s="302"/>
      <c r="I64" s="302"/>
      <c r="J64" s="302"/>
      <c r="K64" s="302"/>
      <c r="L64" s="302"/>
      <c r="M64" s="193"/>
      <c r="N64" s="136"/>
      <c r="O64" s="132"/>
      <c r="P64" s="28"/>
      <c r="Q64" s="28"/>
      <c r="R64" s="323"/>
      <c r="S64" s="324"/>
    </row>
    <row r="65" spans="1:19" ht="12.6" customHeight="1" x14ac:dyDescent="0.25">
      <c r="A65" s="179" t="s">
        <v>7</v>
      </c>
      <c r="B65" s="182" t="s">
        <v>33</v>
      </c>
      <c r="C65" s="243" t="s">
        <v>7</v>
      </c>
      <c r="D65" s="236" t="s">
        <v>42</v>
      </c>
      <c r="E65" s="249" t="s">
        <v>56</v>
      </c>
      <c r="F65" s="245" t="s">
        <v>92</v>
      </c>
      <c r="G65" s="10" t="s">
        <v>57</v>
      </c>
      <c r="H65" s="62">
        <v>594</v>
      </c>
      <c r="I65" s="11">
        <v>600</v>
      </c>
      <c r="J65" s="43">
        <v>599.9</v>
      </c>
      <c r="K65" s="325" t="s">
        <v>43</v>
      </c>
      <c r="L65" s="227" t="s">
        <v>145</v>
      </c>
      <c r="M65" s="224" t="s">
        <v>180</v>
      </c>
      <c r="N65" s="308" t="s">
        <v>181</v>
      </c>
      <c r="O65" s="309"/>
      <c r="P65" s="28"/>
      <c r="Q65" s="28"/>
      <c r="R65" s="28"/>
      <c r="S65" s="28"/>
    </row>
    <row r="66" spans="1:19" ht="13.95" customHeight="1" x14ac:dyDescent="0.25">
      <c r="A66" s="180"/>
      <c r="B66" s="183"/>
      <c r="C66" s="252"/>
      <c r="D66" s="237"/>
      <c r="E66" s="251"/>
      <c r="F66" s="246"/>
      <c r="G66" s="53" t="s">
        <v>80</v>
      </c>
      <c r="H66" s="63">
        <v>0</v>
      </c>
      <c r="I66" s="54">
        <v>6.9</v>
      </c>
      <c r="J66" s="55">
        <v>6.9</v>
      </c>
      <c r="K66" s="326"/>
      <c r="L66" s="228"/>
      <c r="M66" s="225"/>
      <c r="N66" s="310"/>
      <c r="O66" s="311"/>
      <c r="P66" s="28"/>
      <c r="Q66" s="28"/>
      <c r="R66" s="28"/>
      <c r="S66" s="28"/>
    </row>
    <row r="67" spans="1:19" ht="12" customHeight="1" x14ac:dyDescent="0.25">
      <c r="A67" s="180"/>
      <c r="B67" s="183"/>
      <c r="C67" s="252"/>
      <c r="D67" s="237"/>
      <c r="E67" s="251"/>
      <c r="F67" s="246"/>
      <c r="G67" s="79" t="s">
        <v>127</v>
      </c>
      <c r="H67" s="64">
        <v>124.3</v>
      </c>
      <c r="I67" s="44">
        <v>124.3</v>
      </c>
      <c r="J67" s="42">
        <v>120.7</v>
      </c>
      <c r="K67" s="327"/>
      <c r="L67" s="228"/>
      <c r="M67" s="225"/>
      <c r="N67" s="312"/>
      <c r="O67" s="311"/>
      <c r="P67" s="28"/>
      <c r="Q67" s="28"/>
      <c r="R67" s="28"/>
      <c r="S67" s="28"/>
    </row>
    <row r="68" spans="1:19" ht="12" customHeight="1" thickBot="1" x14ac:dyDescent="0.3">
      <c r="A68" s="181"/>
      <c r="B68" s="184"/>
      <c r="C68" s="244"/>
      <c r="D68" s="248"/>
      <c r="E68" s="250"/>
      <c r="F68" s="247"/>
      <c r="G68" s="14" t="s">
        <v>8</v>
      </c>
      <c r="H68" s="58">
        <f>H65+H67+H66</f>
        <v>718.3</v>
      </c>
      <c r="I68" s="60">
        <f>I65+I67+I66</f>
        <v>731.19999999999993</v>
      </c>
      <c r="J68" s="24">
        <f>J65+J67+J66</f>
        <v>727.5</v>
      </c>
      <c r="K68" s="328"/>
      <c r="L68" s="229"/>
      <c r="M68" s="226"/>
      <c r="N68" s="313"/>
      <c r="O68" s="314"/>
      <c r="P68" s="28"/>
      <c r="Q68" s="28"/>
      <c r="R68" s="28"/>
      <c r="S68" s="28"/>
    </row>
    <row r="69" spans="1:19" ht="25.5" customHeight="1" x14ac:dyDescent="0.25">
      <c r="A69" s="179" t="s">
        <v>7</v>
      </c>
      <c r="B69" s="182" t="s">
        <v>33</v>
      </c>
      <c r="C69" s="243" t="s">
        <v>58</v>
      </c>
      <c r="D69" s="236" t="s">
        <v>77</v>
      </c>
      <c r="E69" s="249" t="s">
        <v>44</v>
      </c>
      <c r="F69" s="97" t="s">
        <v>92</v>
      </c>
      <c r="G69" s="10" t="s">
        <v>57</v>
      </c>
      <c r="H69" s="62">
        <v>8</v>
      </c>
      <c r="I69" s="11">
        <v>8</v>
      </c>
      <c r="J69" s="11">
        <v>8</v>
      </c>
      <c r="K69" s="230" t="s">
        <v>93</v>
      </c>
      <c r="L69" s="36" t="s">
        <v>98</v>
      </c>
      <c r="M69" s="165" t="s">
        <v>154</v>
      </c>
      <c r="N69" s="308" t="s">
        <v>185</v>
      </c>
      <c r="O69" s="315"/>
      <c r="P69" s="28"/>
      <c r="Q69" s="28"/>
      <c r="R69" s="28"/>
      <c r="S69" s="28"/>
    </row>
    <row r="70" spans="1:19" ht="32.4" customHeight="1" thickBot="1" x14ac:dyDescent="0.3">
      <c r="A70" s="181"/>
      <c r="B70" s="184"/>
      <c r="C70" s="244"/>
      <c r="D70" s="237"/>
      <c r="E70" s="250"/>
      <c r="F70" s="99"/>
      <c r="G70" s="14" t="s">
        <v>8</v>
      </c>
      <c r="H70" s="58">
        <f>H69*1</f>
        <v>8</v>
      </c>
      <c r="I70" s="60">
        <f>I69*1</f>
        <v>8</v>
      </c>
      <c r="J70" s="60">
        <f>J69*1</f>
        <v>8</v>
      </c>
      <c r="K70" s="231"/>
      <c r="L70" s="38"/>
      <c r="M70" s="172"/>
      <c r="N70" s="316"/>
      <c r="O70" s="317"/>
      <c r="P70" s="28"/>
      <c r="Q70" s="28"/>
      <c r="R70" s="28"/>
      <c r="S70" s="28"/>
    </row>
    <row r="71" spans="1:19" ht="14.25" customHeight="1" thickBot="1" x14ac:dyDescent="0.3">
      <c r="A71" s="8" t="s">
        <v>7</v>
      </c>
      <c r="B71" s="15" t="s">
        <v>33</v>
      </c>
      <c r="C71" s="240" t="s">
        <v>10</v>
      </c>
      <c r="D71" s="241"/>
      <c r="E71" s="241"/>
      <c r="F71" s="241"/>
      <c r="G71" s="242"/>
      <c r="H71" s="59">
        <f>H70+H68</f>
        <v>726.3</v>
      </c>
      <c r="I71" s="61">
        <f t="shared" ref="I71:J71" si="11">I70+I68</f>
        <v>739.19999999999993</v>
      </c>
      <c r="J71" s="61">
        <f t="shared" si="11"/>
        <v>735.5</v>
      </c>
      <c r="K71" s="17"/>
      <c r="L71" s="18"/>
      <c r="M71" s="18"/>
      <c r="N71" s="217"/>
      <c r="O71" s="218"/>
      <c r="P71" s="28"/>
      <c r="Q71" s="28"/>
      <c r="R71" s="28"/>
      <c r="S71" s="28"/>
    </row>
    <row r="72" spans="1:19" ht="13.5" customHeight="1" thickBot="1" x14ac:dyDescent="0.3">
      <c r="A72" s="25" t="s">
        <v>7</v>
      </c>
      <c r="B72" s="238" t="s">
        <v>11</v>
      </c>
      <c r="C72" s="238"/>
      <c r="D72" s="238"/>
      <c r="E72" s="238"/>
      <c r="F72" s="238"/>
      <c r="G72" s="239"/>
      <c r="H72" s="66">
        <f>H36+H51+H57+H71+H63</f>
        <v>3785.0000000000005</v>
      </c>
      <c r="I72" s="142">
        <f t="shared" ref="I72:J72" si="12">I36+I51+I57+I71+I63</f>
        <v>3938.4000000000005</v>
      </c>
      <c r="J72" s="142">
        <f t="shared" si="12"/>
        <v>3911.2</v>
      </c>
      <c r="K72" s="39"/>
      <c r="L72" s="39"/>
      <c r="M72" s="39"/>
      <c r="N72" s="219"/>
      <c r="O72" s="220"/>
      <c r="P72" s="29"/>
      <c r="Q72" s="28"/>
      <c r="R72" s="28"/>
      <c r="S72" s="28"/>
    </row>
    <row r="73" spans="1:19" ht="14.25" customHeight="1" thickBot="1" x14ac:dyDescent="0.3">
      <c r="A73" s="40" t="s">
        <v>7</v>
      </c>
      <c r="B73" s="235" t="s">
        <v>12</v>
      </c>
      <c r="C73" s="235"/>
      <c r="D73" s="235"/>
      <c r="E73" s="235"/>
      <c r="F73" s="235"/>
      <c r="G73" s="235"/>
      <c r="H73" s="67">
        <f t="shared" ref="H73:J73" si="13">H72</f>
        <v>3785.0000000000005</v>
      </c>
      <c r="I73" s="68">
        <f t="shared" si="13"/>
        <v>3938.4000000000005</v>
      </c>
      <c r="J73" s="68">
        <f t="shared" si="13"/>
        <v>3911.2</v>
      </c>
      <c r="K73" s="223"/>
      <c r="L73" s="223"/>
      <c r="M73" s="223"/>
      <c r="N73" s="221"/>
      <c r="O73" s="222"/>
      <c r="P73" s="29"/>
      <c r="Q73" s="28"/>
      <c r="R73" s="28"/>
      <c r="S73" s="28"/>
    </row>
    <row r="74" spans="1:19" x14ac:dyDescent="0.25">
      <c r="N74" s="104"/>
      <c r="O74" s="104"/>
    </row>
    <row r="75" spans="1:19" x14ac:dyDescent="0.25">
      <c r="N75" s="104"/>
      <c r="O75" s="104"/>
    </row>
    <row r="76" spans="1:19" x14ac:dyDescent="0.25">
      <c r="N76" s="104"/>
      <c r="O76" s="104"/>
    </row>
    <row r="77" spans="1:19" x14ac:dyDescent="0.25">
      <c r="N77" s="104"/>
      <c r="O77" s="104"/>
    </row>
    <row r="78" spans="1:19" x14ac:dyDescent="0.25">
      <c r="N78" s="104"/>
      <c r="O78" s="104"/>
    </row>
    <row r="79" spans="1:19" x14ac:dyDescent="0.25">
      <c r="N79" s="104"/>
      <c r="O79" s="104"/>
    </row>
    <row r="80" spans="1:19" x14ac:dyDescent="0.25">
      <c r="N80" s="104"/>
      <c r="O80" s="104"/>
    </row>
    <row r="81" spans="1:15" x14ac:dyDescent="0.25">
      <c r="N81" s="104"/>
      <c r="O81" s="104"/>
    </row>
    <row r="82" spans="1:15" ht="17.25" customHeight="1" thickBot="1" x14ac:dyDescent="0.3">
      <c r="A82" s="102"/>
      <c r="B82" s="102"/>
      <c r="C82" s="105"/>
      <c r="D82" s="106"/>
      <c r="E82" s="107"/>
      <c r="F82" s="306" t="s">
        <v>13</v>
      </c>
      <c r="G82" s="307"/>
      <c r="H82" s="307"/>
      <c r="I82" s="307"/>
      <c r="J82" s="307"/>
      <c r="K82" s="102"/>
      <c r="L82" s="103"/>
      <c r="M82" s="102"/>
      <c r="N82" s="104"/>
      <c r="O82" s="104"/>
    </row>
    <row r="83" spans="1:15" ht="60.6" thickBot="1" x14ac:dyDescent="0.3">
      <c r="A83" s="102"/>
      <c r="B83" s="102"/>
      <c r="C83" s="202" t="s">
        <v>14</v>
      </c>
      <c r="D83" s="203"/>
      <c r="E83" s="203"/>
      <c r="F83" s="203"/>
      <c r="G83" s="204"/>
      <c r="H83" s="143" t="s">
        <v>124</v>
      </c>
      <c r="I83" s="144" t="s">
        <v>125</v>
      </c>
      <c r="J83" s="144" t="s">
        <v>126</v>
      </c>
      <c r="K83" s="102"/>
      <c r="L83" s="103"/>
      <c r="M83" s="102"/>
      <c r="N83" s="104"/>
      <c r="O83" s="104"/>
    </row>
    <row r="84" spans="1:15" ht="13.8" thickBot="1" x14ac:dyDescent="0.3">
      <c r="C84" s="205" t="s">
        <v>15</v>
      </c>
      <c r="D84" s="206"/>
      <c r="E84" s="206"/>
      <c r="F84" s="206"/>
      <c r="G84" s="207"/>
      <c r="H84" s="145">
        <f>H85+H86+H87+H88+H89</f>
        <v>3785</v>
      </c>
      <c r="I84" s="145">
        <f>I85+I86+I87+I88+I89</f>
        <v>3938.4</v>
      </c>
      <c r="J84" s="173">
        <f>J85+J86+J87+J88+J89</f>
        <v>3911.2</v>
      </c>
    </row>
    <row r="85" spans="1:15" ht="13.2" x14ac:dyDescent="0.25">
      <c r="C85" s="208" t="s">
        <v>84</v>
      </c>
      <c r="D85" s="209"/>
      <c r="E85" s="209"/>
      <c r="F85" s="209"/>
      <c r="G85" s="210"/>
      <c r="H85" s="146">
        <v>3453.2</v>
      </c>
      <c r="I85" s="147">
        <v>3467</v>
      </c>
      <c r="J85" s="174">
        <v>3463.7</v>
      </c>
    </row>
    <row r="86" spans="1:15" ht="11.4" customHeight="1" x14ac:dyDescent="0.25">
      <c r="C86" s="211" t="s">
        <v>146</v>
      </c>
      <c r="D86" s="212"/>
      <c r="E86" s="212"/>
      <c r="F86" s="212"/>
      <c r="G86" s="213"/>
      <c r="H86" s="148">
        <v>0</v>
      </c>
      <c r="I86" s="149">
        <v>51</v>
      </c>
      <c r="J86" s="175">
        <v>51</v>
      </c>
    </row>
    <row r="87" spans="1:15" ht="13.2" x14ac:dyDescent="0.25">
      <c r="C87" s="211" t="s">
        <v>147</v>
      </c>
      <c r="D87" s="214"/>
      <c r="E87" s="214"/>
      <c r="F87" s="214"/>
      <c r="G87" s="215"/>
      <c r="H87" s="148">
        <v>0</v>
      </c>
      <c r="I87" s="149">
        <v>0</v>
      </c>
      <c r="J87" s="175">
        <v>0</v>
      </c>
    </row>
    <row r="88" spans="1:15" ht="13.2" x14ac:dyDescent="0.25">
      <c r="C88" s="208" t="s">
        <v>148</v>
      </c>
      <c r="D88" s="209"/>
      <c r="E88" s="209"/>
      <c r="F88" s="209"/>
      <c r="G88" s="216"/>
      <c r="H88" s="150">
        <v>331.8</v>
      </c>
      <c r="I88" s="151">
        <v>420.4</v>
      </c>
      <c r="J88" s="176">
        <v>396.5</v>
      </c>
    </row>
    <row r="89" spans="1:15" ht="13.8" thickBot="1" x14ac:dyDescent="0.3">
      <c r="C89" s="232" t="s">
        <v>85</v>
      </c>
      <c r="D89" s="233"/>
      <c r="E89" s="233"/>
      <c r="F89" s="233"/>
      <c r="G89" s="234"/>
      <c r="H89" s="150">
        <v>0</v>
      </c>
      <c r="I89" s="151">
        <v>0</v>
      </c>
      <c r="J89" s="176">
        <v>0</v>
      </c>
    </row>
    <row r="90" spans="1:15" ht="11.4" customHeight="1" thickBot="1" x14ac:dyDescent="0.3">
      <c r="C90" s="205" t="s">
        <v>16</v>
      </c>
      <c r="D90" s="206"/>
      <c r="E90" s="206"/>
      <c r="F90" s="206"/>
      <c r="G90" s="207"/>
      <c r="H90" s="152">
        <f>H91*1</f>
        <v>0</v>
      </c>
      <c r="I90" s="152">
        <f t="shared" ref="I90:J90" si="14">I91*1</f>
        <v>0</v>
      </c>
      <c r="J90" s="177">
        <f t="shared" si="14"/>
        <v>0</v>
      </c>
    </row>
    <row r="91" spans="1:15" ht="12" customHeight="1" thickBot="1" x14ac:dyDescent="0.3">
      <c r="C91" s="185" t="s">
        <v>86</v>
      </c>
      <c r="D91" s="186"/>
      <c r="E91" s="186"/>
      <c r="F91" s="186"/>
      <c r="G91" s="187"/>
      <c r="H91" s="150"/>
      <c r="I91" s="151"/>
      <c r="J91" s="176"/>
    </row>
    <row r="92" spans="1:15" ht="13.8" thickBot="1" x14ac:dyDescent="0.3">
      <c r="C92" s="188" t="s">
        <v>17</v>
      </c>
      <c r="D92" s="189"/>
      <c r="E92" s="189"/>
      <c r="F92" s="189"/>
      <c r="G92" s="190"/>
      <c r="H92" s="153">
        <f>H90+H84</f>
        <v>3785</v>
      </c>
      <c r="I92" s="153">
        <f>I90+I84</f>
        <v>3938.4</v>
      </c>
      <c r="J92" s="178">
        <f>J90+J84</f>
        <v>3911.2</v>
      </c>
    </row>
  </sheetData>
  <mergeCells count="166">
    <mergeCell ref="R61:S64"/>
    <mergeCell ref="D2:O2"/>
    <mergeCell ref="N9:O12"/>
    <mergeCell ref="N13:O16"/>
    <mergeCell ref="N17:O21"/>
    <mergeCell ref="N22:O25"/>
    <mergeCell ref="N30:O33"/>
    <mergeCell ref="N34:O35"/>
    <mergeCell ref="N38:O41"/>
    <mergeCell ref="N42:O44"/>
    <mergeCell ref="D3:H3"/>
    <mergeCell ref="H4:J4"/>
    <mergeCell ref="N4:N6"/>
    <mergeCell ref="O4:O6"/>
    <mergeCell ref="I5:I6"/>
    <mergeCell ref="J5:J6"/>
    <mergeCell ref="B4:B6"/>
    <mergeCell ref="K65:K68"/>
    <mergeCell ref="F45:F47"/>
    <mergeCell ref="N45:O47"/>
    <mergeCell ref="N53:O56"/>
    <mergeCell ref="C45:C47"/>
    <mergeCell ref="F38:F41"/>
    <mergeCell ref="E42:E44"/>
    <mergeCell ref="C63:G63"/>
    <mergeCell ref="N58:O58"/>
    <mergeCell ref="N57:O57"/>
    <mergeCell ref="N51:O52"/>
    <mergeCell ref="N36:O37"/>
    <mergeCell ref="N7:O8"/>
    <mergeCell ref="B45:B47"/>
    <mergeCell ref="K45:K46"/>
    <mergeCell ref="E9:E12"/>
    <mergeCell ref="F9:F12"/>
    <mergeCell ref="E22:E25"/>
    <mergeCell ref="F22:F25"/>
    <mergeCell ref="C30:C33"/>
    <mergeCell ref="D30:D33"/>
    <mergeCell ref="D34:D35"/>
    <mergeCell ref="N48:O50"/>
    <mergeCell ref="A17:A21"/>
    <mergeCell ref="F82:J82"/>
    <mergeCell ref="N65:O68"/>
    <mergeCell ref="N69:O70"/>
    <mergeCell ref="B7:M7"/>
    <mergeCell ref="C8:M8"/>
    <mergeCell ref="C58:M58"/>
    <mergeCell ref="E26:E29"/>
    <mergeCell ref="N26:O29"/>
    <mergeCell ref="C22:C25"/>
    <mergeCell ref="D22:D25"/>
    <mergeCell ref="A26:A29"/>
    <mergeCell ref="B26:B29"/>
    <mergeCell ref="C26:C29"/>
    <mergeCell ref="D26:D29"/>
    <mergeCell ref="A13:A16"/>
    <mergeCell ref="B13:B16"/>
    <mergeCell ref="C13:C16"/>
    <mergeCell ref="D13:D16"/>
    <mergeCell ref="B17:B21"/>
    <mergeCell ref="A69:A70"/>
    <mergeCell ref="B69:B70"/>
    <mergeCell ref="A30:A33"/>
    <mergeCell ref="B30:B33"/>
    <mergeCell ref="A42:A44"/>
    <mergeCell ref="B42:B44"/>
    <mergeCell ref="A38:A41"/>
    <mergeCell ref="A60:A62"/>
    <mergeCell ref="C64:M64"/>
    <mergeCell ref="B60:B62"/>
    <mergeCell ref="C60:C62"/>
    <mergeCell ref="D60:D62"/>
    <mergeCell ref="E60:E62"/>
    <mergeCell ref="F60:F62"/>
    <mergeCell ref="K48:K49"/>
    <mergeCell ref="C57:G57"/>
    <mergeCell ref="A53:A56"/>
    <mergeCell ref="B53:B56"/>
    <mergeCell ref="A48:A50"/>
    <mergeCell ref="B48:B50"/>
    <mergeCell ref="C48:C50"/>
    <mergeCell ref="D48:D50"/>
    <mergeCell ref="E48:E50"/>
    <mergeCell ref="F48:F50"/>
    <mergeCell ref="E17:E21"/>
    <mergeCell ref="F30:F33"/>
    <mergeCell ref="C4:C6"/>
    <mergeCell ref="D4:D6"/>
    <mergeCell ref="E13:E16"/>
    <mergeCell ref="F13:F16"/>
    <mergeCell ref="C38:C41"/>
    <mergeCell ref="D38:D41"/>
    <mergeCell ref="C34:C35"/>
    <mergeCell ref="F34:F35"/>
    <mergeCell ref="B22:B25"/>
    <mergeCell ref="A45:A47"/>
    <mergeCell ref="D45:D47"/>
    <mergeCell ref="F17:F21"/>
    <mergeCell ref="E45:E47"/>
    <mergeCell ref="E34:E35"/>
    <mergeCell ref="I1:M1"/>
    <mergeCell ref="H5:H6"/>
    <mergeCell ref="K5:K6"/>
    <mergeCell ref="L5:M5"/>
    <mergeCell ref="C37:M37"/>
    <mergeCell ref="K43:K44"/>
    <mergeCell ref="L43:L44"/>
    <mergeCell ref="M43:M44"/>
    <mergeCell ref="F42:F44"/>
    <mergeCell ref="D42:D44"/>
    <mergeCell ref="C36:G36"/>
    <mergeCell ref="K4:M4"/>
    <mergeCell ref="E4:E6"/>
    <mergeCell ref="F4:F6"/>
    <mergeCell ref="G4:G6"/>
    <mergeCell ref="C42:C44"/>
    <mergeCell ref="C17:C21"/>
    <mergeCell ref="D17:D21"/>
    <mergeCell ref="C69:C70"/>
    <mergeCell ref="F65:F68"/>
    <mergeCell ref="D65:D68"/>
    <mergeCell ref="E69:E70"/>
    <mergeCell ref="E65:E68"/>
    <mergeCell ref="C65:C68"/>
    <mergeCell ref="A4:A6"/>
    <mergeCell ref="C52:M52"/>
    <mergeCell ref="C53:C56"/>
    <mergeCell ref="D53:D56"/>
    <mergeCell ref="E53:E56"/>
    <mergeCell ref="F53:F56"/>
    <mergeCell ref="E30:E33"/>
    <mergeCell ref="B38:B41"/>
    <mergeCell ref="C51:G51"/>
    <mergeCell ref="E38:E41"/>
    <mergeCell ref="A34:A35"/>
    <mergeCell ref="B34:B35"/>
    <mergeCell ref="A9:A12"/>
    <mergeCell ref="B9:B12"/>
    <mergeCell ref="C9:C12"/>
    <mergeCell ref="D9:D12"/>
    <mergeCell ref="F26:F29"/>
    <mergeCell ref="A22:A25"/>
    <mergeCell ref="A65:A68"/>
    <mergeCell ref="B65:B68"/>
    <mergeCell ref="C91:G91"/>
    <mergeCell ref="C92:G92"/>
    <mergeCell ref="N63:O63"/>
    <mergeCell ref="D59:K59"/>
    <mergeCell ref="N60:O62"/>
    <mergeCell ref="C83:G83"/>
    <mergeCell ref="C84:G84"/>
    <mergeCell ref="C85:G85"/>
    <mergeCell ref="C86:G86"/>
    <mergeCell ref="C87:G87"/>
    <mergeCell ref="C88:G88"/>
    <mergeCell ref="N71:O73"/>
    <mergeCell ref="K73:M73"/>
    <mergeCell ref="M65:M68"/>
    <mergeCell ref="L65:L68"/>
    <mergeCell ref="K69:K70"/>
    <mergeCell ref="C89:G89"/>
    <mergeCell ref="C90:G90"/>
    <mergeCell ref="B73:G73"/>
    <mergeCell ref="D69:D70"/>
    <mergeCell ref="B72:G72"/>
    <mergeCell ref="C71:G71"/>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7" sqref="G17"/>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88" t="s">
        <v>101</v>
      </c>
      <c r="C3" s="89" t="s">
        <v>102</v>
      </c>
    </row>
    <row r="4" spans="2:3" ht="15.6" x14ac:dyDescent="0.25">
      <c r="B4" s="90">
        <v>0</v>
      </c>
      <c r="C4" s="91" t="s">
        <v>103</v>
      </c>
    </row>
    <row r="5" spans="2:3" ht="15.6" x14ac:dyDescent="0.25">
      <c r="B5" s="92">
        <v>1</v>
      </c>
      <c r="C5" s="93" t="s">
        <v>104</v>
      </c>
    </row>
    <row r="6" spans="2:3" ht="15.6" x14ac:dyDescent="0.25">
      <c r="B6" s="92">
        <v>2</v>
      </c>
      <c r="C6" s="93" t="s">
        <v>105</v>
      </c>
    </row>
    <row r="7" spans="2:3" ht="15.6" x14ac:dyDescent="0.25">
      <c r="B7" s="92">
        <v>3</v>
      </c>
      <c r="C7" s="93" t="s">
        <v>106</v>
      </c>
    </row>
    <row r="8" spans="2:3" ht="15.6" x14ac:dyDescent="0.25">
      <c r="B8" s="92">
        <v>4</v>
      </c>
      <c r="C8" s="93" t="s">
        <v>107</v>
      </c>
    </row>
    <row r="9" spans="2:3" ht="15.6" x14ac:dyDescent="0.25">
      <c r="B9" s="92">
        <v>5</v>
      </c>
      <c r="C9" s="93" t="s">
        <v>108</v>
      </c>
    </row>
    <row r="10" spans="2:3" ht="15.6" x14ac:dyDescent="0.25">
      <c r="B10" s="92">
        <v>6</v>
      </c>
      <c r="C10" s="93" t="s">
        <v>109</v>
      </c>
    </row>
    <row r="11" spans="2:3" ht="15.6" x14ac:dyDescent="0.25">
      <c r="B11" s="92">
        <v>7</v>
      </c>
      <c r="C11" s="93" t="s">
        <v>110</v>
      </c>
    </row>
    <row r="12" spans="2:3" ht="15.6" x14ac:dyDescent="0.25">
      <c r="B12" s="92">
        <v>8</v>
      </c>
      <c r="C12" s="93" t="s">
        <v>111</v>
      </c>
    </row>
    <row r="13" spans="2:3" ht="15.6" x14ac:dyDescent="0.25">
      <c r="B13" s="92">
        <v>9</v>
      </c>
      <c r="C13" s="93" t="s">
        <v>112</v>
      </c>
    </row>
    <row r="14" spans="2:3" ht="15.6" x14ac:dyDescent="0.25">
      <c r="B14" s="92">
        <v>10</v>
      </c>
      <c r="C14" s="93" t="s">
        <v>113</v>
      </c>
    </row>
    <row r="15" spans="2:3" ht="31.2" x14ac:dyDescent="0.25">
      <c r="B15" s="92">
        <v>11</v>
      </c>
      <c r="C15" s="93" t="s">
        <v>114</v>
      </c>
    </row>
    <row r="16" spans="2:3" ht="15.6" x14ac:dyDescent="0.25">
      <c r="B16" s="92">
        <v>12</v>
      </c>
      <c r="C16" s="93" t="s">
        <v>115</v>
      </c>
    </row>
    <row r="17" spans="2:3" ht="15.6" x14ac:dyDescent="0.25">
      <c r="B17" s="92">
        <v>13</v>
      </c>
      <c r="C17" s="93" t="s">
        <v>116</v>
      </c>
    </row>
    <row r="18" spans="2:3" ht="15.6" x14ac:dyDescent="0.25">
      <c r="B18" s="92">
        <v>14</v>
      </c>
      <c r="C18" s="93" t="s">
        <v>117</v>
      </c>
    </row>
    <row r="19" spans="2:3" ht="15.6" x14ac:dyDescent="0.25">
      <c r="B19" s="92">
        <v>15</v>
      </c>
      <c r="C19" s="93" t="s">
        <v>118</v>
      </c>
    </row>
    <row r="20" spans="2:3" ht="15.6" x14ac:dyDescent="0.25">
      <c r="B20" s="92">
        <v>16</v>
      </c>
      <c r="C20" s="93" t="s">
        <v>119</v>
      </c>
    </row>
    <row r="21" spans="2:3" ht="15.6" x14ac:dyDescent="0.25">
      <c r="B21" s="92">
        <v>17</v>
      </c>
      <c r="C21" s="93" t="s">
        <v>120</v>
      </c>
    </row>
    <row r="22" spans="2:3" ht="16.2" thickBot="1" x14ac:dyDescent="0.3">
      <c r="B22" s="94">
        <v>18</v>
      </c>
      <c r="C22" s="95" t="s">
        <v>121</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Čepukienė</dc:creator>
  <cp:lastModifiedBy>Asta Puodžiūnienė</cp:lastModifiedBy>
  <cp:lastPrinted>2018-03-12T12:13:41Z</cp:lastPrinted>
  <dcterms:created xsi:type="dcterms:W3CDTF">1996-10-14T23:33:28Z</dcterms:created>
  <dcterms:modified xsi:type="dcterms:W3CDTF">2018-03-14T11:38:32Z</dcterms:modified>
</cp:coreProperties>
</file>