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sta1\Documents\A Kopijos\Programos 2017-2019\Ataskaitos 2017\"/>
    </mc:Choice>
  </mc:AlternateContent>
  <bookViews>
    <workbookView xWindow="0" yWindow="0" windowWidth="23040" windowHeight="9384"/>
  </bookViews>
  <sheets>
    <sheet name="Priemonių suvestinė" sheetId="2" r:id="rId1"/>
    <sheet name="Priemoniu vykdytoju kodai" sheetId="3" r:id="rId2"/>
  </sheets>
  <calcPr calcId="152511"/>
</workbook>
</file>

<file path=xl/calcChain.xml><?xml version="1.0" encoding="utf-8"?>
<calcChain xmlns="http://schemas.openxmlformats.org/spreadsheetml/2006/main">
  <c r="I85" i="2" l="1"/>
  <c r="H85" i="2"/>
  <c r="J43" i="2"/>
  <c r="I210" i="2" l="1"/>
  <c r="J210" i="2"/>
  <c r="I203" i="2"/>
  <c r="J203" i="2"/>
  <c r="J212" i="2" s="1"/>
  <c r="H203" i="2"/>
  <c r="H172" i="2"/>
  <c r="I160" i="2"/>
  <c r="J160" i="2"/>
  <c r="I147" i="2"/>
  <c r="J147" i="2"/>
  <c r="H147" i="2"/>
  <c r="I142" i="2"/>
  <c r="J142" i="2"/>
  <c r="H142" i="2"/>
  <c r="I126" i="2"/>
  <c r="J126" i="2"/>
  <c r="H126" i="2"/>
  <c r="I113" i="2"/>
  <c r="J113" i="2"/>
  <c r="H113" i="2"/>
  <c r="I108" i="2"/>
  <c r="J108" i="2"/>
  <c r="H108" i="2"/>
  <c r="I103" i="2"/>
  <c r="J103" i="2"/>
  <c r="H103" i="2"/>
  <c r="J98" i="2"/>
  <c r="I98" i="2"/>
  <c r="H98" i="2"/>
  <c r="I93" i="2"/>
  <c r="J93" i="2"/>
  <c r="H93" i="2"/>
  <c r="H212" i="2" l="1"/>
  <c r="I212" i="2"/>
  <c r="J56" i="2"/>
  <c r="I56" i="2"/>
  <c r="H56" i="2"/>
  <c r="I52" i="2"/>
  <c r="J52" i="2"/>
  <c r="H52" i="2"/>
  <c r="I39" i="2"/>
  <c r="J39" i="2"/>
  <c r="H39" i="2"/>
  <c r="I28" i="2"/>
  <c r="J28" i="2"/>
  <c r="H28" i="2"/>
  <c r="H210" i="2"/>
  <c r="J23" i="2" l="1"/>
  <c r="I23" i="2"/>
  <c r="H23" i="2"/>
  <c r="J176" i="2" l="1"/>
  <c r="I176" i="2"/>
  <c r="H176" i="2"/>
  <c r="H160" i="2"/>
  <c r="J155" i="2"/>
  <c r="I155" i="2"/>
  <c r="H155" i="2"/>
  <c r="J72" i="2"/>
  <c r="I72" i="2"/>
  <c r="H72" i="2"/>
  <c r="J84" i="2" l="1"/>
  <c r="I84" i="2"/>
  <c r="H84" i="2"/>
  <c r="J80" i="2"/>
  <c r="I80" i="2"/>
  <c r="H80" i="2"/>
  <c r="J76" i="2"/>
  <c r="I76" i="2"/>
  <c r="H76" i="2"/>
  <c r="I19" i="2" l="1"/>
  <c r="J19" i="2"/>
  <c r="H19" i="2"/>
  <c r="J192" i="2" l="1"/>
  <c r="I192" i="2"/>
  <c r="H192" i="2"/>
  <c r="J188" i="2"/>
  <c r="I188" i="2"/>
  <c r="H188" i="2"/>
  <c r="J184" i="2"/>
  <c r="I184" i="2"/>
  <c r="H184" i="2"/>
  <c r="J180" i="2"/>
  <c r="I180" i="2"/>
  <c r="H180" i="2"/>
  <c r="J172" i="2"/>
  <c r="I172" i="2"/>
  <c r="J168" i="2"/>
  <c r="I168" i="2"/>
  <c r="H168" i="2"/>
  <c r="J164" i="2"/>
  <c r="I164" i="2"/>
  <c r="H164" i="2"/>
  <c r="J151" i="2"/>
  <c r="I151" i="2"/>
  <c r="H151" i="2"/>
  <c r="J135" i="2"/>
  <c r="I135" i="2"/>
  <c r="H135" i="2"/>
  <c r="J121" i="2"/>
  <c r="I121" i="2"/>
  <c r="H121" i="2"/>
  <c r="J117" i="2"/>
  <c r="I117" i="2"/>
  <c r="H117" i="2"/>
  <c r="J68" i="2"/>
  <c r="I68" i="2"/>
  <c r="H68" i="2"/>
  <c r="J64" i="2"/>
  <c r="I64" i="2"/>
  <c r="H64" i="2"/>
  <c r="J60" i="2"/>
  <c r="I60" i="2"/>
  <c r="H60" i="2"/>
  <c r="J47" i="2"/>
  <c r="I47" i="2"/>
  <c r="H47" i="2"/>
  <c r="I43" i="2"/>
  <c r="H43" i="2"/>
  <c r="J34" i="2"/>
  <c r="I34" i="2"/>
  <c r="H34" i="2"/>
  <c r="I15" i="2"/>
  <c r="J15" i="2"/>
  <c r="H15" i="2"/>
  <c r="I12" i="2"/>
  <c r="J12" i="2"/>
  <c r="H12" i="2"/>
  <c r="J85" i="2" l="1"/>
  <c r="J193" i="2"/>
  <c r="J29" i="2"/>
  <c r="I29" i="2"/>
  <c r="H29" i="2"/>
  <c r="H193" i="2"/>
  <c r="I193" i="2"/>
  <c r="I136" i="2"/>
  <c r="H136" i="2"/>
  <c r="J136" i="2"/>
  <c r="J194" i="2" l="1"/>
  <c r="H194" i="2"/>
  <c r="I86" i="2" l="1"/>
  <c r="J86" i="2"/>
  <c r="J195" i="2" s="1"/>
  <c r="I194" i="2" l="1"/>
  <c r="I195" i="2" s="1"/>
  <c r="H86" i="2"/>
  <c r="H195" i="2" s="1"/>
</calcChain>
</file>

<file path=xl/sharedStrings.xml><?xml version="1.0" encoding="utf-8"?>
<sst xmlns="http://schemas.openxmlformats.org/spreadsheetml/2006/main" count="594" uniqueCount="193">
  <si>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</si>
  <si>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</si>
  <si>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</si>
  <si>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</si>
  <si>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</si>
  <si>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</si>
  <si>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</si>
  <si>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</si>
  <si>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</si>
  <si>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</si>
  <si>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</si>
  <si>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</si>
  <si>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</si>
  <si>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</si>
  <si>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</si>
  <si>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</si>
  <si>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</si>
  <si>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</si>
  <si>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</si>
  <si>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</si>
  <si>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</si>
  <si>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</si>
  <si>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</si>
  <si>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</si>
  <si>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</si>
  <si>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</si>
  <si>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</si>
  <si>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</si>
  <si>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</si>
  <si>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03</t>
  </si>
  <si>
    <t>288724610</t>
  </si>
  <si>
    <t>SB</t>
  </si>
  <si>
    <t>+</t>
  </si>
  <si>
    <t>Paaiškinimai dėl nukrypimų</t>
  </si>
  <si>
    <t>Planuotos reikšmės</t>
  </si>
  <si>
    <t>Faktinės reikšmės</t>
  </si>
  <si>
    <t>Sporto skyrius</t>
  </si>
  <si>
    <t>Asignavimai (tūkst. Eur)</t>
  </si>
  <si>
    <t>Informacija apie pasiektus rezultatus, duomenys apie programai skirtų asignavimų panaudojimo tikslingumą</t>
  </si>
  <si>
    <t xml:space="preserve">                INVESTICIJŲ PROJEKTŲ PROGRAMA  (02)</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</si>
  <si>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</si>
  <si>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</si>
  <si>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projektą „Autobusų stoties teritorijos konversija, pritaikant ją komercinei ir bendruomenių veiklai“</t>
  </si>
  <si>
    <t>Įgyvendinti projektą „Autobusų stoties prieigų sutvarkymas"</t>
  </si>
  <si>
    <t>P</t>
  </si>
  <si>
    <t>VB</t>
  </si>
  <si>
    <t>ES</t>
  </si>
  <si>
    <t>11;0</t>
  </si>
  <si>
    <t>Įgyvendinti projektą „Panevėžio Senvagės teritorijos kompleksinis sutvarkymas“</t>
  </si>
  <si>
    <t>Įgyvendinti projektą „J. Janonio gatvės (nuo žiedo iki Savitiškio g.) prieigų sutvarkymas“</t>
  </si>
  <si>
    <t xml:space="preserve">Parengtas projektinis pasiūlymas </t>
  </si>
  <si>
    <t xml:space="preserve">Parengta paraiška </t>
  </si>
  <si>
    <t>Padidinti gyventojų ekonominį aktyvumą ir socialinę įtrauktį, kuriant bendruomenei atviras erdves, prieinamas socialines paslaugas ir skatinant bendruomenių, viešųjų institucijų ir verslo sektoriaus bendradarbiavimą</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</si>
  <si>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</si>
  <si>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</si>
  <si>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</si>
  <si>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</si>
  <si>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„Viešųjų erdvių prie Bendruomenių rūmų  sutvarkymas“</t>
  </si>
  <si>
    <t xml:space="preserve"> Įgyvendinti projektą „VšĮ Šv. Juozapo globos namų infrastruktūros modernizavimas ir paslaugų plėtra įkuriant savarankiško gyvenimo namus“</t>
  </si>
  <si>
    <t>Įgyvendinti projektą „Socialinio būsto plėtra“</t>
  </si>
  <si>
    <t>Prisidėti prie BIVP (Bendruomenės inicijuota vietos plėtra) strategijos įgyvendinimo</t>
  </si>
  <si>
    <t xml:space="preserve">Parengtas investicijų projektas </t>
  </si>
  <si>
    <t>VVG strategijos administravimas</t>
  </si>
  <si>
    <t>11;14</t>
  </si>
  <si>
    <t>11;7</t>
  </si>
  <si>
    <t>11;7;9</t>
  </si>
  <si>
    <t>0;11</t>
  </si>
  <si>
    <t>Pagerinti gyvenamosios aplinkos kokybę, siekiant prisitaikyti prie demografinių pokyčių (ITVP)</t>
  </si>
  <si>
    <t>Pagerinti miesto aplinkosauginę būklę</t>
  </si>
  <si>
    <t>Įgyvendinti projektą „Kultūros ir poilsio parko modernizavimas, gerinant miesto gamtinę aplinką ir gyvenimo kokybę, skatinat lankytojų srautus, aktyvų laisvalaikį“</t>
  </si>
  <si>
    <t>Įgyvendinti projektą „Jaunimo sodo sutvarkymas“</t>
  </si>
  <si>
    <t>Įgyvendinti projektą „Skaistakalnio parko ir jo prieigų sutvarkymas“</t>
  </si>
  <si>
    <t>Įgyvendinti projektą „Oro kokybės valdymo planų parengimas ir taršos mažinimo priemonių įgyvendinimas“</t>
  </si>
  <si>
    <t>Įgyvendinti projektą „Dviračių takų plėtra Panevėžyje (Nemuno g. dviračių tako (nuo Klaipėdos g. iki Ramygalos g. ) rekonstrukcija ir trūkstamų atkarpų įrengimas)“</t>
  </si>
  <si>
    <t>Remontuoti, rekonstruoti, prižiūrėti miesto infrastruktūros objektus</t>
  </si>
  <si>
    <t>Rekonstruotos, kapitališkai suremontuotos miesto gatvės</t>
  </si>
  <si>
    <t>Įgyvendinti projektą „Nevėžio upės ir pakrančių sutvarkymas (atkarpa nuo Stoties g. tilto iki Nemuno g. tilto)“</t>
  </si>
  <si>
    <t>Paskatinti Panevėžio miesto gyvenamųjų rajonų fizinį ir  socialinį persitvarkymą</t>
  </si>
  <si>
    <t xml:space="preserve"> Įgyvendinti projektą „Komunalinių atliekų rūšiuojamojo surinkimo infrastruktūra“</t>
  </si>
  <si>
    <t>Įgyvendinti projektą „Lietaus vandens surinkimo, valymo ir nuotekų bei drenažo sistemų projektavimas, diegimas ir renovavimas“</t>
  </si>
  <si>
    <t>Parengtas techninis projektas</t>
  </si>
  <si>
    <t xml:space="preserve">Parengtas techninis projektas </t>
  </si>
  <si>
    <t>Parengti dokumentus, reikalingus Europos Sąjungos fondų investicijoms gauti</t>
  </si>
  <si>
    <t>Administruoti investicijų projektus</t>
  </si>
  <si>
    <t xml:space="preserve">Vykdyti investicijų projektus, naudojant bankų paskolos lėšas </t>
  </si>
  <si>
    <t>E. plėtros skyrius</t>
  </si>
  <si>
    <t>Komunikacijos skyrius</t>
  </si>
  <si>
    <t>Miesto infrastruktūros skyrius</t>
  </si>
  <si>
    <t>Miesto plėtros skyrius</t>
  </si>
  <si>
    <t>Socialinių reikalų skyrius</t>
  </si>
  <si>
    <t>Strateginio planavimo, investicijų ir biudžeto skyrius</t>
  </si>
  <si>
    <t>Švietimo ir jaunimo reikalų skyrius</t>
  </si>
  <si>
    <t>Teisės ir viešosios tvarkos skyrius</t>
  </si>
  <si>
    <t>Teritorijų planavimo ir architektūros skyrius</t>
  </si>
  <si>
    <t>Vidaus administravimo skyrius</t>
  </si>
  <si>
    <t xml:space="preserve">Projektų administravimui panaudota dalis planuotų lėšų, kadangi ne visi projektai, kurie buvo planuoti, pradėti vykdyti dėl nepatvirtintų Aprašų ar užtrukusių nuosavybės dokumentų rengimo. </t>
  </si>
  <si>
    <t>Vertinimo kriterijus</t>
  </si>
  <si>
    <t>2017 m. asignavimų patvirtintas planas</t>
  </si>
  <si>
    <t>2017 m. asignavimų patikslintas planas</t>
  </si>
  <si>
    <t>2017 m. panaudotos lėšos (kasinės išlaidos)</t>
  </si>
  <si>
    <t>11;0;14</t>
  </si>
  <si>
    <t>Parengta paraiška</t>
  </si>
  <si>
    <t>PANEVĖŽIO MIESTO SAVIVALDYBĖS 2017 -2019 METŲ VEIKLOS PLANO ĮGYVENDINIMO 2017 METAIS ATASKAITA</t>
  </si>
  <si>
    <t>Įkurti Stasio Eidrigevičiaus menų centrą Panevėžyje</t>
  </si>
  <si>
    <t>Įgyvendinti projektą „Viešųjų paslaugų ir asmenų aptarnavimo kokybės gerinimas Panevėžio miesto ir Panevėžio rajono savivaldybėse“</t>
  </si>
  <si>
    <t>0;6;14</t>
  </si>
  <si>
    <t>Įgyvendinti projektą „Poeto J. Čerkeso-Besparnio sodybos sutvarkymas“</t>
  </si>
  <si>
    <t>0;11;14</t>
  </si>
  <si>
    <t>VVG strategijos  administravimui panaudota 8,0 tūkst. Eur</t>
  </si>
  <si>
    <t>Parengta gyventojų apklausos tyrimo ataskaita</t>
  </si>
  <si>
    <t>2017 m. parengti:  investicijų projektas, Panevėžio miesto gyventojų apklausos tyrimo ataskaita ir projektinis pasiūlymas</t>
  </si>
  <si>
    <t>VB(VIP)</t>
  </si>
  <si>
    <t>Įgyvendintas projektas</t>
  </si>
  <si>
    <t>Parengtas Šiaurinės g. dalies (nuo Pramonės g. iki Smėlynės g.) statybos techninis  projektas</t>
  </si>
  <si>
    <t>Parengtas Stoties - Pušaloto - Marijonų gatvių sankryžos rekonstravimo  techninis  projektas</t>
  </si>
  <si>
    <t>Rekonstruota Stetiškių g. dalis</t>
  </si>
  <si>
    <t>Parengtas Statybininkų g. rekonstravimo techninis  projektas</t>
  </si>
  <si>
    <t>Patikslintas Pušaloto gatvės dalies techninis projektas</t>
  </si>
  <si>
    <t>Rekonstruota dalis Pušaloto g.</t>
  </si>
  <si>
    <t>Parengtas Molainių gatvės dalies (nuo Projektuotojų g. iki Molainių g. pabaigos) rekonstravimo techninis darbo projektas  ir atlikti rekonstravimo darbai</t>
  </si>
  <si>
    <t>Įgyvendinti projektą „Lopšelio - darželio „Rugelis“ vidaus patalpų ir ugdymo aplinkos modernizavimas“</t>
  </si>
  <si>
    <t>Įgyvendinti projektą „Lengvosios atletikos maniežo  pastato modernizavimas, Liepų al.4, Panevėžys“</t>
  </si>
  <si>
    <t>0;10;11;7</t>
  </si>
  <si>
    <t>Įgyvendinti projektą „Panevėžio gamtos mokyklos pastato atnaujinimas (modernizavimas)</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</si>
  <si>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</si>
  <si>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</si>
  <si>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</si>
  <si>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</si>
  <si>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t>Įgyvendinti projektą „Teritorijos prie „Ekrano“ marių konversija, pritaikant ją aktyviam poilsiui, užimtumui ir vietos verslo skatinimui“</t>
  </si>
  <si>
    <t>2017 m. asigna-vimų patvir-tintas planas</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</si>
  <si>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</si>
  <si>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</si>
  <si>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</si>
  <si>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</si>
  <si>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</si>
  <si>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2017 m. asigna-vimų patiks-lintas planas</t>
  </si>
  <si>
    <t>2017 m. panau-dotos lėšos (kasinės išlaidos)</t>
  </si>
  <si>
    <r>
      <t xml:space="preserve"> Valstybės  biudžeto lėšos </t>
    </r>
    <r>
      <rPr>
        <b/>
        <sz val="10"/>
        <rFont val="Times New Roman"/>
        <family val="1"/>
      </rPr>
      <t xml:space="preserve"> </t>
    </r>
    <r>
      <rPr>
        <sz val="10"/>
        <rFont val="Times New Roman"/>
        <family val="1"/>
      </rPr>
      <t>(Valstybės investicijų programoje numatytoms kapitalo investicijoms</t>
    </r>
    <r>
      <rPr>
        <b/>
        <sz val="10"/>
        <rFont val="Times New Roman"/>
        <family val="1"/>
      </rPr>
      <t xml:space="preserve"> VB(VIP)</t>
    </r>
  </si>
  <si>
    <r>
      <t xml:space="preserve">Valstybės biudžeto lėšos </t>
    </r>
    <r>
      <rPr>
        <b/>
        <sz val="10"/>
        <rFont val="Times New Roman"/>
        <family val="1"/>
      </rPr>
      <t>VB</t>
    </r>
  </si>
  <si>
    <t>Įgyvendinti projektą „Regos centro  „Linelis“ pastato vidaus patalpų ir ugdymo aplinkos modernizavimas“</t>
  </si>
  <si>
    <t>Parengtas investicijų projektas</t>
  </si>
  <si>
    <t>Įgyvendinti projektą „Viešųjų erdvių prie Laisvės aikštės sutvarkymas“</t>
  </si>
  <si>
    <t>Įgyvendinti projektą „Panevėžio A. Jakšto g. rekonstrukcija“</t>
  </si>
  <si>
    <t>Įgyvendinti projektą „Panevėžio „Vilties“ progimnazijos pastato modernizavimas, siekiant pagerinti pastato energetines savybes“</t>
  </si>
  <si>
    <t>Parengtas techninis  projektas</t>
  </si>
  <si>
    <t>-</t>
  </si>
  <si>
    <t>Rekonstrukcijos darbai</t>
  </si>
  <si>
    <t>Remonto darbai</t>
  </si>
  <si>
    <t>Patiklsintas investicijų projektas</t>
  </si>
  <si>
    <t xml:space="preserve">Patikslintas investicijų projektas </t>
  </si>
  <si>
    <t xml:space="preserve">2017 m. vasario 10 d. pasirašyta projekto finansavimo sutartis. Nupirktos projektavimo paslaugos, rengiamas techninis projektas (bus užbaigtas 2018 m.) </t>
  </si>
  <si>
    <t xml:space="preserve">Parengtas Dailės galerijos pastato modernizavimo techninis projektas. Projekto paraiškos pateikimo terminas atidėtas iki 2018 m. balandžio 6 d., kadangi rengiamas tvarkybos darbų projektas, kuris bus parengtas iki 2018-03-31 ir pagal priemoės Aprašo reikalavimus privalo būti pateiktas kartu su paraiška. </t>
  </si>
  <si>
    <t>Parengta projekto paraiška ir pateikta CPVA 2017-09-04, 2017 m. gruodžio 7 d. pasirašyta finansavimo sutartis. Nupirkta projektavimo paslauga, rengiamas techninis projektas (I etapas), kuris bus užbaigtas 2018 m.</t>
  </si>
  <si>
    <t>Projekto paraiška parengta ir 2017-01-31 pateikta CPVA 2017-01, 2017 m. gegužės 9 d. pasirašyta projekto finnasavimo sutartis. Nupirktos projektavimo paslaugos, rengiamas techninis projektas, kuris bus užbaigtas rengti 2018 m.</t>
  </si>
  <si>
    <t>Parengta projekto paraiška ir 2017-03-31 pateikta  CPVA, finansavimo sutartis pasirašyta 2017 m. birželio 19 d. Nupirktos projektavimo paslaugos, rengiamas techninis projektas, kuris bus užbaigtas rengti 2018 m.</t>
  </si>
  <si>
    <t>Parengtas investicijų projektas,  projektinis pasiūlymas ir pateikti Panevėžio Regiono plėtros tarybai. Projektas įtrauktas į Panevėžio regiono projektų sąrašą. Projekto paraiška 2017 m. liepos 28 d. pateikta CPVA.  Nupirktos Investicijų projekto patikslinimo paslaugos. Paraiškos vertinimas pratęstas iki 2018-03-28. Nupirktos pastato Aldonos g. 12 projektavimo paslaugos, rengiamas techninis projektas, projektas bus parengtas 2018 m.</t>
  </si>
  <si>
    <t xml:space="preserve"> 2017 m. atrinktas  Senvagės teritorijos kompleksinio, Skaistakalnio ir prieigų  Poeto J. Besparnio-Čerkeso sodybos sutvarkymo architektūrinės idėjos konkurso nugalėtojas MB "Pupa- strteginė urbanistika", su kuria sudarytos sutartys rengti šių objektų techninius projektus. Rengiamas Poeto J. Besparnio -Čerkeso sodybos sutvarkymo techninis projektas, užbaigtas rengti  2018 m. 02 mėn.  Parengtas investicijų projektas ir  projekto paraiška,  2018 m. pagal konkursinę priemonę bus teikiama CPVA.</t>
  </si>
  <si>
    <t>Atlikti dviračių tako ir pšvietimo rangos darbai</t>
  </si>
  <si>
    <t xml:space="preserve">2017 m. kovo 24 d. pasirašyta projekto finansavimo sutartis. Nupirktos projektavimo paslaugos, rengiamas techninis projektas, kuris bus užbaigtas 2018 m. </t>
  </si>
  <si>
    <t>Atliktas kapitalinis remontas</t>
  </si>
  <si>
    <t>Pagal parengtą TP projektą buvo gauta 100 tūkst. Eur,  darbai pagal skirtą finansavimą atlikti.</t>
  </si>
  <si>
    <t>15</t>
  </si>
  <si>
    <t xml:space="preserve">Nupirktos projektavimo paslaugos, parengtas technins projektas, atlikta projekto ekspertizė. </t>
  </si>
  <si>
    <t>Atlikta dalis rangos darbų. Rangos darbai bus užbaigti 2018 m.</t>
  </si>
  <si>
    <t>Rekonstruoti tik lietaus kanalizacijos tinklai, kiti darbai bus užbaigti 2018 m.</t>
  </si>
  <si>
    <t>Atlikta dalis rekonstrukcijo darbų. Darbai bus užbaigti 2018 m.</t>
  </si>
  <si>
    <t>Panevėžio miesto darnaus judumo plano parengimas</t>
  </si>
  <si>
    <t>Parengtas projektinis pasiūlymas ir pateiktas LR Susisiekimio ministerijai. Projektas įtrauktas į Valstybės projektų sąrašą, parengta paraiška. 2017 m. balandžio 5 d. skirtas finansavimas, pasirašyta projekto finansavimo sutartis. Nupirkta Darnaus judumo plano parengimo paslauga, planas rengiamas, bus užbaigtas rengti 2018 m. I ketv.</t>
  </si>
  <si>
    <t>Projekto paraiška CPVA pateikta 2017-03-01, projekto finnasavimo sutartis pasirašyta 2017 m. birželio 21 d., projektui skirtas finansavimas 100 proc. Nupirktos Šv. Juozapo globos namų I korpuso (Katedros a. 3) dalies kapitalinio remonto ir pastato (Katedros a. 4) rekonstravimo techninio projekto parengimo paslaugos. Parengtas I korpuso dalies kapitalinio remonto  techninis projektas, rekonstravimo projektas bus užbaigtas rengti 2018 m. Projektą įgyvendina VšĮ Šv. Juozapo globos namai.</t>
  </si>
  <si>
    <t xml:space="preserve">Projektas įgyvendinamas. Organizuota gyventojų apklausa,  visuomenės informavimo apie galimybes prisidėti prie aplinkos oro kokybės gerinimo renginiai (1 akcija ir 1 seminaras), parengtos viešinimo priemonės - bloknotai ir brošiūros. </t>
  </si>
  <si>
    <t xml:space="preserve"> Nupirkta techninio projekto parengimo paslauga, parengtas techninis projektas, atlikta projekto ekspertizė, atlikti geologiniai tyrimai. </t>
  </si>
  <si>
    <t>Techninis projektas nėra pilnai užbaigtas, pateikti tik projektiniai pasiūlymai. Projektas bus parengtas 2018 m.</t>
  </si>
  <si>
    <t>Paraiška nerengiama. Parengtas techninis projektas. Darbai bus atliekami 2018 m.</t>
  </si>
  <si>
    <t>Parengti investicijų projektai, siekiant gauti ES fondų investicijas - 7 vnt. ir nupirktos konsultavimo paslaugos, parengti 8 lopšelių- darželių langų ir durų keitimo paparastojo remonto aprašai.  Dalis lėšų nepanaudota, kadangi investiciniai projektai bus rengiami 2018 m.</t>
  </si>
  <si>
    <t>2017-01-26 priimtas Tarybos sprendimu Nr. 1-26 patvirtintos Panevėžio miesto autobusų stoties ir besiribojančių teritorijų konversijos, naujos Panevėžio miesto autobusų stoties statybos investicijų projekto įgyvendinimo, investuotojo  atrankos konkurso sąlygos. Atlikta investuotojo atranka ir suderintas investicijų sutarties projektas. Atrankos konkursas paskelbtas 2017-02-10, atrinktas investuotojas ir Tarybos 2018-01-25  sprendimu Nr. 1-3 patvirtintas  investicijų sutarties su investuotoju UAB "Baltiches Haus" projektas.</t>
  </si>
  <si>
    <t xml:space="preserve"> 2017 m. atrinktas  Senvagės teritorijos kompleksinio, Skaistakalnio ir prieigų  J. Besparnio-Čerkeso sodybos sutvarkymo architektūrinės idėjos konkurso nugalėtojas MB "Pupa- strateginė urbanistika", su kuria sudarytos sutartys rengti šių objektų techninius projektus. Rengiamas Senvagės kompleksinio sutvarkymo techninis projektas, kuris  bus užbaigtas rengti 2018 m. 2017- 09-09 pateikta projekto paraiška,  2017 m. gruodžio 15 d. pasirašyta finansavimo sutartis.</t>
  </si>
  <si>
    <t>Parengta projekto paraiška ir 2017-12-11 pateikta  CPVA, paraiška įvertinta, 2018-02-19 skirtas finansavimas, projekto  sutartis bus pasirašoma 2018 m. Nupirktos projektavimo paslaugos, rengiamas techninis projektas, kuris bus užbaigtas rengti 2018 m.</t>
  </si>
  <si>
    <t>Atliktas S.Eidrigevičiaus menų centro ir jo galimų padalinių funkcinės ir institucinės sąrangos, misijos ir veiklų nustatymo mokslinis tarpinstitucinis tyrimas, parengtas S.Eidrigevičiaus miestui dovanojamos kolekcijos aprašas, atliktas  K/t "Garsas" pastato ir konstrukcijos techhninės būklės vertinimas, nupirktos S. Eidrigevičiaus menų centro techninio projekto parengimo paslaugų pirkimui administravimo paslaugos.</t>
  </si>
  <si>
    <t xml:space="preserve"> 2017 m. balandžio 7 d. pasirašyta projekto finansavimo sutartis. Nupirkti Dviračių tako  ir dalies apšvietimo įrengimo rangos darbai, darbai atlikti 2017 m. rugpjūčio mėn. Nupirktos Kultūros ir poilsio parko modernizavimo projektavimo paslaugos, rengiamas techninis projektas, kuris bus užbaigtas rengti 2018 m. </t>
  </si>
  <si>
    <t xml:space="preserve"> 2017 m. atrinktas  Senvagės teritorijos kompleksinio, Skaistakalnio ir prieigų  poeto J. Besparnio-Čerkeso sodybos sutvarkymo architektūrinės idėjos konkurso nugalėtojas MB "Pupa- strteginė urbanistika", su kuria sudarytos sutartys rengti šių objektų techninius projektus. Rengiamas Skaistakalnio parko ir jo prieigų  sutvarkymo techninis projektas,  bus užbaigtas rengti 2018 m. 2017- 09-08 pateikta projekto paraiška,  2017 m. gruodžio 8 d. pasirašyta finansavimo sutartis.</t>
  </si>
  <si>
    <t>2017 m. kovo 21 d.  pasirašyta projekto finansavimo sutartis. Nupirkta projektavimo paslauga, parengtas techninis projektas.</t>
  </si>
  <si>
    <t xml:space="preserve">Parengtas techninis projektas. Rekonstravimo darbai vykomi 2018 metais. </t>
  </si>
  <si>
    <t>Projekto paraiška pateikta 2017-04-30, Projekto sutartis pasirašyta 2017-09-07. Projektas įgyvendinamas. Nupirkta antžeminių aikštelių projektavimo paslauga ir rangos darbai (bus užbaigta 2018 m.)</t>
  </si>
  <si>
    <t xml:space="preserve"> Inventorizuojami paviršinių nuotekų tinklai,  kadastro duomenų nustatymas (bus užbaigta 2018 m.), parengtas paviršinių nuotekų surinkimo tinklų (I dalies) techninis projektas, atlikti statybiniai tyrinėjimai, atiekami rangos darbai, parengtas paviršinių nuotekų surinkimo tinklų (II dalies) techninis projektas, atlikti statybinai tyrinėjimai, rangos darbai bus vykdomi 2018 m .  Projektą įgyvendina UAB "Panevėžio gatvės"</t>
  </si>
  <si>
    <t>Parengta projekto paraiška ir 2017-12-11 pateikta  CPVA, paraiška įvertinta, skirtas finansavimas 2018-02-19,  finansavimo sutartis bus pasirašoma 2018 m. Nupirktos projektavimo paslaugos, rengiamas techninis projektas, kuris bus užbaigtas 2018 m.</t>
  </si>
  <si>
    <t>Pilnai atlikti remonto darbai.</t>
  </si>
  <si>
    <t>Remonto darbai pilnai nebuvo užbaigti, dėl per vėlai skirto finansavimo.</t>
  </si>
  <si>
    <t>Nupirktos Gamtos mokyklos pastato atnaujinimo (modernizavimo) projektavimo paslaugos, parengtas techninis projektas, nupirkti ir buvo vykdomi rangos darbai (apšiltintas stogas, fasadas,  suremontuoti pamatai, modernizuotos inžinerinės sistemos, atlikta vidaus patalpų apdaila ir kt. darbai). Darbai užbaigti 2017 m. gruodžio 22 d.</t>
  </si>
  <si>
    <t>Parengtos galimybių studijos/ investiciniai projektai/ kiti dokumentai (vnt.)</t>
  </si>
  <si>
    <t xml:space="preserve"> 2017- 05-17 paskelbtas  Laisvės aikštės su prieigomis, viešųjų erdvių prie Laisvės a. bei Autobusų stoties prieigų sutvarkymo architektūrinės idėjos konkursas. 2017-10-31 atrinktas konkurso nugalėtojas "VŠĮ Studija 501", kuri rengia techninius projektus. Autobusų stoties prieigų sutvarkymo techninis projektas bus užbaigtas rengti 2018 m.</t>
  </si>
  <si>
    <t xml:space="preserve"> 2017- 05-17 paskelbtas  Laisvės aikštės su prieigomis, viešųjų erdvių prie Laisvės a. bei Autobusų stoties prieigų sutvarkymo architektūrinės idėjos konkursas. 2017-10-31 atrinktas konkurso nugalėtojas "VŠĮ Studija 501", kuri rengia šių objektų techninius projektus. Laisvės a. ir jos prieigų sutvarkymo techninis projektas  bus užbaigtas rengti 2018 m. 2018-01-10 projektui skirtas finasavimas, pasirašyta finansavimo sutartis.</t>
  </si>
  <si>
    <t xml:space="preserve"> 2017 m. nupirktos Moigių pastatų komplekso  III -iojo namo rekonstravimo techninio projekto keitimo  ir  I -ojo namo kapitalinio remonto projekto parengimo paslaugos. Techniniai projektai parengti. Projekto paraiška kartu su techniniais projektais pateikta 2017-10-30. 2018 m. vasario 27 d. pasirašyta projekto finansavimo sutartis.</t>
  </si>
  <si>
    <t xml:space="preserve"> 2017- 05-17 paskelbtas  Laisvės aikštės su prieigomis, viešųjų erdvių prie Laisvės a. bei Autobusų stoties prieigų sutvarkymo architektūrinės  idėjos konkursas. 2017-10-31 atrinktas konkurso nugalėtojas "VŠĮ Studija 501", kuri rengia techninius projektus. Viešųjų erdvių prie Laisvės a. prieigų sutvarkymo techninis projektas bus užbaigtas rengti 2018 m. 2017 m. parengtas investicijų projektas.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</si>
</sst>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4"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sz val="10"/>
      <name val="Arial"/>
      <family val="2"/>
      <charset val="186"/>
    </font>
    <font>
      <sz val="12"/>
      <name val="Times New Roman"/>
      <family val="1"/>
      <charset val="186"/>
    </font>
    <font>
      <b/>
      <sz val="12"/>
      <name val="Times New Roman"/>
      <family val="1"/>
      <charset val="186"/>
    </font>
    <font>
      <b/>
      <sz val="10"/>
      <name val="Times New Roman"/>
      <family val="1"/>
      <charset val="186"/>
    </font>
    <font>
      <sz val="10"/>
      <name val="Times New Roman"/>
      <family val="1"/>
      <charset val="186"/>
    </font>
    <font>
      <sz val="8"/>
      <color indexed="62"/>
      <name val="Times New Roman"/>
      <family val="1"/>
    </font>
    <font>
      <sz val="9"/>
      <color indexed="62"/>
      <name val="Times New Roman"/>
      <family val="1"/>
    </font>
    <font>
      <sz val="8"/>
      <color indexed="62"/>
      <name val="Times New Roman"/>
      <family val="1"/>
    </font>
    <font>
      <sz val="9"/>
      <color indexed="62"/>
      <name val="Times New Roman"/>
      <family val="1"/>
    </font>
    <font>
      <b/>
      <sz val="8"/>
      <name val="Times New Roman"/>
      <family val="1"/>
      <charset val="186"/>
    </font>
    <font>
      <sz val="11"/>
      <name val="Times New Roman"/>
      <family val="1"/>
      <charset val="186"/>
    </font>
    <font>
      <sz val="11"/>
      <name val="Arial"/>
      <family val="2"/>
      <charset val="186"/>
    </font>
    <font>
      <sz val="11"/>
      <name val="Times New Roman"/>
      <family val="1"/>
    </font>
    <font>
      <b/>
      <sz val="11"/>
      <name val="Times New Roman"/>
      <family val="1"/>
      <charset val="186"/>
    </font>
    <font>
      <sz val="7"/>
      <name val="Times New Roman"/>
      <family val="1"/>
    </font>
    <font>
      <sz val="11"/>
      <color theme="1"/>
      <name val="Calibri"/>
      <family val="2"/>
      <scheme val="minor"/>
    </font>
    <font>
      <sz val="9"/>
      <name val="Times New Roman"/>
      <family val="1"/>
    </font>
    <font>
      <b/>
      <sz val="9"/>
      <name val="Times New Roman"/>
      <family val="1"/>
    </font>
    <font>
      <sz val="9"/>
      <name val="Arial"/>
      <family val="2"/>
      <charset val="186"/>
    </font>
    <font>
      <sz val="10"/>
      <color rgb="FFFF0000"/>
      <name val="Arial"/>
      <family val="2"/>
      <charset val="186"/>
    </font>
    <font>
      <sz val="10"/>
      <color rgb="FFFF0000"/>
      <name val="Times New Roman"/>
      <family val="1"/>
    </font>
    <font>
      <sz val="10"/>
      <color rgb="FFFF0000"/>
      <name val="Times New Roman"/>
      <family val="1"/>
      <charset val="186"/>
    </font>
    <font>
      <sz val="9"/>
      <color rgb="FFFF0000"/>
      <name val="Times New Roman"/>
      <family val="1"/>
    </font>
    <font>
      <sz val="8"/>
      <color rgb="FF002060"/>
      <name val="Times New Roman"/>
      <family val="1"/>
    </font>
    <font>
      <sz val="9"/>
      <name val="Times New Roman"/>
      <family val="1"/>
      <charset val="186"/>
    </font>
    <font>
      <sz val="9"/>
      <name val="Arial"/>
      <family val="2"/>
    </font>
    <font>
      <sz val="10"/>
      <name val="Arial"/>
      <family val="2"/>
    </font>
    <font>
      <b/>
      <sz val="10"/>
      <color rgb="FFFF0000"/>
      <name val="Times New Roman"/>
      <family val="1"/>
    </font>
    <font>
      <sz val="10"/>
      <color rgb="FFFF0000"/>
      <name val="Arial"/>
      <family val="2"/>
    </font>
    <font>
      <sz val="10"/>
      <color rgb="FF000000"/>
      <name val="Times New Roman"/>
      <family val="1"/>
    </font>
    <font>
      <sz val="7"/>
      <color rgb="FF000000"/>
      <name val="Times New Roman"/>
      <family val="1"/>
    </font>
    <font>
      <sz val="9"/>
      <color rgb="FF000000"/>
      <name val="Times New Roman"/>
      <family val="1"/>
    </font>
    <font>
      <b/>
      <sz val="10"/>
      <color rgb="FF000000"/>
      <name val="Times New Roman"/>
      <family val="1"/>
    </font>
    <font>
      <b/>
      <sz val="9"/>
      <color rgb="FF000000"/>
      <name val="Times New Roman"/>
      <family val="1"/>
    </font>
    <font>
      <b/>
      <sz val="8"/>
      <name val="Times New Roman"/>
      <family val="1"/>
    </font>
    <font>
      <sz val="10"/>
      <color rgb="FF003964"/>
      <name val="Times New Roman"/>
      <family val="1"/>
    </font>
    <font>
      <sz val="10"/>
      <color rgb="FF002060"/>
      <name val="Times New Roman"/>
      <family val="1"/>
    </font>
    <font>
      <b/>
      <i/>
      <sz val="10"/>
      <color rgb="FF000000"/>
      <name val="Times New Roman"/>
      <family val="1"/>
      <charset val="186"/>
    </font>
  </fonts>
  <fills count="11">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theme="0" tint="-0.249977111117893"/>
        <bgColor indexed="64"/>
      </patternFill>
    </fill>
    <fill>
      <patternFill patternType="solid">
        <fgColor rgb="FFCCFFCC"/>
        <bgColor indexed="64"/>
      </patternFill>
    </fill>
    <fill>
      <patternFill patternType="solid">
        <fgColor rgb="FFC0C0C0"/>
        <bgColor rgb="FF000000"/>
      </patternFill>
    </fill>
  </fills>
  <borders count="7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0" fontId="21" fillId="0" borderId="0"/>
  </cellStyleXfs>
  <cellXfs count="528">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0" xfId="0" applyFont="1" applyFill="1" applyAlignment="1">
      <alignment horizontal="center" vertical="top"/>
    </xf>
    <xf numFmtId="0" fontId="8" fillId="0" borderId="32" xfId="0" applyFont="1" applyBorder="1" applyAlignment="1">
      <alignment horizontal="center" vertical="top" wrapText="1"/>
    </xf>
    <xf numFmtId="0" fontId="8" fillId="0" borderId="27" xfId="0" applyFont="1" applyBorder="1" applyAlignment="1">
      <alignment vertical="top" wrapText="1"/>
    </xf>
    <xf numFmtId="0" fontId="8" fillId="0" borderId="24" xfId="0" applyFont="1" applyBorder="1" applyAlignment="1">
      <alignment horizontal="center" vertical="top" wrapText="1"/>
    </xf>
    <xf numFmtId="0" fontId="7" fillId="0" borderId="42" xfId="0" applyFont="1" applyBorder="1" applyAlignment="1">
      <alignment vertical="top" wrapText="1"/>
    </xf>
    <xf numFmtId="0" fontId="8" fillId="0" borderId="39" xfId="0" applyFont="1" applyBorder="1" applyAlignment="1">
      <alignment horizontal="center" vertical="top" wrapText="1"/>
    </xf>
    <xf numFmtId="0" fontId="7" fillId="0" borderId="41" xfId="0" applyFont="1" applyBorder="1" applyAlignment="1">
      <alignment vertical="top" wrapText="1"/>
    </xf>
    <xf numFmtId="0" fontId="11" fillId="0" borderId="0" xfId="0" applyFont="1" applyBorder="1" applyAlignment="1">
      <alignment vertical="top"/>
    </xf>
    <xf numFmtId="0" fontId="12" fillId="0" borderId="0" xfId="0" applyFont="1" applyFill="1" applyAlignment="1">
      <alignment vertical="top"/>
    </xf>
    <xf numFmtId="0" fontId="12" fillId="4" borderId="0" xfId="0" applyFont="1" applyFill="1" applyAlignment="1">
      <alignment vertical="top"/>
    </xf>
    <xf numFmtId="0" fontId="6" fillId="0" borderId="0" xfId="0" applyFont="1" applyAlignment="1">
      <alignment horizontal="center" vertical="top"/>
    </xf>
    <xf numFmtId="0" fontId="13" fillId="0" borderId="0" xfId="0" applyFont="1" applyBorder="1" applyAlignment="1">
      <alignment vertical="top"/>
    </xf>
    <xf numFmtId="0" fontId="13" fillId="0" borderId="0" xfId="0" applyFont="1" applyBorder="1" applyAlignment="1">
      <alignment horizontal="left" vertical="top"/>
    </xf>
    <xf numFmtId="0" fontId="14" fillId="0" borderId="0" xfId="0" applyFont="1" applyFill="1" applyAlignment="1">
      <alignment vertical="top"/>
    </xf>
    <xf numFmtId="0" fontId="15" fillId="0" borderId="0" xfId="0" applyFont="1" applyBorder="1" applyAlignment="1">
      <alignment horizontal="center" vertical="top"/>
    </xf>
    <xf numFmtId="0" fontId="9" fillId="0" borderId="0" xfId="0" applyFont="1" applyAlignment="1">
      <alignment horizontal="left"/>
    </xf>
    <xf numFmtId="0" fontId="5" fillId="0" borderId="19" xfId="0" applyFont="1" applyBorder="1" applyAlignment="1">
      <alignment horizontal="center" vertical="center" textRotation="90"/>
    </xf>
    <xf numFmtId="0" fontId="5" fillId="0" borderId="65" xfId="0" applyFont="1" applyBorder="1" applyAlignment="1">
      <alignment horizontal="center" vertical="center" textRotation="90"/>
    </xf>
    <xf numFmtId="0" fontId="5" fillId="0" borderId="0" xfId="0" applyFont="1" applyAlignment="1">
      <alignment vertical="top"/>
    </xf>
    <xf numFmtId="49" fontId="4" fillId="2" borderId="1" xfId="0" applyNumberFormat="1" applyFont="1" applyFill="1" applyBorder="1" applyAlignment="1">
      <alignment horizontal="center" vertical="top"/>
    </xf>
    <xf numFmtId="49" fontId="4" fillId="3" borderId="2" xfId="0" applyNumberFormat="1" applyFont="1" applyFill="1" applyBorder="1" applyAlignment="1">
      <alignment horizontal="center" vertical="top"/>
    </xf>
    <xf numFmtId="0" fontId="5" fillId="0" borderId="3" xfId="0" applyFont="1" applyBorder="1" applyAlignment="1">
      <alignment horizontal="center" vertical="top"/>
    </xf>
    <xf numFmtId="164" fontId="5" fillId="4" borderId="3" xfId="0" applyNumberFormat="1" applyFont="1" applyFill="1" applyBorder="1" applyAlignment="1">
      <alignment horizontal="center" vertical="center" wrapText="1"/>
    </xf>
    <xf numFmtId="0" fontId="5" fillId="0" borderId="12" xfId="0" applyFont="1" applyFill="1" applyBorder="1" applyAlignment="1">
      <alignment horizontal="center" vertical="top" wrapText="1"/>
    </xf>
    <xf numFmtId="164" fontId="5" fillId="0" borderId="12" xfId="0" applyNumberFormat="1" applyFont="1" applyFill="1" applyBorder="1" applyAlignment="1">
      <alignment horizontal="center" vertical="center"/>
    </xf>
    <xf numFmtId="164" fontId="4" fillId="5" borderId="20" xfId="0" applyNumberFormat="1" applyFont="1" applyFill="1" applyBorder="1" applyAlignment="1">
      <alignment horizontal="center" vertical="center"/>
    </xf>
    <xf numFmtId="164" fontId="4" fillId="5" borderId="18" xfId="0" applyNumberFormat="1" applyFont="1" applyFill="1" applyBorder="1" applyAlignment="1">
      <alignment horizontal="center" vertical="center"/>
    </xf>
    <xf numFmtId="164" fontId="5" fillId="0" borderId="5" xfId="0" applyNumberFormat="1" applyFont="1" applyFill="1" applyBorder="1" applyAlignment="1">
      <alignment horizontal="center" vertical="center"/>
    </xf>
    <xf numFmtId="164" fontId="5" fillId="0" borderId="7" xfId="0" applyNumberFormat="1" applyFont="1" applyFill="1" applyBorder="1" applyAlignment="1">
      <alignment horizontal="center" vertical="center" wrapText="1"/>
    </xf>
    <xf numFmtId="164" fontId="5" fillId="0" borderId="3" xfId="0" applyNumberFormat="1" applyFont="1" applyFill="1" applyBorder="1" applyAlignment="1">
      <alignment horizontal="center" vertical="center"/>
    </xf>
    <xf numFmtId="164" fontId="5" fillId="0" borderId="10" xfId="0" applyNumberFormat="1" applyFont="1" applyFill="1" applyBorder="1" applyAlignment="1">
      <alignment horizontal="center" vertical="center"/>
    </xf>
    <xf numFmtId="164" fontId="4" fillId="0" borderId="24" xfId="0" applyNumberFormat="1" applyFont="1" applyFill="1" applyBorder="1" applyAlignment="1">
      <alignment horizontal="center" vertical="center"/>
    </xf>
    <xf numFmtId="49" fontId="4" fillId="3" borderId="25" xfId="0" applyNumberFormat="1" applyFont="1" applyFill="1" applyBorder="1" applyAlignment="1">
      <alignment horizontal="center" vertical="top"/>
    </xf>
    <xf numFmtId="49" fontId="4" fillId="2" borderId="31" xfId="0" applyNumberFormat="1" applyFont="1" applyFill="1" applyBorder="1" applyAlignment="1">
      <alignment horizontal="center" vertical="top"/>
    </xf>
    <xf numFmtId="164" fontId="4" fillId="3" borderId="1" xfId="0" applyNumberFormat="1" applyFont="1" applyFill="1" applyBorder="1" applyAlignment="1">
      <alignment horizontal="center" vertical="top"/>
    </xf>
    <xf numFmtId="49" fontId="4" fillId="3" borderId="33" xfId="0" applyNumberFormat="1" applyFont="1" applyFill="1" applyBorder="1" applyAlignment="1">
      <alignment horizontal="center" vertical="top"/>
    </xf>
    <xf numFmtId="49" fontId="4" fillId="3" borderId="36" xfId="0" applyNumberFormat="1" applyFont="1" applyFill="1" applyBorder="1" applyAlignment="1">
      <alignment horizontal="center" vertical="top"/>
    </xf>
    <xf numFmtId="49" fontId="4" fillId="2" borderId="35" xfId="0" applyNumberFormat="1" applyFont="1" applyFill="1" applyBorder="1" applyAlignment="1">
      <alignment horizontal="center" vertical="top"/>
    </xf>
    <xf numFmtId="0" fontId="5" fillId="0" borderId="0" xfId="0" applyNumberFormat="1" applyFont="1" applyAlignment="1">
      <alignment vertical="top"/>
    </xf>
    <xf numFmtId="0" fontId="5" fillId="0" borderId="0" xfId="0" applyFont="1" applyAlignment="1">
      <alignment horizontal="center" vertical="top"/>
    </xf>
    <xf numFmtId="0" fontId="10" fillId="0" borderId="0" xfId="0" applyFont="1" applyAlignment="1">
      <alignment vertical="top"/>
    </xf>
    <xf numFmtId="0" fontId="5" fillId="0" borderId="0" xfId="0" applyFont="1" applyBorder="1" applyAlignment="1">
      <alignment vertical="top"/>
    </xf>
    <xf numFmtId="0" fontId="18" fillId="0" borderId="0" xfId="0" applyFont="1" applyAlignment="1">
      <alignment vertical="top"/>
    </xf>
    <xf numFmtId="0" fontId="18" fillId="0" borderId="0" xfId="0" applyNumberFormat="1" applyFont="1" applyAlignment="1">
      <alignment vertical="top"/>
    </xf>
    <xf numFmtId="0" fontId="18" fillId="0" borderId="0" xfId="0" applyFont="1" applyAlignment="1">
      <alignment horizontal="center" vertical="top"/>
    </xf>
    <xf numFmtId="0" fontId="19" fillId="0" borderId="0" xfId="0" applyFont="1" applyAlignment="1">
      <alignment horizontal="left"/>
    </xf>
    <xf numFmtId="49" fontId="4" fillId="2" borderId="34" xfId="0" applyNumberFormat="1" applyFont="1" applyFill="1" applyBorder="1" applyAlignment="1">
      <alignment horizontal="center" vertical="top"/>
    </xf>
    <xf numFmtId="49" fontId="23" fillId="2" borderId="1" xfId="0" applyNumberFormat="1" applyFont="1" applyFill="1" applyBorder="1" applyAlignment="1">
      <alignment horizontal="center" vertical="top" wrapText="1"/>
    </xf>
    <xf numFmtId="0" fontId="23" fillId="5" borderId="18" xfId="0" applyFont="1" applyFill="1" applyBorder="1" applyAlignment="1">
      <alignment horizontal="center" vertical="top"/>
    </xf>
    <xf numFmtId="164" fontId="5" fillId="7" borderId="3" xfId="0" applyNumberFormat="1" applyFont="1" applyFill="1" applyBorder="1" applyAlignment="1">
      <alignment horizontal="center" vertical="center"/>
    </xf>
    <xf numFmtId="0" fontId="5" fillId="0" borderId="24" xfId="0" applyFont="1" applyBorder="1" applyAlignment="1">
      <alignment horizontal="center" vertical="top"/>
    </xf>
    <xf numFmtId="164" fontId="5" fillId="4" borderId="24" xfId="0" applyNumberFormat="1" applyFont="1" applyFill="1" applyBorder="1" applyAlignment="1">
      <alignment horizontal="center" vertical="center" wrapText="1"/>
    </xf>
    <xf numFmtId="164" fontId="5" fillId="0" borderId="52" xfId="0" applyNumberFormat="1" applyFont="1" applyFill="1" applyBorder="1" applyAlignment="1">
      <alignment horizontal="center" vertical="center"/>
    </xf>
    <xf numFmtId="164" fontId="5" fillId="0" borderId="53" xfId="0" applyNumberFormat="1" applyFont="1" applyFill="1" applyBorder="1" applyAlignment="1">
      <alignment horizontal="center" vertical="center" wrapText="1"/>
    </xf>
    <xf numFmtId="164" fontId="5" fillId="0" borderId="44" xfId="0" applyNumberFormat="1" applyFont="1" applyFill="1" applyBorder="1" applyAlignment="1">
      <alignment horizontal="center" vertical="center"/>
    </xf>
    <xf numFmtId="164" fontId="5" fillId="7" borderId="50" xfId="0" applyNumberFormat="1" applyFont="1" applyFill="1" applyBorder="1" applyAlignment="1">
      <alignment horizontal="center" vertical="center"/>
    </xf>
    <xf numFmtId="0" fontId="28" fillId="0" borderId="38" xfId="0" applyFont="1" applyFill="1" applyBorder="1" applyAlignment="1">
      <alignment horizontal="left" vertical="top" wrapText="1"/>
    </xf>
    <xf numFmtId="1" fontId="5" fillId="0" borderId="4" xfId="0" applyNumberFormat="1" applyFont="1" applyFill="1" applyBorder="1" applyAlignment="1">
      <alignment horizontal="center" vertical="top"/>
    </xf>
    <xf numFmtId="49" fontId="5" fillId="0" borderId="6" xfId="0" applyNumberFormat="1" applyFont="1" applyFill="1" applyBorder="1" applyAlignment="1">
      <alignment horizontal="center" vertical="top"/>
    </xf>
    <xf numFmtId="1" fontId="5" fillId="0" borderId="45" xfId="0" applyNumberFormat="1" applyFont="1" applyFill="1" applyBorder="1" applyAlignment="1">
      <alignment horizontal="center" vertical="top"/>
    </xf>
    <xf numFmtId="49" fontId="5" fillId="0" borderId="46" xfId="0" applyNumberFormat="1" applyFont="1" applyFill="1" applyBorder="1" applyAlignment="1">
      <alignment horizontal="center" vertical="top"/>
    </xf>
    <xf numFmtId="9" fontId="5" fillId="0" borderId="45" xfId="0" applyNumberFormat="1" applyFont="1" applyFill="1" applyBorder="1" applyAlignment="1">
      <alignment horizontal="center" vertical="top"/>
    </xf>
    <xf numFmtId="0" fontId="5" fillId="0" borderId="71" xfId="0" applyFont="1" applyFill="1" applyBorder="1" applyAlignment="1">
      <alignment horizontal="left" vertical="top"/>
    </xf>
    <xf numFmtId="49" fontId="23" fillId="2" borderId="31" xfId="0" applyNumberFormat="1" applyFont="1" applyFill="1" applyBorder="1" applyAlignment="1">
      <alignment horizontal="center" vertical="top" wrapText="1"/>
    </xf>
    <xf numFmtId="49" fontId="4" fillId="9" borderId="32" xfId="0" applyNumberFormat="1" applyFont="1" applyFill="1" applyBorder="1" applyAlignment="1">
      <alignment horizontal="left" vertical="top" wrapText="1"/>
    </xf>
    <xf numFmtId="0" fontId="22" fillId="0" borderId="28" xfId="0" applyFont="1" applyFill="1" applyBorder="1" applyAlignment="1">
      <alignment horizontal="left" vertical="top"/>
    </xf>
    <xf numFmtId="0" fontId="22" fillId="0" borderId="71" xfId="0" applyFont="1" applyFill="1" applyBorder="1" applyAlignment="1">
      <alignment horizontal="left" vertical="top"/>
    </xf>
    <xf numFmtId="0" fontId="28" fillId="0" borderId="28" xfId="0" applyFont="1" applyFill="1" applyBorder="1" applyAlignment="1">
      <alignment horizontal="left" vertical="top"/>
    </xf>
    <xf numFmtId="1" fontId="26" fillId="0" borderId="4" xfId="0" applyNumberFormat="1" applyFont="1" applyFill="1" applyBorder="1" applyAlignment="1">
      <alignment horizontal="center" vertical="top"/>
    </xf>
    <xf numFmtId="49" fontId="26" fillId="0" borderId="6" xfId="0" applyNumberFormat="1" applyFont="1" applyFill="1" applyBorder="1" applyAlignment="1">
      <alignment horizontal="center" vertical="top"/>
    </xf>
    <xf numFmtId="0" fontId="28" fillId="0" borderId="71" xfId="0" applyFont="1" applyFill="1" applyBorder="1" applyAlignment="1">
      <alignment horizontal="left" vertical="top"/>
    </xf>
    <xf numFmtId="1" fontId="26" fillId="0" borderId="45" xfId="0" applyNumberFormat="1" applyFont="1" applyFill="1" applyBorder="1" applyAlignment="1">
      <alignment horizontal="center" vertical="top"/>
    </xf>
    <xf numFmtId="49" fontId="26" fillId="0" borderId="46" xfId="0" applyNumberFormat="1" applyFont="1" applyFill="1" applyBorder="1" applyAlignment="1">
      <alignment horizontal="center" vertical="top"/>
    </xf>
    <xf numFmtId="9" fontId="26" fillId="0" borderId="45" xfId="0" applyNumberFormat="1" applyFont="1" applyFill="1" applyBorder="1" applyAlignment="1">
      <alignment horizontal="center" vertical="top"/>
    </xf>
    <xf numFmtId="0" fontId="26" fillId="0" borderId="46" xfId="0" applyNumberFormat="1" applyFont="1" applyFill="1" applyBorder="1" applyAlignment="1">
      <alignment horizontal="center" vertical="top"/>
    </xf>
    <xf numFmtId="9" fontId="26" fillId="0" borderId="22" xfId="0" applyNumberFormat="1" applyFont="1" applyFill="1" applyBorder="1" applyAlignment="1">
      <alignment horizontal="center" vertical="top"/>
    </xf>
    <xf numFmtId="9" fontId="26" fillId="0" borderId="36" xfId="0" applyNumberFormat="1" applyFont="1" applyFill="1" applyBorder="1" applyAlignment="1">
      <alignment horizontal="center" vertical="top"/>
    </xf>
    <xf numFmtId="0" fontId="8" fillId="0" borderId="43" xfId="0" applyFont="1" applyBorder="1" applyAlignment="1">
      <alignment horizontal="center" vertical="top" wrapText="1"/>
    </xf>
    <xf numFmtId="0" fontId="7" fillId="0" borderId="68" xfId="0" applyFont="1" applyBorder="1" applyAlignment="1">
      <alignment vertical="top" wrapText="1"/>
    </xf>
    <xf numFmtId="0" fontId="29" fillId="0" borderId="0" xfId="0" applyFont="1" applyBorder="1" applyAlignment="1">
      <alignment vertical="top"/>
    </xf>
    <xf numFmtId="164" fontId="4" fillId="5" borderId="18" xfId="0" applyNumberFormat="1" applyFont="1" applyFill="1" applyBorder="1" applyAlignment="1">
      <alignment horizontal="center" vertical="top"/>
    </xf>
    <xf numFmtId="0" fontId="5" fillId="4" borderId="4" xfId="0" applyFont="1" applyFill="1" applyBorder="1" applyAlignment="1">
      <alignment horizontal="center" vertical="top"/>
    </xf>
    <xf numFmtId="0" fontId="5" fillId="4" borderId="6" xfId="0" applyFont="1" applyFill="1" applyBorder="1" applyAlignment="1">
      <alignment horizontal="center" vertical="top"/>
    </xf>
    <xf numFmtId="0" fontId="22" fillId="4" borderId="47" xfId="0" applyFont="1" applyFill="1" applyBorder="1" applyAlignment="1">
      <alignment horizontal="left" vertical="top"/>
    </xf>
    <xf numFmtId="0" fontId="5" fillId="4" borderId="48" xfId="0" applyFont="1" applyFill="1" applyBorder="1" applyAlignment="1">
      <alignment horizontal="center" vertical="top"/>
    </xf>
    <xf numFmtId="0" fontId="5" fillId="4" borderId="66" xfId="0" applyFont="1" applyFill="1" applyBorder="1" applyAlignment="1">
      <alignment horizontal="center" vertical="top"/>
    </xf>
    <xf numFmtId="0" fontId="22" fillId="4" borderId="71" xfId="0" applyFont="1" applyFill="1" applyBorder="1" applyAlignment="1">
      <alignment horizontal="left" vertical="top"/>
    </xf>
    <xf numFmtId="0" fontId="6" fillId="0" borderId="45" xfId="0" applyFont="1" applyBorder="1" applyAlignment="1">
      <alignment horizontal="center" vertical="top"/>
    </xf>
    <xf numFmtId="0" fontId="6" fillId="0" borderId="46" xfId="0" applyFont="1" applyBorder="1" applyAlignment="1">
      <alignment horizontal="center" vertical="top"/>
    </xf>
    <xf numFmtId="0" fontId="6" fillId="0" borderId="22" xfId="0" applyFont="1" applyBorder="1" applyAlignment="1">
      <alignment horizontal="center" vertical="top"/>
    </xf>
    <xf numFmtId="0" fontId="6" fillId="0" borderId="23" xfId="0" applyFont="1" applyBorder="1" applyAlignment="1">
      <alignment horizontal="center" vertical="top"/>
    </xf>
    <xf numFmtId="49" fontId="4" fillId="2" borderId="63" xfId="0" applyNumberFormat="1" applyFont="1" applyFill="1" applyBorder="1" applyAlignment="1">
      <alignment horizontal="center" vertical="top"/>
    </xf>
    <xf numFmtId="49" fontId="4" fillId="3" borderId="63" xfId="0" applyNumberFormat="1" applyFont="1" applyFill="1" applyBorder="1" applyAlignment="1">
      <alignment horizontal="center" vertical="top"/>
    </xf>
    <xf numFmtId="49" fontId="4" fillId="3" borderId="64" xfId="0" applyNumberFormat="1" applyFont="1" applyFill="1" applyBorder="1" applyAlignment="1">
      <alignment horizontal="center" vertical="top"/>
    </xf>
    <xf numFmtId="49" fontId="4" fillId="3" borderId="40" xfId="0" applyNumberFormat="1" applyFont="1" applyFill="1" applyBorder="1" applyAlignment="1">
      <alignment horizontal="center" vertical="top"/>
    </xf>
    <xf numFmtId="164" fontId="5" fillId="0" borderId="59" xfId="0" applyNumberFormat="1" applyFont="1" applyBorder="1" applyAlignment="1">
      <alignment horizontal="center" vertical="center"/>
    </xf>
    <xf numFmtId="164" fontId="5" fillId="0" borderId="64" xfId="0" applyNumberFormat="1" applyFont="1" applyBorder="1" applyAlignment="1">
      <alignment horizontal="center" vertical="center"/>
    </xf>
    <xf numFmtId="164" fontId="5" fillId="0" borderId="69"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164" fontId="5" fillId="0" borderId="64" xfId="0" applyNumberFormat="1" applyFont="1" applyFill="1" applyBorder="1" applyAlignment="1">
      <alignment horizontal="center" vertical="center"/>
    </xf>
    <xf numFmtId="164" fontId="4" fillId="5" borderId="61" xfId="0" applyNumberFormat="1" applyFont="1" applyFill="1" applyBorder="1" applyAlignment="1">
      <alignment horizontal="center" vertical="center"/>
    </xf>
    <xf numFmtId="164" fontId="5" fillId="7" borderId="59" xfId="0" applyNumberFormat="1" applyFont="1" applyFill="1" applyBorder="1" applyAlignment="1">
      <alignment horizontal="center" vertical="center"/>
    </xf>
    <xf numFmtId="164" fontId="5" fillId="7" borderId="57" xfId="0" applyNumberFormat="1" applyFont="1" applyFill="1" applyBorder="1" applyAlignment="1">
      <alignment horizontal="center" vertical="center"/>
    </xf>
    <xf numFmtId="164" fontId="5" fillId="0" borderId="54" xfId="0" applyNumberFormat="1" applyFont="1" applyFill="1" applyBorder="1" applyAlignment="1">
      <alignment horizontal="center" vertical="center"/>
    </xf>
    <xf numFmtId="164" fontId="4" fillId="5" borderId="61" xfId="0" applyNumberFormat="1" applyFont="1" applyFill="1" applyBorder="1" applyAlignment="1">
      <alignment horizontal="center" vertical="top"/>
    </xf>
    <xf numFmtId="164" fontId="4" fillId="3" borderId="31" xfId="0" applyNumberFormat="1" applyFont="1" applyFill="1" applyBorder="1" applyAlignment="1">
      <alignment horizontal="center" vertical="center"/>
    </xf>
    <xf numFmtId="164" fontId="5" fillId="0" borderId="3" xfId="0" applyNumberFormat="1" applyFont="1" applyFill="1" applyBorder="1" applyAlignment="1">
      <alignment horizontal="center" vertical="center" wrapText="1"/>
    </xf>
    <xf numFmtId="164" fontId="4" fillId="0" borderId="24" xfId="0" applyNumberFormat="1" applyFont="1" applyFill="1" applyBorder="1" applyAlignment="1">
      <alignment horizontal="center" vertical="center" wrapText="1"/>
    </xf>
    <xf numFmtId="164" fontId="5" fillId="7" borderId="3" xfId="0" applyNumberFormat="1" applyFont="1" applyFill="1" applyBorder="1" applyAlignment="1">
      <alignment horizontal="center" vertical="center" wrapText="1"/>
    </xf>
    <xf numFmtId="164" fontId="5" fillId="7" borderId="50" xfId="0" applyNumberFormat="1" applyFont="1" applyFill="1" applyBorder="1" applyAlignment="1">
      <alignment horizontal="center" vertical="center" wrapText="1"/>
    </xf>
    <xf numFmtId="164" fontId="5" fillId="0" borderId="44" xfId="0" applyNumberFormat="1" applyFont="1" applyFill="1" applyBorder="1" applyAlignment="1">
      <alignment horizontal="center" vertical="center" wrapText="1"/>
    </xf>
    <xf numFmtId="49" fontId="4" fillId="2" borderId="40" xfId="0" applyNumberFormat="1" applyFont="1" applyFill="1" applyBorder="1" applyAlignment="1">
      <alignment horizontal="center" vertical="top"/>
    </xf>
    <xf numFmtId="1" fontId="22" fillId="0" borderId="4" xfId="0" applyNumberFormat="1" applyFont="1" applyFill="1" applyBorder="1" applyAlignment="1">
      <alignment horizontal="center" vertical="top"/>
    </xf>
    <xf numFmtId="49" fontId="22" fillId="0" borderId="6" xfId="0" applyNumberFormat="1" applyFont="1" applyFill="1" applyBorder="1" applyAlignment="1">
      <alignment horizontal="center" vertical="top"/>
    </xf>
    <xf numFmtId="1" fontId="22" fillId="0" borderId="45" xfId="0" applyNumberFormat="1" applyFont="1" applyFill="1" applyBorder="1" applyAlignment="1">
      <alignment horizontal="center" vertical="top"/>
    </xf>
    <xf numFmtId="49" fontId="22" fillId="0" borderId="46" xfId="0" applyNumberFormat="1" applyFont="1" applyFill="1" applyBorder="1" applyAlignment="1">
      <alignment horizontal="center" vertical="top"/>
    </xf>
    <xf numFmtId="164" fontId="4" fillId="3" borderId="26" xfId="0" applyNumberFormat="1" applyFont="1" applyFill="1" applyBorder="1" applyAlignment="1">
      <alignment horizontal="center" vertical="top"/>
    </xf>
    <xf numFmtId="164" fontId="4" fillId="0" borderId="42" xfId="0" applyNumberFormat="1" applyFont="1" applyFill="1" applyBorder="1" applyAlignment="1">
      <alignment horizontal="center" vertical="center"/>
    </xf>
    <xf numFmtId="164" fontId="4" fillId="5" borderId="73" xfId="0" applyNumberFormat="1" applyFont="1" applyFill="1" applyBorder="1" applyAlignment="1">
      <alignment horizontal="center" vertical="top"/>
    </xf>
    <xf numFmtId="164" fontId="4" fillId="5" borderId="39" xfId="0" applyNumberFormat="1" applyFont="1" applyFill="1" applyBorder="1" applyAlignment="1">
      <alignment horizontal="center" vertical="top"/>
    </xf>
    <xf numFmtId="164" fontId="4" fillId="0" borderId="44" xfId="0" applyNumberFormat="1" applyFont="1" applyFill="1" applyBorder="1" applyAlignment="1">
      <alignment horizontal="center" vertical="center" wrapText="1"/>
    </xf>
    <xf numFmtId="0" fontId="23" fillId="8" borderId="39" xfId="0" applyFont="1" applyFill="1" applyBorder="1" applyAlignment="1">
      <alignment horizontal="center" vertical="top"/>
    </xf>
    <xf numFmtId="164" fontId="4" fillId="8" borderId="40" xfId="0" applyNumberFormat="1" applyFont="1" applyFill="1" applyBorder="1" applyAlignment="1">
      <alignment horizontal="center" vertical="top"/>
    </xf>
    <xf numFmtId="164" fontId="4" fillId="2" borderId="35" xfId="0" applyNumberFormat="1" applyFont="1" applyFill="1" applyBorder="1" applyAlignment="1">
      <alignment horizontal="center" vertical="top"/>
    </xf>
    <xf numFmtId="0" fontId="5" fillId="2" borderId="37" xfId="0" applyFont="1" applyFill="1" applyBorder="1" applyAlignment="1">
      <alignment vertical="top"/>
    </xf>
    <xf numFmtId="0" fontId="25" fillId="0" borderId="31" xfId="0" applyFont="1" applyBorder="1" applyAlignment="1">
      <alignment vertical="top"/>
    </xf>
    <xf numFmtId="0" fontId="25" fillId="0" borderId="27" xfId="0" applyFont="1" applyBorder="1" applyAlignment="1">
      <alignment vertical="top"/>
    </xf>
    <xf numFmtId="49" fontId="4" fillId="2" borderId="64" xfId="0" applyNumberFormat="1" applyFont="1" applyFill="1" applyBorder="1" applyAlignment="1">
      <alignment horizontal="center" vertical="top"/>
    </xf>
    <xf numFmtId="49" fontId="4" fillId="2" borderId="10" xfId="0" applyNumberFormat="1" applyFont="1" applyFill="1" applyBorder="1" applyAlignment="1">
      <alignment horizontal="center" vertical="top"/>
    </xf>
    <xf numFmtId="49" fontId="4" fillId="3" borderId="11" xfId="0" applyNumberFormat="1" applyFont="1" applyFill="1" applyBorder="1" applyAlignment="1">
      <alignment horizontal="center" vertical="top"/>
    </xf>
    <xf numFmtId="49" fontId="4" fillId="2" borderId="64" xfId="0" applyNumberFormat="1" applyFont="1" applyFill="1" applyBorder="1" applyAlignment="1">
      <alignment horizontal="center" vertical="top"/>
    </xf>
    <xf numFmtId="49" fontId="4" fillId="3" borderId="16" xfId="0" applyNumberFormat="1" applyFont="1" applyFill="1" applyBorder="1" applyAlignment="1">
      <alignment horizontal="center" vertical="top"/>
    </xf>
    <xf numFmtId="0" fontId="26" fillId="0" borderId="22" xfId="0" applyFont="1" applyFill="1" applyBorder="1" applyAlignment="1">
      <alignment horizontal="center" vertical="top" wrapText="1"/>
    </xf>
    <xf numFmtId="0" fontId="26" fillId="0" borderId="36" xfId="0" applyFont="1" applyFill="1" applyBorder="1" applyAlignment="1">
      <alignment horizontal="center" vertical="top" wrapText="1"/>
    </xf>
    <xf numFmtId="0" fontId="28" fillId="0" borderId="37" xfId="0" applyFont="1" applyFill="1" applyBorder="1" applyAlignment="1">
      <alignment horizontal="left" vertical="top" wrapText="1"/>
    </xf>
    <xf numFmtId="49" fontId="33" fillId="2" borderId="64" xfId="0" applyNumberFormat="1" applyFont="1" applyFill="1" applyBorder="1" applyAlignment="1">
      <alignment horizontal="center" vertical="top"/>
    </xf>
    <xf numFmtId="0" fontId="26" fillId="3" borderId="26" xfId="0" applyFont="1" applyFill="1" applyBorder="1" applyAlignment="1">
      <alignment vertical="top" wrapText="1"/>
    </xf>
    <xf numFmtId="0" fontId="26" fillId="3" borderId="26" xfId="0" applyFont="1" applyFill="1" applyBorder="1" applyAlignment="1">
      <alignment horizontal="center" vertical="top" wrapText="1"/>
    </xf>
    <xf numFmtId="0" fontId="26" fillId="3" borderId="31" xfId="0" applyFont="1" applyFill="1" applyBorder="1" applyAlignment="1">
      <alignment horizontal="center" vertical="top" wrapText="1"/>
    </xf>
    <xf numFmtId="0" fontId="26" fillId="0" borderId="31" xfId="0" applyFont="1" applyBorder="1" applyAlignment="1">
      <alignment vertical="top"/>
    </xf>
    <xf numFmtId="0" fontId="34" fillId="0" borderId="27" xfId="0" applyFont="1" applyBorder="1" applyAlignment="1">
      <alignment vertical="top"/>
    </xf>
    <xf numFmtId="0" fontId="26" fillId="3" borderId="40" xfId="0" applyFont="1" applyFill="1" applyBorder="1" applyAlignment="1">
      <alignment horizontal="center" vertical="top" wrapText="1"/>
    </xf>
    <xf numFmtId="0" fontId="26" fillId="3" borderId="37" xfId="0" applyFont="1" applyFill="1" applyBorder="1" applyAlignment="1">
      <alignment horizontal="center" vertical="top" wrapText="1"/>
    </xf>
    <xf numFmtId="49" fontId="33" fillId="6" borderId="1" xfId="0" applyNumberFormat="1" applyFont="1" applyFill="1" applyBorder="1" applyAlignment="1">
      <alignment horizontal="center" vertical="top"/>
    </xf>
    <xf numFmtId="49" fontId="26" fillId="0" borderId="0" xfId="0" applyNumberFormat="1" applyFont="1" applyFill="1" applyBorder="1" applyAlignment="1">
      <alignment vertical="top"/>
    </xf>
    <xf numFmtId="49" fontId="26" fillId="0" borderId="0" xfId="0" applyNumberFormat="1" applyFont="1" applyFill="1" applyBorder="1" applyAlignment="1">
      <alignment horizontal="right" vertical="top"/>
    </xf>
    <xf numFmtId="0" fontId="26" fillId="4" borderId="0" xfId="0" applyFont="1" applyFill="1" applyAlignment="1">
      <alignment vertical="top"/>
    </xf>
    <xf numFmtId="0" fontId="26" fillId="0" borderId="0" xfId="0" applyFont="1" applyFill="1" applyBorder="1" applyAlignment="1">
      <alignment horizontal="center" vertical="top"/>
    </xf>
    <xf numFmtId="0" fontId="26" fillId="0" borderId="0" xfId="0" applyFont="1" applyFill="1" applyAlignment="1">
      <alignment vertical="top"/>
    </xf>
    <xf numFmtId="0" fontId="26" fillId="0" borderId="0" xfId="0" applyFont="1" applyAlignment="1">
      <alignment vertical="top"/>
    </xf>
    <xf numFmtId="0" fontId="26" fillId="0" borderId="0" xfId="0" applyFont="1" applyFill="1" applyBorder="1" applyAlignment="1">
      <alignment vertical="top"/>
    </xf>
    <xf numFmtId="0" fontId="33" fillId="0" borderId="0" xfId="0" applyFont="1" applyBorder="1" applyAlignment="1">
      <alignment horizontal="right" vertical="top" wrapText="1"/>
    </xf>
    <xf numFmtId="0" fontId="25" fillId="0" borderId="0" xfId="0" applyFont="1" applyBorder="1" applyAlignment="1">
      <alignment horizontal="right" vertical="top" wrapText="1"/>
    </xf>
    <xf numFmtId="0" fontId="26" fillId="0" borderId="0" xfId="0" applyFont="1" applyBorder="1" applyAlignment="1">
      <alignment vertical="top"/>
    </xf>
    <xf numFmtId="0" fontId="27" fillId="0" borderId="0" xfId="0" applyFont="1" applyAlignment="1">
      <alignment vertical="top"/>
    </xf>
    <xf numFmtId="0" fontId="26" fillId="0" borderId="0" xfId="0" applyNumberFormat="1" applyFont="1" applyAlignment="1">
      <alignment vertical="top"/>
    </xf>
    <xf numFmtId="0" fontId="26" fillId="0" borderId="0" xfId="0" applyFont="1" applyAlignment="1">
      <alignment horizontal="center" vertical="top"/>
    </xf>
    <xf numFmtId="164" fontId="5" fillId="7" borderId="54" xfId="0" applyNumberFormat="1" applyFont="1" applyFill="1" applyBorder="1" applyAlignment="1">
      <alignment horizontal="center" vertical="center"/>
    </xf>
    <xf numFmtId="49" fontId="33" fillId="3" borderId="16" xfId="0" applyNumberFormat="1" applyFont="1" applyFill="1" applyBorder="1" applyAlignment="1">
      <alignment horizontal="center" vertical="top"/>
    </xf>
    <xf numFmtId="0" fontId="22" fillId="0" borderId="3" xfId="0" applyFont="1" applyBorder="1" applyAlignment="1">
      <alignment horizontal="center" vertical="top"/>
    </xf>
    <xf numFmtId="0" fontId="22" fillId="0" borderId="44" xfId="0" applyFont="1" applyBorder="1" applyAlignment="1">
      <alignment horizontal="center" vertical="top"/>
    </xf>
    <xf numFmtId="0" fontId="5" fillId="0" borderId="64" xfId="0" applyFont="1" applyFill="1" applyBorder="1" applyAlignment="1">
      <alignment horizontal="left" vertical="top" wrapText="1"/>
    </xf>
    <xf numFmtId="0" fontId="5" fillId="7" borderId="54" xfId="0" applyFont="1" applyFill="1" applyBorder="1" applyAlignment="1">
      <alignment horizontal="left" vertical="top" wrapText="1"/>
    </xf>
    <xf numFmtId="0" fontId="5" fillId="7" borderId="57" xfId="0" applyFont="1" applyFill="1" applyBorder="1" applyAlignment="1">
      <alignment horizontal="left" vertical="top" wrapText="1"/>
    </xf>
    <xf numFmtId="49" fontId="5" fillId="0" borderId="54" xfId="0" applyNumberFormat="1" applyFont="1" applyFill="1" applyBorder="1" applyAlignment="1">
      <alignment horizontal="left" vertical="top" wrapText="1"/>
    </xf>
    <xf numFmtId="1" fontId="5" fillId="0" borderId="48" xfId="0" applyNumberFormat="1" applyFont="1" applyFill="1" applyBorder="1" applyAlignment="1">
      <alignment horizontal="center" vertical="top"/>
    </xf>
    <xf numFmtId="9" fontId="5" fillId="0" borderId="48" xfId="0" applyNumberFormat="1" applyFont="1" applyFill="1" applyBorder="1" applyAlignment="1">
      <alignment horizontal="center" vertical="top"/>
    </xf>
    <xf numFmtId="0" fontId="35" fillId="0" borderId="3" xfId="0" applyFont="1" applyBorder="1" applyAlignment="1">
      <alignment horizontal="center" vertical="top"/>
    </xf>
    <xf numFmtId="164" fontId="35" fillId="0" borderId="59" xfId="0" applyNumberFormat="1" applyFont="1" applyFill="1" applyBorder="1" applyAlignment="1">
      <alignment horizontal="center" vertical="center"/>
    </xf>
    <xf numFmtId="164" fontId="35" fillId="0" borderId="3" xfId="0" applyNumberFormat="1" applyFont="1" applyFill="1" applyBorder="1" applyAlignment="1">
      <alignment horizontal="center" vertical="center" wrapText="1"/>
    </xf>
    <xf numFmtId="164" fontId="35" fillId="0" borderId="3" xfId="0" applyNumberFormat="1" applyFont="1" applyFill="1" applyBorder="1" applyAlignment="1">
      <alignment horizontal="center" vertical="center"/>
    </xf>
    <xf numFmtId="0" fontId="35" fillId="0" borderId="24" xfId="0" applyFont="1" applyBorder="1" applyAlignment="1">
      <alignment horizontal="center" vertical="top"/>
    </xf>
    <xf numFmtId="164" fontId="35" fillId="0" borderId="54" xfId="0" applyNumberFormat="1" applyFont="1" applyFill="1" applyBorder="1" applyAlignment="1">
      <alignment horizontal="center" vertical="center"/>
    </xf>
    <xf numFmtId="164" fontId="35" fillId="0" borderId="44" xfId="0" applyNumberFormat="1" applyFont="1" applyFill="1" applyBorder="1" applyAlignment="1">
      <alignment horizontal="center" vertical="center" wrapText="1"/>
    </xf>
    <xf numFmtId="164" fontId="35" fillId="0" borderId="44" xfId="0" applyNumberFormat="1" applyFont="1" applyFill="1" applyBorder="1" applyAlignment="1">
      <alignment horizontal="center" vertical="center"/>
    </xf>
    <xf numFmtId="0" fontId="35" fillId="0" borderId="12" xfId="0" applyFont="1" applyFill="1" applyBorder="1" applyAlignment="1">
      <alignment horizontal="center" vertical="top" wrapText="1"/>
    </xf>
    <xf numFmtId="164" fontId="35" fillId="0" borderId="64" xfId="0" applyNumberFormat="1" applyFont="1" applyFill="1" applyBorder="1" applyAlignment="1">
      <alignment horizontal="center" vertical="center"/>
    </xf>
    <xf numFmtId="164" fontId="38" fillId="0" borderId="24" xfId="0" applyNumberFormat="1" applyFont="1" applyFill="1" applyBorder="1" applyAlignment="1">
      <alignment horizontal="center" vertical="center" wrapText="1"/>
    </xf>
    <xf numFmtId="164" fontId="38" fillId="0" borderId="24" xfId="0" applyNumberFormat="1" applyFont="1" applyFill="1" applyBorder="1" applyAlignment="1">
      <alignment horizontal="center" vertical="center"/>
    </xf>
    <xf numFmtId="0" fontId="39" fillId="5" borderId="18" xfId="0" applyFont="1" applyFill="1" applyBorder="1" applyAlignment="1">
      <alignment horizontal="center" vertical="top"/>
    </xf>
    <xf numFmtId="164" fontId="38" fillId="5" borderId="61" xfId="0" applyNumberFormat="1" applyFont="1" applyFill="1" applyBorder="1" applyAlignment="1">
      <alignment horizontal="center" vertical="center"/>
    </xf>
    <xf numFmtId="164" fontId="38" fillId="5" borderId="18" xfId="0" applyNumberFormat="1" applyFont="1" applyFill="1" applyBorder="1" applyAlignment="1">
      <alignment horizontal="center" vertical="center"/>
    </xf>
    <xf numFmtId="0" fontId="22" fillId="0" borderId="72" xfId="0" applyFont="1" applyFill="1" applyBorder="1" applyAlignment="1">
      <alignment horizontal="center" vertical="top"/>
    </xf>
    <xf numFmtId="0" fontId="22" fillId="0" borderId="44" xfId="0" applyFont="1" applyFill="1" applyBorder="1" applyAlignment="1">
      <alignment horizontal="center" vertical="top"/>
    </xf>
    <xf numFmtId="0" fontId="22" fillId="0" borderId="42" xfId="0" applyFont="1" applyFill="1" applyBorder="1" applyAlignment="1">
      <alignment horizontal="center" vertical="top"/>
    </xf>
    <xf numFmtId="0" fontId="40" fillId="10" borderId="73" xfId="0" applyFont="1" applyFill="1" applyBorder="1" applyAlignment="1">
      <alignment horizontal="center" vertical="top"/>
    </xf>
    <xf numFmtId="164" fontId="35" fillId="0" borderId="24" xfId="0" applyNumberFormat="1" applyFont="1" applyFill="1" applyBorder="1" applyAlignment="1">
      <alignment horizontal="center" vertical="center" wrapText="1"/>
    </xf>
    <xf numFmtId="164" fontId="5" fillId="0" borderId="24" xfId="0" applyNumberFormat="1" applyFont="1" applyFill="1" applyBorder="1" applyAlignment="1">
      <alignment horizontal="center" vertical="center" wrapText="1"/>
    </xf>
    <xf numFmtId="164" fontId="5" fillId="7" borderId="44" xfId="0" applyNumberFormat="1" applyFont="1" applyFill="1" applyBorder="1" applyAlignment="1">
      <alignment horizontal="center" vertical="center" wrapText="1"/>
    </xf>
    <xf numFmtId="164" fontId="5" fillId="7" borderId="44" xfId="0" applyNumberFormat="1" applyFont="1" applyFill="1" applyBorder="1" applyAlignment="1">
      <alignment horizontal="center" vertical="center"/>
    </xf>
    <xf numFmtId="49" fontId="4" fillId="3" borderId="0" xfId="0" applyNumberFormat="1" applyFont="1" applyFill="1" applyBorder="1" applyAlignment="1">
      <alignment horizontal="center" vertical="top"/>
    </xf>
    <xf numFmtId="0" fontId="22" fillId="0" borderId="63" xfId="0" applyFont="1" applyBorder="1" applyAlignment="1">
      <alignment horizontal="center" vertical="center" wrapText="1"/>
    </xf>
    <xf numFmtId="0" fontId="22" fillId="0" borderId="43" xfId="0" applyFont="1" applyFill="1" applyBorder="1" applyAlignment="1">
      <alignment horizontal="center" vertical="center" wrapText="1"/>
    </xf>
    <xf numFmtId="164" fontId="9" fillId="0" borderId="31" xfId="0" applyNumberFormat="1" applyFont="1" applyBorder="1" applyAlignment="1">
      <alignment horizontal="center" vertical="center"/>
    </xf>
    <xf numFmtId="164" fontId="10" fillId="0" borderId="57" xfId="0" applyNumberFormat="1" applyFont="1" applyBorder="1" applyAlignment="1">
      <alignment horizontal="center" vertical="top"/>
    </xf>
    <xf numFmtId="164" fontId="10" fillId="0" borderId="54" xfId="0" applyNumberFormat="1" applyFont="1" applyBorder="1" applyAlignment="1">
      <alignment horizontal="center" vertical="top"/>
    </xf>
    <xf numFmtId="164" fontId="10" fillId="0" borderId="69" xfId="0" applyNumberFormat="1" applyFont="1" applyBorder="1" applyAlignment="1">
      <alignment horizontal="center" vertical="top"/>
    </xf>
    <xf numFmtId="164" fontId="9" fillId="7" borderId="31" xfId="0" applyNumberFormat="1" applyFont="1" applyFill="1" applyBorder="1" applyAlignment="1">
      <alignment horizontal="center" vertical="top"/>
    </xf>
    <xf numFmtId="164" fontId="9" fillId="5" borderId="31" xfId="0" applyNumberFormat="1" applyFont="1" applyFill="1" applyBorder="1" applyAlignment="1">
      <alignment horizontal="center" vertical="top"/>
    </xf>
    <xf numFmtId="49" fontId="4" fillId="3" borderId="22" xfId="0" applyNumberFormat="1" applyFont="1" applyFill="1" applyBorder="1" applyAlignment="1">
      <alignment horizontal="center" vertical="top"/>
    </xf>
    <xf numFmtId="164" fontId="4" fillId="3" borderId="31" xfId="0" applyNumberFormat="1" applyFont="1" applyFill="1" applyBorder="1" applyAlignment="1">
      <alignment horizontal="center" vertical="top"/>
    </xf>
    <xf numFmtId="164" fontId="4" fillId="2" borderId="31" xfId="0" applyNumberFormat="1" applyFont="1" applyFill="1" applyBorder="1" applyAlignment="1">
      <alignment horizontal="center" vertical="top"/>
    </xf>
    <xf numFmtId="164" fontId="4" fillId="6" borderId="61" xfId="0" applyNumberFormat="1" applyFont="1" applyFill="1" applyBorder="1" applyAlignment="1">
      <alignment horizontal="center" vertical="top"/>
    </xf>
    <xf numFmtId="0" fontId="5" fillId="0" borderId="24" xfId="0" applyFont="1" applyFill="1" applyBorder="1" applyAlignment="1">
      <alignment horizontal="center" vertical="top" wrapText="1"/>
    </xf>
    <xf numFmtId="0" fontId="5" fillId="0" borderId="50" xfId="0" applyFont="1" applyBorder="1" applyAlignment="1">
      <alignment horizontal="center" vertical="top"/>
    </xf>
    <xf numFmtId="164" fontId="5" fillId="0" borderId="57" xfId="0" applyNumberFormat="1" applyFont="1" applyFill="1" applyBorder="1" applyAlignment="1">
      <alignment horizontal="center" vertical="center"/>
    </xf>
    <xf numFmtId="164" fontId="5" fillId="0" borderId="50" xfId="0" applyNumberFormat="1" applyFont="1" applyFill="1" applyBorder="1" applyAlignment="1">
      <alignment horizontal="center" vertical="center" wrapText="1"/>
    </xf>
    <xf numFmtId="164" fontId="5" fillId="0" borderId="50" xfId="0" applyNumberFormat="1" applyFont="1" applyFill="1" applyBorder="1" applyAlignment="1">
      <alignment horizontal="center" vertical="center"/>
    </xf>
    <xf numFmtId="164" fontId="4" fillId="3" borderId="32" xfId="0" applyNumberFormat="1" applyFont="1" applyFill="1" applyBorder="1" applyAlignment="1">
      <alignment horizontal="center" vertical="center"/>
    </xf>
    <xf numFmtId="0" fontId="5" fillId="0" borderId="44" xfId="0" applyFont="1" applyBorder="1" applyAlignment="1">
      <alignment horizontal="center" vertical="top"/>
    </xf>
    <xf numFmtId="164" fontId="5" fillId="0" borderId="0" xfId="0" applyNumberFormat="1" applyFont="1" applyFill="1" applyBorder="1" applyAlignment="1">
      <alignment horizontal="center" vertical="center" wrapText="1"/>
    </xf>
    <xf numFmtId="0" fontId="2" fillId="0" borderId="12" xfId="0" applyFont="1" applyFill="1" applyBorder="1" applyAlignment="1">
      <alignment horizontal="center" vertical="top" wrapText="1"/>
    </xf>
    <xf numFmtId="0" fontId="2" fillId="0" borderId="24" xfId="0" applyFont="1" applyBorder="1" applyAlignment="1">
      <alignment horizontal="center" vertical="top"/>
    </xf>
    <xf numFmtId="0" fontId="22" fillId="0" borderId="24" xfId="0" applyFont="1" applyBorder="1" applyAlignment="1">
      <alignment horizontal="center" vertical="top"/>
    </xf>
    <xf numFmtId="164" fontId="4" fillId="2" borderId="32" xfId="0" applyNumberFormat="1" applyFont="1" applyFill="1" applyBorder="1" applyAlignment="1">
      <alignment horizontal="center" vertical="top"/>
    </xf>
    <xf numFmtId="164" fontId="4" fillId="6" borderId="18" xfId="0" applyNumberFormat="1" applyFont="1" applyFill="1" applyBorder="1" applyAlignment="1">
      <alignment horizontal="center" vertical="top"/>
    </xf>
    <xf numFmtId="164" fontId="10" fillId="0" borderId="12" xfId="0" applyNumberFormat="1" applyFont="1" applyBorder="1" applyAlignment="1">
      <alignment horizontal="center" vertical="top"/>
    </xf>
    <xf numFmtId="164" fontId="10" fillId="0" borderId="50" xfId="0" applyNumberFormat="1" applyFont="1" applyBorder="1" applyAlignment="1">
      <alignment horizontal="center" vertical="top"/>
    </xf>
    <xf numFmtId="164" fontId="10" fillId="0" borderId="44" xfId="0" applyNumberFormat="1" applyFont="1" applyBorder="1" applyAlignment="1">
      <alignment horizontal="center" vertical="top"/>
    </xf>
    <xf numFmtId="164" fontId="5" fillId="0" borderId="24" xfId="0" applyNumberFormat="1" applyFont="1" applyFill="1" applyBorder="1" applyAlignment="1">
      <alignment horizontal="center" vertical="center"/>
    </xf>
    <xf numFmtId="164" fontId="35" fillId="0" borderId="24" xfId="0" applyNumberFormat="1" applyFont="1" applyFill="1" applyBorder="1" applyAlignment="1">
      <alignment horizontal="center" vertical="center"/>
    </xf>
    <xf numFmtId="164" fontId="5" fillId="0" borderId="12" xfId="0" applyNumberFormat="1" applyFont="1" applyBorder="1" applyAlignment="1">
      <alignment horizontal="center" vertical="top"/>
    </xf>
    <xf numFmtId="164" fontId="5" fillId="0" borderId="50" xfId="0" applyNumberFormat="1" applyFont="1" applyBorder="1" applyAlignment="1">
      <alignment horizontal="center" vertical="top"/>
    </xf>
    <xf numFmtId="164" fontId="5" fillId="0" borderId="44" xfId="0" applyNumberFormat="1" applyFont="1" applyBorder="1" applyAlignment="1">
      <alignment horizontal="center" vertical="top"/>
    </xf>
    <xf numFmtId="164" fontId="4" fillId="0" borderId="32" xfId="0" applyNumberFormat="1" applyFont="1" applyBorder="1" applyAlignment="1">
      <alignment horizontal="center" vertical="center"/>
    </xf>
    <xf numFmtId="164" fontId="4" fillId="7" borderId="32" xfId="0" applyNumberFormat="1" applyFont="1" applyFill="1" applyBorder="1" applyAlignment="1">
      <alignment horizontal="center" vertical="top"/>
    </xf>
    <xf numFmtId="164" fontId="4" fillId="5" borderId="32" xfId="0" applyNumberFormat="1" applyFont="1" applyFill="1" applyBorder="1" applyAlignment="1">
      <alignment horizontal="center" vertical="top"/>
    </xf>
    <xf numFmtId="0" fontId="41" fillId="0" borderId="46" xfId="0" applyNumberFormat="1" applyFont="1" applyFill="1" applyBorder="1" applyAlignment="1">
      <alignment horizontal="center" vertical="top"/>
    </xf>
    <xf numFmtId="164" fontId="42" fillId="0" borderId="44" xfId="0" applyNumberFormat="1" applyFont="1" applyFill="1" applyBorder="1" applyAlignment="1">
      <alignment horizontal="center" vertical="center"/>
    </xf>
    <xf numFmtId="49" fontId="41" fillId="0" borderId="66" xfId="0" applyNumberFormat="1" applyFont="1" applyFill="1" applyBorder="1" applyAlignment="1">
      <alignment horizontal="center" vertical="top"/>
    </xf>
    <xf numFmtId="0" fontId="41" fillId="0" borderId="49" xfId="0" applyNumberFormat="1" applyFont="1" applyFill="1" applyBorder="1" applyAlignment="1">
      <alignment horizontal="center" vertical="top"/>
    </xf>
    <xf numFmtId="0" fontId="41" fillId="0" borderId="60" xfId="0" applyNumberFormat="1" applyFont="1" applyFill="1" applyBorder="1" applyAlignment="1">
      <alignment horizontal="center" vertical="top"/>
    </xf>
    <xf numFmtId="0" fontId="43" fillId="0" borderId="0" xfId="0" applyFont="1" applyAlignment="1">
      <alignment wrapText="1"/>
    </xf>
    <xf numFmtId="9" fontId="22" fillId="0" borderId="22" xfId="0" applyNumberFormat="1" applyFont="1" applyFill="1" applyBorder="1" applyAlignment="1">
      <alignment horizontal="center" vertical="top"/>
    </xf>
    <xf numFmtId="0" fontId="32" fillId="0" borderId="16" xfId="0" applyFont="1" applyBorder="1" applyAlignment="1">
      <alignment horizontal="center" vertical="top"/>
    </xf>
    <xf numFmtId="0" fontId="5" fillId="0" borderId="46" xfId="0" applyNumberFormat="1" applyFont="1" applyFill="1" applyBorder="1" applyAlignment="1">
      <alignment horizontal="center" vertical="top"/>
    </xf>
    <xf numFmtId="0" fontId="22" fillId="0" borderId="38" xfId="0" applyFont="1" applyFill="1" applyBorder="1" applyAlignment="1">
      <alignment horizontal="left" vertical="top" wrapText="1"/>
    </xf>
    <xf numFmtId="9" fontId="5" fillId="0" borderId="22" xfId="0" applyNumberFormat="1" applyFont="1" applyFill="1" applyBorder="1" applyAlignment="1">
      <alignment horizontal="center" vertical="top"/>
    </xf>
    <xf numFmtId="9" fontId="5" fillId="0" borderId="36" xfId="0" applyNumberFormat="1" applyFont="1" applyFill="1" applyBorder="1" applyAlignment="1">
      <alignment horizontal="center" vertical="top"/>
    </xf>
    <xf numFmtId="0" fontId="22" fillId="0" borderId="30" xfId="0" applyFont="1" applyFill="1" applyBorder="1" applyAlignment="1">
      <alignment horizontal="left" vertical="top" wrapText="1"/>
    </xf>
    <xf numFmtId="9" fontId="5" fillId="0" borderId="16" xfId="0" applyNumberFormat="1" applyFont="1" applyFill="1" applyBorder="1" applyAlignment="1">
      <alignment horizontal="center" vertical="top"/>
    </xf>
    <xf numFmtId="9" fontId="5" fillId="0" borderId="11" xfId="0" applyNumberFormat="1" applyFont="1" applyFill="1" applyBorder="1" applyAlignment="1">
      <alignment horizontal="center" vertical="top"/>
    </xf>
    <xf numFmtId="0" fontId="5" fillId="0" borderId="4"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48" xfId="0" applyFont="1" applyFill="1" applyBorder="1" applyAlignment="1">
      <alignment horizontal="center" vertical="top" wrapText="1"/>
    </xf>
    <xf numFmtId="0" fontId="5" fillId="0" borderId="66" xfId="0" applyFont="1" applyFill="1" applyBorder="1" applyAlignment="1">
      <alignment horizontal="center" vertical="top" wrapText="1"/>
    </xf>
    <xf numFmtId="0" fontId="5" fillId="0" borderId="45" xfId="0" applyFont="1" applyFill="1" applyBorder="1" applyAlignment="1">
      <alignment horizontal="center" vertical="top" wrapText="1"/>
    </xf>
    <xf numFmtId="0" fontId="5" fillId="0" borderId="46" xfId="0" applyFont="1" applyFill="1" applyBorder="1" applyAlignment="1">
      <alignment horizontal="center" vertical="top" wrapText="1"/>
    </xf>
    <xf numFmtId="0" fontId="22" fillId="0" borderId="37" xfId="0" applyFont="1" applyFill="1" applyBorder="1" applyAlignment="1">
      <alignment horizontal="left" vertical="top" wrapText="1"/>
    </xf>
    <xf numFmtId="0" fontId="5" fillId="0" borderId="22" xfId="0" applyFont="1" applyFill="1" applyBorder="1" applyAlignment="1">
      <alignment horizontal="center" vertical="top" wrapText="1"/>
    </xf>
    <xf numFmtId="0" fontId="5" fillId="0" borderId="36" xfId="0" applyFont="1" applyFill="1" applyBorder="1" applyAlignment="1">
      <alignment horizontal="center" vertical="top" wrapText="1"/>
    </xf>
    <xf numFmtId="0" fontId="22" fillId="0" borderId="7" xfId="0" applyFont="1" applyFill="1" applyBorder="1" applyAlignment="1">
      <alignment horizontal="left" vertical="top" wrapText="1"/>
    </xf>
    <xf numFmtId="0" fontId="5" fillId="0" borderId="5" xfId="0" applyFont="1" applyFill="1" applyBorder="1" applyAlignment="1">
      <alignment horizontal="center" vertical="top" wrapText="1"/>
    </xf>
    <xf numFmtId="0" fontId="22" fillId="0" borderId="51" xfId="0" applyFont="1" applyFill="1" applyBorder="1" applyAlignment="1">
      <alignment horizontal="left" vertical="top" wrapText="1"/>
    </xf>
    <xf numFmtId="0" fontId="5" fillId="0" borderId="62" xfId="0" applyFont="1" applyFill="1" applyBorder="1" applyAlignment="1">
      <alignment horizontal="center" vertical="top" wrapText="1"/>
    </xf>
    <xf numFmtId="0" fontId="22" fillId="0" borderId="53" xfId="0" applyFont="1" applyFill="1" applyBorder="1" applyAlignment="1">
      <alignment horizontal="left" vertical="top" wrapText="1"/>
    </xf>
    <xf numFmtId="0" fontId="5" fillId="0" borderId="52" xfId="0" applyFont="1" applyFill="1" applyBorder="1" applyAlignment="1">
      <alignment horizontal="center" vertical="top" wrapText="1"/>
    </xf>
    <xf numFmtId="0" fontId="5" fillId="0" borderId="37" xfId="0" applyFont="1" applyFill="1" applyBorder="1" applyAlignment="1">
      <alignment horizontal="left" vertical="top" wrapText="1"/>
    </xf>
    <xf numFmtId="0" fontId="5" fillId="0" borderId="35" xfId="0" applyFont="1" applyFill="1" applyBorder="1" applyAlignment="1">
      <alignment horizontal="center" vertical="top" wrapText="1"/>
    </xf>
    <xf numFmtId="0" fontId="5" fillId="3" borderId="26" xfId="0" applyFont="1" applyFill="1" applyBorder="1" applyAlignment="1">
      <alignment vertical="top" wrapText="1"/>
    </xf>
    <xf numFmtId="0" fontId="5" fillId="3" borderId="26" xfId="0" applyFont="1" applyFill="1" applyBorder="1" applyAlignment="1">
      <alignment horizontal="center" vertical="top" wrapText="1"/>
    </xf>
    <xf numFmtId="0" fontId="30" fillId="4" borderId="28" xfId="0" applyFont="1" applyFill="1" applyBorder="1" applyAlignment="1">
      <alignment horizontal="left" vertical="top" wrapText="1"/>
    </xf>
    <xf numFmtId="0" fontId="30" fillId="0" borderId="28" xfId="0" applyFont="1" applyFill="1" applyBorder="1" applyAlignment="1">
      <alignment horizontal="left" vertical="top" wrapText="1"/>
    </xf>
    <xf numFmtId="0" fontId="22" fillId="0" borderId="71" xfId="0" applyFont="1" applyFill="1" applyBorder="1" applyAlignment="1">
      <alignment horizontal="left" vertical="top" wrapText="1"/>
    </xf>
    <xf numFmtId="0" fontId="5" fillId="0" borderId="38" xfId="0" applyFont="1" applyFill="1" applyBorder="1" applyAlignment="1">
      <alignment horizontal="left" vertical="top"/>
    </xf>
    <xf numFmtId="0" fontId="22" fillId="0" borderId="52" xfId="0" applyFont="1" applyFill="1" applyBorder="1" applyAlignment="1">
      <alignment horizontal="left" vertical="top"/>
    </xf>
    <xf numFmtId="0" fontId="5" fillId="0" borderId="35" xfId="0" applyFont="1" applyFill="1" applyBorder="1" applyAlignment="1">
      <alignment horizontal="left" vertical="top"/>
    </xf>
    <xf numFmtId="9" fontId="22" fillId="0" borderId="45" xfId="0" applyNumberFormat="1" applyFont="1" applyFill="1" applyBorder="1" applyAlignment="1">
      <alignment horizontal="center" vertical="top"/>
    </xf>
    <xf numFmtId="0" fontId="22" fillId="0" borderId="46" xfId="0" applyNumberFormat="1" applyFont="1" applyFill="1" applyBorder="1" applyAlignment="1">
      <alignment horizontal="center" vertical="top"/>
    </xf>
    <xf numFmtId="9" fontId="22" fillId="0" borderId="36" xfId="0" applyNumberFormat="1" applyFont="1" applyFill="1" applyBorder="1" applyAlignment="1">
      <alignment horizontal="center" vertical="top"/>
    </xf>
    <xf numFmtId="0" fontId="22" fillId="0" borderId="28" xfId="0" applyFont="1" applyFill="1" applyBorder="1" applyAlignment="1">
      <alignment horizontal="left" vertical="top" wrapText="1"/>
    </xf>
    <xf numFmtId="0" fontId="22" fillId="4" borderId="38" xfId="0" applyFont="1" applyFill="1" applyBorder="1" applyAlignment="1">
      <alignment horizontal="left" vertical="top"/>
    </xf>
    <xf numFmtId="49" fontId="33" fillId="0" borderId="0" xfId="0" applyNumberFormat="1" applyFont="1" applyFill="1" applyBorder="1" applyAlignment="1">
      <alignment horizontal="center" vertical="top" wrapText="1"/>
    </xf>
    <xf numFmtId="0" fontId="25" fillId="0" borderId="0" xfId="0" applyFont="1" applyAlignment="1">
      <alignment vertical="top" wrapText="1"/>
    </xf>
    <xf numFmtId="0" fontId="26" fillId="6" borderId="61" xfId="0" applyFont="1" applyFill="1" applyBorder="1" applyAlignment="1">
      <alignment horizontal="center" vertical="top"/>
    </xf>
    <xf numFmtId="0" fontId="26" fillId="6" borderId="21" xfId="0" applyFont="1" applyFill="1" applyBorder="1" applyAlignment="1">
      <alignment horizontal="center" vertical="top"/>
    </xf>
    <xf numFmtId="49" fontId="4" fillId="0" borderId="0" xfId="0" applyNumberFormat="1" applyFont="1" applyFill="1" applyBorder="1" applyAlignment="1">
      <alignment horizontal="center" vertical="top" wrapText="1"/>
    </xf>
    <xf numFmtId="0" fontId="6" fillId="0" borderId="0" xfId="0" applyFont="1" applyAlignment="1">
      <alignment vertical="top" wrapText="1"/>
    </xf>
    <xf numFmtId="0" fontId="4" fillId="0" borderId="31" xfId="0" applyFont="1" applyBorder="1" applyAlignment="1">
      <alignment horizontal="center" vertical="center" wrapText="1"/>
    </xf>
    <xf numFmtId="0" fontId="6" fillId="0" borderId="26" xfId="0" applyFont="1" applyBorder="1" applyAlignment="1">
      <alignment vertical="center" wrapText="1"/>
    </xf>
    <xf numFmtId="0" fontId="6" fillId="0" borderId="27" xfId="0" applyFont="1" applyBorder="1" applyAlignment="1">
      <alignment vertical="center" wrapText="1"/>
    </xf>
    <xf numFmtId="49" fontId="4" fillId="6" borderId="26" xfId="0" applyNumberFormat="1" applyFont="1" applyFill="1" applyBorder="1" applyAlignment="1">
      <alignment horizontal="right" vertical="top"/>
    </xf>
    <xf numFmtId="49" fontId="4" fillId="3" borderId="4" xfId="0" applyNumberFormat="1" applyFont="1" applyFill="1" applyBorder="1" applyAlignment="1">
      <alignment horizontal="center" vertical="top"/>
    </xf>
    <xf numFmtId="49" fontId="4" fillId="3" borderId="16" xfId="0" applyNumberFormat="1" applyFont="1" applyFill="1" applyBorder="1" applyAlignment="1">
      <alignment horizontal="center" vertical="top"/>
    </xf>
    <xf numFmtId="49" fontId="4" fillId="3" borderId="19" xfId="0" applyNumberFormat="1" applyFont="1" applyFill="1" applyBorder="1" applyAlignment="1">
      <alignment horizontal="center" vertical="top"/>
    </xf>
    <xf numFmtId="49" fontId="20" fillId="0" borderId="63" xfId="0" applyNumberFormat="1" applyFont="1" applyBorder="1" applyAlignment="1">
      <alignment horizontal="center" vertical="top"/>
    </xf>
    <xf numFmtId="49" fontId="20" fillId="0" borderId="64" xfId="0" applyNumberFormat="1" applyFont="1" applyBorder="1" applyAlignment="1">
      <alignment horizontal="center" vertical="top"/>
    </xf>
    <xf numFmtId="49" fontId="20" fillId="0" borderId="40" xfId="0" applyNumberFormat="1" applyFont="1" applyBorder="1" applyAlignment="1">
      <alignment horizontal="center" vertical="top"/>
    </xf>
    <xf numFmtId="49" fontId="22" fillId="0" borderId="3" xfId="0" applyNumberFormat="1" applyFont="1" applyBorder="1" applyAlignment="1">
      <alignment horizontal="center" vertical="top"/>
    </xf>
    <xf numFmtId="49" fontId="22" fillId="0" borderId="50" xfId="0" applyNumberFormat="1" applyFont="1" applyBorder="1" applyAlignment="1">
      <alignment horizontal="center" vertical="top"/>
    </xf>
    <xf numFmtId="49" fontId="22" fillId="0" borderId="44" xfId="0" applyNumberFormat="1" applyFont="1" applyBorder="1" applyAlignment="1">
      <alignment horizontal="center" vertical="top"/>
    </xf>
    <xf numFmtId="49" fontId="22" fillId="0" borderId="18" xfId="0" applyNumberFormat="1" applyFont="1" applyBorder="1" applyAlignment="1">
      <alignment horizontal="center" vertical="top"/>
    </xf>
    <xf numFmtId="0" fontId="30" fillId="0" borderId="63" xfId="0" applyFont="1" applyBorder="1" applyAlignment="1">
      <alignment vertical="top" wrapText="1"/>
    </xf>
    <xf numFmtId="0" fontId="24" fillId="0" borderId="68" xfId="0" applyFont="1" applyBorder="1" applyAlignment="1">
      <alignment vertical="top" wrapText="1"/>
    </xf>
    <xf numFmtId="0" fontId="24" fillId="0" borderId="64" xfId="0" applyFont="1" applyBorder="1" applyAlignment="1">
      <alignment vertical="top" wrapText="1"/>
    </xf>
    <xf numFmtId="0" fontId="24" fillId="0" borderId="42" xfId="0" applyFont="1" applyBorder="1" applyAlignment="1">
      <alignment vertical="top" wrapText="1"/>
    </xf>
    <xf numFmtId="0" fontId="24" fillId="0" borderId="40" xfId="0" applyFont="1" applyBorder="1" applyAlignment="1">
      <alignment vertical="top" wrapText="1"/>
    </xf>
    <xf numFmtId="0" fontId="24" fillId="0" borderId="41" xfId="0" applyFont="1" applyBorder="1" applyAlignment="1">
      <alignment vertical="top" wrapText="1"/>
    </xf>
    <xf numFmtId="0" fontId="26" fillId="2" borderId="31" xfId="0" applyFont="1" applyFill="1" applyBorder="1" applyAlignment="1">
      <alignment vertical="top"/>
    </xf>
    <xf numFmtId="0" fontId="34" fillId="0" borderId="26" xfId="0" applyFont="1" applyBorder="1" applyAlignment="1">
      <alignment vertical="top"/>
    </xf>
    <xf numFmtId="0" fontId="34" fillId="0" borderId="27" xfId="0" applyFont="1" applyBorder="1" applyAlignment="1">
      <alignment vertical="top"/>
    </xf>
    <xf numFmtId="0" fontId="30" fillId="0" borderId="59" xfId="0" applyFont="1" applyBorder="1" applyAlignment="1">
      <alignment horizontal="left" vertical="top" wrapText="1"/>
    </xf>
    <xf numFmtId="0" fontId="30" fillId="0" borderId="72" xfId="0" applyFont="1" applyBorder="1" applyAlignment="1">
      <alignment horizontal="left" vertical="top" wrapText="1"/>
    </xf>
    <xf numFmtId="0" fontId="34" fillId="0" borderId="57" xfId="0" applyFont="1" applyBorder="1" applyAlignment="1">
      <alignment horizontal="left" vertical="top"/>
    </xf>
    <xf numFmtId="0" fontId="34" fillId="0" borderId="58" xfId="0" applyFont="1" applyBorder="1" applyAlignment="1">
      <alignment horizontal="left" vertical="top"/>
    </xf>
    <xf numFmtId="0" fontId="22" fillId="0" borderId="54" xfId="0" applyFont="1" applyBorder="1" applyAlignment="1">
      <alignment horizontal="left" vertical="top" wrapText="1"/>
    </xf>
    <xf numFmtId="0" fontId="22" fillId="0" borderId="56" xfId="0" applyFont="1" applyBorder="1" applyAlignment="1">
      <alignment horizontal="left" vertical="top" wrapText="1"/>
    </xf>
    <xf numFmtId="0" fontId="30" fillId="0" borderId="63" xfId="0" applyFont="1" applyBorder="1" applyAlignment="1">
      <alignment horizontal="left" vertical="top" wrapText="1"/>
    </xf>
    <xf numFmtId="0" fontId="30" fillId="0" borderId="68" xfId="0" applyFont="1" applyBorder="1" applyAlignment="1">
      <alignment horizontal="left" vertical="top" wrapText="1"/>
    </xf>
    <xf numFmtId="0" fontId="30" fillId="0" borderId="64" xfId="0" applyFont="1" applyBorder="1" applyAlignment="1">
      <alignment horizontal="left" vertical="top" wrapText="1"/>
    </xf>
    <xf numFmtId="0" fontId="30" fillId="0" borderId="42" xfId="0" applyFont="1" applyBorder="1" applyAlignment="1">
      <alignment horizontal="left" vertical="top" wrapText="1"/>
    </xf>
    <xf numFmtId="0" fontId="30" fillId="0" borderId="40" xfId="0" applyFont="1" applyBorder="1" applyAlignment="1">
      <alignment horizontal="left" vertical="top" wrapText="1"/>
    </xf>
    <xf numFmtId="0" fontId="30" fillId="0" borderId="41" xfId="0" applyFont="1" applyBorder="1" applyAlignment="1">
      <alignment horizontal="left" vertical="top" wrapText="1"/>
    </xf>
    <xf numFmtId="0" fontId="34" fillId="0" borderId="54" xfId="0" applyFont="1" applyBorder="1" applyAlignment="1">
      <alignment horizontal="left" vertical="top"/>
    </xf>
    <xf numFmtId="0" fontId="34" fillId="0" borderId="56" xfId="0" applyFont="1" applyBorder="1" applyAlignment="1">
      <alignment horizontal="left" vertical="top"/>
    </xf>
    <xf numFmtId="0" fontId="30" fillId="0" borderId="54" xfId="0" applyFont="1" applyBorder="1" applyAlignment="1">
      <alignment horizontal="left" vertical="top" wrapText="1"/>
    </xf>
    <xf numFmtId="0" fontId="31" fillId="0" borderId="56" xfId="0" applyFont="1" applyBorder="1" applyAlignment="1">
      <alignment horizontal="left" vertical="top" wrapText="1"/>
    </xf>
    <xf numFmtId="0" fontId="22" fillId="0" borderId="63" xfId="0" applyFont="1" applyBorder="1" applyAlignment="1">
      <alignment vertical="top" wrapText="1"/>
    </xf>
    <xf numFmtId="0" fontId="22" fillId="0" borderId="64" xfId="0" applyFont="1" applyBorder="1" applyAlignment="1">
      <alignment vertical="top" wrapText="1"/>
    </xf>
    <xf numFmtId="0" fontId="22" fillId="0" borderId="68" xfId="0" applyFont="1" applyBorder="1" applyAlignment="1">
      <alignment vertical="top" wrapText="1"/>
    </xf>
    <xf numFmtId="0" fontId="22" fillId="0" borderId="42" xfId="0" applyFont="1" applyBorder="1" applyAlignment="1">
      <alignment vertical="top" wrapText="1"/>
    </xf>
    <xf numFmtId="0" fontId="22" fillId="0" borderId="40" xfId="0" applyFont="1" applyBorder="1" applyAlignment="1">
      <alignment vertical="top" wrapText="1"/>
    </xf>
    <xf numFmtId="0" fontId="22" fillId="0" borderId="41" xfId="0" applyFont="1" applyBorder="1" applyAlignment="1">
      <alignment vertical="top" wrapText="1"/>
    </xf>
    <xf numFmtId="0" fontId="6" fillId="0" borderId="68" xfId="0" applyFont="1" applyBorder="1" applyAlignment="1">
      <alignment vertical="top" wrapText="1"/>
    </xf>
    <xf numFmtId="0" fontId="30" fillId="0" borderId="64" xfId="0" applyFont="1" applyBorder="1" applyAlignment="1">
      <alignment vertical="top" wrapText="1"/>
    </xf>
    <xf numFmtId="0" fontId="6" fillId="0" borderId="42" xfId="0" applyFont="1" applyBorder="1" applyAlignment="1">
      <alignment vertical="top" wrapText="1"/>
    </xf>
    <xf numFmtId="0" fontId="6" fillId="0" borderId="64" xfId="0" applyFont="1" applyBorder="1" applyAlignment="1">
      <alignment vertical="top" wrapText="1"/>
    </xf>
    <xf numFmtId="0" fontId="6" fillId="0" borderId="40" xfId="0" applyFont="1" applyBorder="1" applyAlignment="1">
      <alignment vertical="top" wrapText="1"/>
    </xf>
    <xf numFmtId="0" fontId="6" fillId="0" borderId="41" xfId="0" applyFont="1" applyBorder="1" applyAlignment="1">
      <alignment vertical="top" wrapText="1"/>
    </xf>
    <xf numFmtId="0" fontId="5" fillId="0" borderId="31" xfId="0" applyFont="1" applyBorder="1" applyAlignment="1">
      <alignment vertical="top" wrapText="1"/>
    </xf>
    <xf numFmtId="0" fontId="32" fillId="0" borderId="27" xfId="0" applyFont="1" applyBorder="1" applyAlignment="1">
      <alignment vertical="top" wrapText="1"/>
    </xf>
    <xf numFmtId="0" fontId="6" fillId="0" borderId="31" xfId="0" applyFont="1" applyBorder="1" applyAlignment="1">
      <alignment vertical="top" wrapText="1"/>
    </xf>
    <xf numFmtId="0" fontId="26" fillId="0" borderId="64" xfId="0" applyFont="1" applyBorder="1" applyAlignment="1">
      <alignment vertical="top" wrapText="1"/>
    </xf>
    <xf numFmtId="0" fontId="34" fillId="0" borderId="42" xfId="0" applyFont="1" applyBorder="1" applyAlignment="1">
      <alignment vertical="top" wrapText="1"/>
    </xf>
    <xf numFmtId="0" fontId="34" fillId="0" borderId="64" xfId="0" applyFont="1" applyBorder="1" applyAlignment="1">
      <alignment vertical="top" wrapText="1"/>
    </xf>
    <xf numFmtId="0" fontId="34" fillId="0" borderId="40" xfId="0" applyFont="1" applyBorder="1" applyAlignment="1">
      <alignment vertical="top" wrapText="1"/>
    </xf>
    <xf numFmtId="0" fontId="34" fillId="0" borderId="41" xfId="0" applyFont="1" applyBorder="1" applyAlignment="1">
      <alignment vertical="top" wrapText="1"/>
    </xf>
    <xf numFmtId="49" fontId="33" fillId="0" borderId="8" xfId="0" applyNumberFormat="1" applyFont="1" applyBorder="1" applyAlignment="1">
      <alignment horizontal="center" vertical="top"/>
    </xf>
    <xf numFmtId="49" fontId="33" fillId="0" borderId="16" xfId="0" applyNumberFormat="1" applyFont="1" applyBorder="1" applyAlignment="1">
      <alignment horizontal="center" vertical="top"/>
    </xf>
    <xf numFmtId="49" fontId="33" fillId="0" borderId="22" xfId="0" applyNumberFormat="1" applyFont="1" applyBorder="1" applyAlignment="1">
      <alignment horizontal="center" vertical="top"/>
    </xf>
    <xf numFmtId="0" fontId="22" fillId="0" borderId="14" xfId="0" applyFont="1" applyFill="1" applyBorder="1" applyAlignment="1">
      <alignment horizontal="left" vertical="top" wrapText="1"/>
    </xf>
    <xf numFmtId="0" fontId="31" fillId="0" borderId="35" xfId="0" applyFont="1" applyBorder="1" applyAlignment="1">
      <alignment horizontal="left" vertical="top" wrapText="1"/>
    </xf>
    <xf numFmtId="9" fontId="22" fillId="0" borderId="13" xfId="0" applyNumberFormat="1" applyFont="1" applyFill="1" applyBorder="1" applyAlignment="1">
      <alignment horizontal="center" vertical="top"/>
    </xf>
    <xf numFmtId="9" fontId="22" fillId="0" borderId="22" xfId="0" applyNumberFormat="1" applyFont="1" applyFill="1" applyBorder="1" applyAlignment="1">
      <alignment horizontal="center" vertical="top"/>
    </xf>
    <xf numFmtId="0" fontId="22" fillId="0" borderId="15" xfId="0" applyNumberFormat="1" applyFont="1" applyFill="1" applyBorder="1" applyAlignment="1">
      <alignment horizontal="center" vertical="top"/>
    </xf>
    <xf numFmtId="0" fontId="22" fillId="0" borderId="23" xfId="0" applyNumberFormat="1" applyFont="1" applyFill="1" applyBorder="1" applyAlignment="1">
      <alignment horizontal="center" vertical="top"/>
    </xf>
    <xf numFmtId="49" fontId="33" fillId="0" borderId="4" xfId="0" applyNumberFormat="1" applyFont="1" applyBorder="1" applyAlignment="1">
      <alignment horizontal="center" vertical="top"/>
    </xf>
    <xf numFmtId="49" fontId="33" fillId="0" borderId="19" xfId="0" applyNumberFormat="1" applyFont="1" applyBorder="1" applyAlignment="1">
      <alignment horizontal="center" vertical="top"/>
    </xf>
    <xf numFmtId="0" fontId="5" fillId="0" borderId="29" xfId="0" applyFont="1" applyFill="1" applyBorder="1" applyAlignment="1">
      <alignment vertical="top" wrapText="1"/>
    </xf>
    <xf numFmtId="0" fontId="5" fillId="0" borderId="11" xfId="0" applyFont="1" applyFill="1" applyBorder="1" applyAlignment="1">
      <alignment vertical="top" wrapText="1"/>
    </xf>
    <xf numFmtId="0" fontId="5" fillId="0" borderId="65" xfId="0" applyFont="1" applyFill="1" applyBorder="1" applyAlignment="1">
      <alignment vertical="top" wrapText="1"/>
    </xf>
    <xf numFmtId="49" fontId="2" fillId="0" borderId="3"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18" xfId="0" applyNumberFormat="1" applyFont="1" applyBorder="1" applyAlignment="1">
      <alignment horizontal="center" vertical="top"/>
    </xf>
    <xf numFmtId="49" fontId="33" fillId="2" borderId="59" xfId="0" applyNumberFormat="1" applyFont="1" applyFill="1" applyBorder="1" applyAlignment="1">
      <alignment horizontal="center" vertical="top"/>
    </xf>
    <xf numFmtId="49" fontId="33" fillId="2" borderId="64" xfId="0" applyNumberFormat="1" applyFont="1" applyFill="1" applyBorder="1" applyAlignment="1">
      <alignment horizontal="center" vertical="top"/>
    </xf>
    <xf numFmtId="49" fontId="33" fillId="2" borderId="61" xfId="0" applyNumberFormat="1" applyFont="1" applyFill="1" applyBorder="1" applyAlignment="1">
      <alignment horizontal="center" vertical="top"/>
    </xf>
    <xf numFmtId="49" fontId="33" fillId="3" borderId="4" xfId="0" applyNumberFormat="1" applyFont="1" applyFill="1" applyBorder="1" applyAlignment="1">
      <alignment horizontal="center" vertical="top"/>
    </xf>
    <xf numFmtId="49" fontId="33" fillId="3" borderId="16" xfId="0" applyNumberFormat="1" applyFont="1" applyFill="1" applyBorder="1" applyAlignment="1">
      <alignment horizontal="center" vertical="top"/>
    </xf>
    <xf numFmtId="49" fontId="33" fillId="3" borderId="19" xfId="0" applyNumberFormat="1" applyFont="1" applyFill="1" applyBorder="1" applyAlignment="1">
      <alignment horizontal="center" vertical="top"/>
    </xf>
    <xf numFmtId="0" fontId="9" fillId="5" borderId="1" xfId="0" applyFont="1" applyFill="1" applyBorder="1" applyAlignment="1">
      <alignment horizontal="right" vertical="top" wrapText="1"/>
    </xf>
    <xf numFmtId="0" fontId="10" fillId="0" borderId="2" xfId="0" applyFont="1" applyBorder="1" applyAlignment="1">
      <alignment vertical="top" wrapText="1"/>
    </xf>
    <xf numFmtId="0" fontId="10" fillId="0" borderId="55" xfId="0" applyFont="1" applyBorder="1" applyAlignment="1">
      <alignment vertical="top" wrapText="1"/>
    </xf>
    <xf numFmtId="0" fontId="5" fillId="0" borderId="54" xfId="0" applyFont="1" applyBorder="1" applyAlignment="1">
      <alignment horizontal="left" vertical="top" wrapText="1"/>
    </xf>
    <xf numFmtId="0" fontId="6" fillId="0" borderId="53" xfId="0" applyFont="1" applyBorder="1" applyAlignment="1">
      <alignment vertical="top" wrapText="1"/>
    </xf>
    <xf numFmtId="0" fontId="6" fillId="0" borderId="56" xfId="0" applyFont="1" applyBorder="1" applyAlignment="1">
      <alignment vertical="top" wrapText="1"/>
    </xf>
    <xf numFmtId="0" fontId="5" fillId="0" borderId="53" xfId="0" applyFont="1" applyBorder="1" applyAlignment="1">
      <alignment horizontal="left" vertical="top" wrapText="1"/>
    </xf>
    <xf numFmtId="0" fontId="5" fillId="0" borderId="56" xfId="0" applyFont="1" applyBorder="1" applyAlignment="1">
      <alignment horizontal="left" vertical="top" wrapText="1"/>
    </xf>
    <xf numFmtId="0" fontId="5" fillId="0" borderId="52" xfId="0" applyFont="1" applyBorder="1" applyAlignment="1">
      <alignment horizontal="left" vertical="top" wrapText="1"/>
    </xf>
    <xf numFmtId="0" fontId="6" fillId="0" borderId="45" xfId="0" applyFont="1" applyBorder="1" applyAlignment="1">
      <alignment vertical="top" wrapText="1"/>
    </xf>
    <xf numFmtId="0" fontId="6" fillId="0" borderId="46" xfId="0" applyFont="1" applyBorder="1" applyAlignment="1">
      <alignment vertical="top" wrapText="1"/>
    </xf>
    <xf numFmtId="0" fontId="4" fillId="6" borderId="1" xfId="0" applyFont="1" applyFill="1" applyBorder="1" applyAlignment="1">
      <alignment horizontal="right" vertical="top" wrapText="1"/>
    </xf>
    <xf numFmtId="0" fontId="6" fillId="6" borderId="2" xfId="0" applyFont="1" applyFill="1" applyBorder="1" applyAlignment="1">
      <alignment vertical="top" wrapText="1"/>
    </xf>
    <xf numFmtId="0" fontId="6" fillId="6" borderId="25" xfId="0" applyFont="1" applyFill="1" applyBorder="1" applyAlignment="1">
      <alignment vertical="top" wrapText="1"/>
    </xf>
    <xf numFmtId="0" fontId="5" fillId="0" borderId="62" xfId="0" applyFont="1" applyBorder="1" applyAlignment="1">
      <alignment horizontal="left" vertical="top" wrapText="1"/>
    </xf>
    <xf numFmtId="0" fontId="6" fillId="0" borderId="48" xfId="0" applyFont="1" applyBorder="1" applyAlignment="1">
      <alignment vertical="top" wrapText="1"/>
    </xf>
    <xf numFmtId="0" fontId="6" fillId="0" borderId="49" xfId="0" applyFont="1" applyBorder="1" applyAlignment="1">
      <alignment vertical="top" wrapText="1"/>
    </xf>
    <xf numFmtId="0" fontId="6" fillId="0" borderId="66" xfId="0" applyFont="1" applyBorder="1" applyAlignment="1">
      <alignment vertical="top" wrapText="1"/>
    </xf>
    <xf numFmtId="0" fontId="5" fillId="4" borderId="54" xfId="0" applyFont="1" applyFill="1" applyBorder="1" applyAlignment="1">
      <alignment horizontal="left" vertical="top" wrapText="1"/>
    </xf>
    <xf numFmtId="0" fontId="6" fillId="4" borderId="53" xfId="0" applyFont="1" applyFill="1" applyBorder="1" applyAlignment="1">
      <alignment horizontal="left" vertical="top" wrapText="1"/>
    </xf>
    <xf numFmtId="0" fontId="6" fillId="4" borderId="56" xfId="0" applyFont="1" applyFill="1" applyBorder="1" applyAlignment="1">
      <alignment horizontal="left" vertical="top" wrapText="1"/>
    </xf>
    <xf numFmtId="49" fontId="4" fillId="0" borderId="4" xfId="0" applyNumberFormat="1" applyFont="1" applyBorder="1" applyAlignment="1">
      <alignment horizontal="center" vertical="top"/>
    </xf>
    <xf numFmtId="49" fontId="4" fillId="0" borderId="16" xfId="0" applyNumberFormat="1" applyFont="1" applyBorder="1" applyAlignment="1">
      <alignment horizontal="center" vertical="top"/>
    </xf>
    <xf numFmtId="49" fontId="4" fillId="0" borderId="19" xfId="0" applyNumberFormat="1" applyFont="1" applyBorder="1" applyAlignment="1">
      <alignment horizontal="center" vertical="top"/>
    </xf>
    <xf numFmtId="0" fontId="4" fillId="2" borderId="25" xfId="0" applyFont="1" applyFill="1" applyBorder="1" applyAlignment="1">
      <alignment horizontal="left" vertical="top"/>
    </xf>
    <xf numFmtId="0" fontId="4" fillId="2" borderId="26" xfId="0" applyFont="1" applyFill="1" applyBorder="1" applyAlignment="1">
      <alignment horizontal="left" vertical="top"/>
    </xf>
    <xf numFmtId="0" fontId="4" fillId="3" borderId="26" xfId="0" applyFont="1" applyFill="1" applyBorder="1" applyAlignment="1">
      <alignment horizontal="left" vertical="top" wrapText="1"/>
    </xf>
    <xf numFmtId="49" fontId="4" fillId="3" borderId="1" xfId="0" applyNumberFormat="1" applyFont="1" applyFill="1" applyBorder="1" applyAlignment="1">
      <alignment horizontal="right" vertical="top"/>
    </xf>
    <xf numFmtId="49" fontId="4" fillId="3" borderId="2" xfId="0" applyNumberFormat="1" applyFont="1" applyFill="1" applyBorder="1" applyAlignment="1">
      <alignment horizontal="right" vertical="top"/>
    </xf>
    <xf numFmtId="49" fontId="4" fillId="3" borderId="55" xfId="0" applyNumberFormat="1" applyFont="1" applyFill="1" applyBorder="1" applyAlignment="1">
      <alignment horizontal="right" vertical="top"/>
    </xf>
    <xf numFmtId="49" fontId="4" fillId="2" borderId="22" xfId="0" applyNumberFormat="1" applyFont="1" applyFill="1" applyBorder="1" applyAlignment="1">
      <alignment horizontal="right" vertical="top"/>
    </xf>
    <xf numFmtId="49" fontId="4" fillId="2" borderId="23" xfId="0" applyNumberFormat="1" applyFont="1" applyFill="1" applyBorder="1" applyAlignment="1">
      <alignment horizontal="right" vertical="top"/>
    </xf>
    <xf numFmtId="0" fontId="5" fillId="0" borderId="5" xfId="0" applyFont="1" applyBorder="1" applyAlignment="1">
      <alignment horizontal="center" vertical="center" textRotation="90" wrapText="1"/>
    </xf>
    <xf numFmtId="0" fontId="5" fillId="0" borderId="52" xfId="0" applyFont="1" applyBorder="1" applyAlignment="1">
      <alignment horizontal="center" vertical="center" textRotation="90" wrapText="1"/>
    </xf>
    <xf numFmtId="0" fontId="5" fillId="0" borderId="20"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45"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43" xfId="0" applyNumberFormat="1" applyFont="1" applyBorder="1" applyAlignment="1">
      <alignment horizontal="center" vertical="center" textRotation="90" wrapText="1"/>
    </xf>
    <xf numFmtId="0" fontId="5" fillId="0" borderId="24" xfId="0" applyNumberFormat="1" applyFont="1" applyBorder="1" applyAlignment="1">
      <alignment horizontal="center" vertical="center" textRotation="90" wrapText="1"/>
    </xf>
    <xf numFmtId="0" fontId="5" fillId="0" borderId="39" xfId="0" applyNumberFormat="1" applyFont="1" applyBorder="1" applyAlignment="1">
      <alignment horizontal="center" vertical="center" textRotation="90" wrapText="1"/>
    </xf>
    <xf numFmtId="0" fontId="5" fillId="0" borderId="13" xfId="0" applyFont="1" applyFill="1" applyBorder="1" applyAlignment="1">
      <alignment horizontal="center" vertical="center" textRotation="90" wrapText="1"/>
    </xf>
    <xf numFmtId="0" fontId="6" fillId="0" borderId="22" xfId="0" applyFont="1" applyBorder="1"/>
    <xf numFmtId="0" fontId="5" fillId="0" borderId="1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7" xfId="0" applyFont="1" applyBorder="1" applyAlignment="1">
      <alignment horizontal="center" vertical="center" textRotation="90" wrapText="1"/>
    </xf>
    <xf numFmtId="0" fontId="5" fillId="0" borderId="53" xfId="0" applyFont="1" applyBorder="1" applyAlignment="1">
      <alignment horizontal="center" vertical="center" textRotation="90" wrapText="1"/>
    </xf>
    <xf numFmtId="0" fontId="5" fillId="0" borderId="21" xfId="0" applyFont="1" applyBorder="1" applyAlignment="1">
      <alignment horizontal="center" vertical="center" textRotation="90" wrapText="1"/>
    </xf>
    <xf numFmtId="0" fontId="5" fillId="0" borderId="43" xfId="0" applyFont="1" applyBorder="1" applyAlignment="1">
      <alignment horizontal="center" vertical="center" textRotation="90" wrapText="1"/>
    </xf>
    <xf numFmtId="0" fontId="5" fillId="0" borderId="24" xfId="0" applyFont="1" applyBorder="1" applyAlignment="1">
      <alignment horizontal="center" vertical="center" textRotation="90" wrapText="1"/>
    </xf>
    <xf numFmtId="0" fontId="5" fillId="0" borderId="39" xfId="0" applyFont="1" applyBorder="1" applyAlignment="1">
      <alignment horizontal="center" vertical="center" textRotation="90" wrapText="1"/>
    </xf>
    <xf numFmtId="0" fontId="5" fillId="0" borderId="14" xfId="0" applyFont="1" applyBorder="1" applyAlignment="1">
      <alignment horizontal="center" vertical="center" textRotation="90" wrapText="1"/>
    </xf>
    <xf numFmtId="0" fontId="6" fillId="0" borderId="35" xfId="0" applyFont="1" applyBorder="1"/>
    <xf numFmtId="0" fontId="4" fillId="0" borderId="59"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5" xfId="0" applyFont="1" applyFill="1" applyBorder="1" applyAlignment="1">
      <alignment horizontal="center" vertical="center" textRotation="90" wrapText="1"/>
    </xf>
    <xf numFmtId="0" fontId="6" fillId="0" borderId="23" xfId="0" applyFont="1" applyBorder="1"/>
    <xf numFmtId="0" fontId="4" fillId="3" borderId="2" xfId="0" applyFont="1" applyFill="1" applyBorder="1" applyAlignment="1">
      <alignment horizontal="left" vertical="top" wrapText="1"/>
    </xf>
    <xf numFmtId="0" fontId="4" fillId="3" borderId="25" xfId="0" applyFont="1" applyFill="1" applyBorder="1" applyAlignment="1">
      <alignment horizontal="left" vertical="top" wrapText="1"/>
    </xf>
    <xf numFmtId="0" fontId="16" fillId="0" borderId="0" xfId="0" applyFont="1" applyAlignment="1">
      <alignment horizontal="left" vertical="top" wrapText="1"/>
    </xf>
    <xf numFmtId="0" fontId="17" fillId="0" borderId="0" xfId="0" applyFont="1" applyAlignment="1">
      <alignment vertical="top"/>
    </xf>
    <xf numFmtId="0" fontId="5" fillId="0" borderId="48" xfId="0" applyFont="1" applyBorder="1" applyAlignment="1">
      <alignment horizontal="center" vertical="center"/>
    </xf>
    <xf numFmtId="0" fontId="5" fillId="0" borderId="49" xfId="0" applyFont="1" applyBorder="1" applyAlignment="1">
      <alignment horizontal="center" vertical="center"/>
    </xf>
    <xf numFmtId="49" fontId="4" fillId="0" borderId="8" xfId="0" applyNumberFormat="1" applyFont="1" applyBorder="1" applyAlignment="1">
      <alignment horizontal="center" vertical="top"/>
    </xf>
    <xf numFmtId="49" fontId="4" fillId="0" borderId="22" xfId="0" applyNumberFormat="1" applyFont="1" applyBorder="1" applyAlignment="1">
      <alignment horizontal="center" vertical="top"/>
    </xf>
    <xf numFmtId="0" fontId="5" fillId="0" borderId="9"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23" xfId="0" applyFont="1" applyFill="1" applyBorder="1" applyAlignment="1">
      <alignment horizontal="left" vertical="top" wrapText="1"/>
    </xf>
    <xf numFmtId="49" fontId="20" fillId="0" borderId="43" xfId="0" applyNumberFormat="1" applyFont="1" applyBorder="1" applyAlignment="1">
      <alignment horizontal="center" vertical="top" wrapText="1"/>
    </xf>
    <xf numFmtId="49" fontId="20" fillId="0" borderId="24" xfId="0" applyNumberFormat="1" applyFont="1" applyBorder="1" applyAlignment="1">
      <alignment horizontal="center" vertical="top" wrapText="1"/>
    </xf>
    <xf numFmtId="49" fontId="20" fillId="0" borderId="39" xfId="0" applyNumberFormat="1" applyFont="1" applyBorder="1" applyAlignment="1">
      <alignment horizontal="center" vertical="top" wrapText="1"/>
    </xf>
    <xf numFmtId="49" fontId="22" fillId="0" borderId="43" xfId="0" applyNumberFormat="1" applyFont="1" applyBorder="1" applyAlignment="1">
      <alignment horizontal="center" vertical="top" wrapText="1"/>
    </xf>
    <xf numFmtId="49" fontId="22" fillId="0" borderId="24" xfId="0" applyNumberFormat="1" applyFont="1" applyBorder="1" applyAlignment="1">
      <alignment horizontal="center" vertical="top" wrapText="1"/>
    </xf>
    <xf numFmtId="49" fontId="22" fillId="0" borderId="39" xfId="0" applyNumberFormat="1" applyFont="1" applyBorder="1" applyAlignment="1">
      <alignment horizontal="center" vertical="top" wrapText="1"/>
    </xf>
    <xf numFmtId="0" fontId="19" fillId="0" borderId="37" xfId="0" applyFont="1" applyBorder="1" applyAlignment="1">
      <alignment horizontal="left" wrapText="1"/>
    </xf>
    <xf numFmtId="0" fontId="0" fillId="0" borderId="37" xfId="0" applyBorder="1" applyAlignment="1">
      <alignment horizontal="left" wrapText="1"/>
    </xf>
    <xf numFmtId="0" fontId="32" fillId="0" borderId="17" xfId="0" applyFont="1" applyBorder="1" applyAlignment="1">
      <alignment horizontal="left" vertical="top" wrapText="1"/>
    </xf>
    <xf numFmtId="0" fontId="32" fillId="0" borderId="23" xfId="0" applyFont="1" applyBorder="1" applyAlignment="1">
      <alignment horizontal="left" vertical="top" wrapText="1"/>
    </xf>
    <xf numFmtId="0" fontId="32" fillId="0" borderId="16" xfId="0" applyFont="1" applyBorder="1" applyAlignment="1">
      <alignment horizontal="center" vertical="top"/>
    </xf>
    <xf numFmtId="0" fontId="32" fillId="0" borderId="22" xfId="0" applyFont="1" applyBorder="1" applyAlignment="1">
      <alignment horizontal="center" vertical="top"/>
    </xf>
    <xf numFmtId="0" fontId="32" fillId="0" borderId="24" xfId="0" applyFont="1" applyBorder="1" applyAlignment="1">
      <alignment horizontal="center" vertical="top" wrapText="1"/>
    </xf>
    <xf numFmtId="0" fontId="32" fillId="0" borderId="39" xfId="0" applyFont="1" applyBorder="1" applyAlignment="1">
      <alignment horizontal="center" vertical="top" wrapText="1"/>
    </xf>
    <xf numFmtId="0" fontId="19" fillId="0" borderId="0" xfId="0" applyFont="1" applyAlignment="1">
      <alignment horizontal="center" vertical="top" wrapText="1"/>
    </xf>
    <xf numFmtId="0" fontId="0" fillId="0" borderId="0" xfId="0" applyAlignment="1">
      <alignment horizontal="center" vertical="top" wrapText="1"/>
    </xf>
    <xf numFmtId="0" fontId="5" fillId="0" borderId="34" xfId="0" applyFont="1" applyBorder="1" applyAlignment="1">
      <alignment vertical="top" wrapText="1"/>
    </xf>
    <xf numFmtId="0" fontId="6" fillId="0" borderId="10" xfId="0" applyFont="1" applyBorder="1" applyAlignment="1">
      <alignment vertical="top" wrapText="1"/>
    </xf>
    <xf numFmtId="0" fontId="5" fillId="0" borderId="9" xfId="0" applyFont="1" applyBorder="1" applyAlignment="1">
      <alignment vertical="top" wrapText="1"/>
    </xf>
    <xf numFmtId="0" fontId="6" fillId="0" borderId="17" xfId="0" applyFont="1" applyBorder="1" applyAlignment="1">
      <alignment vertical="top" wrapText="1"/>
    </xf>
    <xf numFmtId="0" fontId="26" fillId="0" borderId="63" xfId="0" applyFont="1" applyBorder="1" applyAlignment="1">
      <alignment vertical="top" wrapText="1"/>
    </xf>
    <xf numFmtId="0" fontId="34" fillId="0" borderId="68" xfId="0" applyFont="1" applyBorder="1" applyAlignment="1">
      <alignment vertical="top" wrapText="1"/>
    </xf>
    <xf numFmtId="49" fontId="22" fillId="0" borderId="63" xfId="0" applyNumberFormat="1" applyFont="1" applyBorder="1" applyAlignment="1">
      <alignment horizontal="left" vertical="top" wrapText="1"/>
    </xf>
    <xf numFmtId="49" fontId="22" fillId="0" borderId="68" xfId="0" applyNumberFormat="1" applyFont="1" applyBorder="1" applyAlignment="1">
      <alignment horizontal="left" vertical="top" wrapText="1"/>
    </xf>
    <xf numFmtId="49" fontId="22" fillId="0" borderId="64" xfId="0" applyNumberFormat="1" applyFont="1" applyBorder="1" applyAlignment="1">
      <alignment horizontal="left" vertical="top" wrapText="1"/>
    </xf>
    <xf numFmtId="49" fontId="22" fillId="0" borderId="42" xfId="0" applyNumberFormat="1" applyFont="1" applyBorder="1" applyAlignment="1">
      <alignment horizontal="left" vertical="top" wrapText="1"/>
    </xf>
    <xf numFmtId="49" fontId="22" fillId="0" borderId="40" xfId="0" applyNumberFormat="1" applyFont="1" applyBorder="1" applyAlignment="1">
      <alignment horizontal="left" vertical="top" wrapText="1"/>
    </xf>
    <xf numFmtId="49" fontId="22" fillId="0" borderId="41" xfId="0" applyNumberFormat="1" applyFont="1" applyBorder="1" applyAlignment="1">
      <alignment horizontal="left" vertical="top" wrapText="1"/>
    </xf>
    <xf numFmtId="49" fontId="4" fillId="2" borderId="5" xfId="0" applyNumberFormat="1" applyFont="1" applyFill="1" applyBorder="1" applyAlignment="1">
      <alignment horizontal="center" vertical="top"/>
    </xf>
    <xf numFmtId="49" fontId="4" fillId="2" borderId="10" xfId="0" applyNumberFormat="1" applyFont="1" applyFill="1" applyBorder="1" applyAlignment="1">
      <alignment horizontal="center" vertical="top"/>
    </xf>
    <xf numFmtId="49" fontId="4" fillId="2" borderId="14" xfId="0" applyNumberFormat="1" applyFont="1" applyFill="1" applyBorder="1" applyAlignment="1">
      <alignment horizontal="center" vertical="top"/>
    </xf>
    <xf numFmtId="49" fontId="4" fillId="2" borderId="20" xfId="0" applyNumberFormat="1" applyFont="1" applyFill="1" applyBorder="1" applyAlignment="1">
      <alignment horizontal="center" vertical="top"/>
    </xf>
    <xf numFmtId="49" fontId="4" fillId="3" borderId="29" xfId="0" applyNumberFormat="1" applyFont="1" applyFill="1" applyBorder="1" applyAlignment="1">
      <alignment horizontal="center" vertical="top"/>
    </xf>
    <xf numFmtId="49" fontId="4" fillId="3" borderId="11" xfId="0" applyNumberFormat="1" applyFont="1" applyFill="1" applyBorder="1" applyAlignment="1">
      <alignment horizontal="center" vertical="top"/>
    </xf>
    <xf numFmtId="49" fontId="4" fillId="3" borderId="67" xfId="0" applyNumberFormat="1" applyFont="1" applyFill="1" applyBorder="1" applyAlignment="1">
      <alignment horizontal="center" vertical="top"/>
    </xf>
    <xf numFmtId="49" fontId="4" fillId="3" borderId="65" xfId="0" applyNumberFormat="1" applyFont="1" applyFill="1" applyBorder="1" applyAlignment="1">
      <alignment horizontal="center" vertical="top"/>
    </xf>
    <xf numFmtId="49" fontId="4" fillId="0" borderId="13" xfId="0" applyNumberFormat="1" applyFont="1" applyBorder="1" applyAlignment="1">
      <alignment horizontal="center" vertical="top"/>
    </xf>
    <xf numFmtId="0" fontId="6" fillId="0" borderId="17" xfId="0" applyFont="1" applyBorder="1"/>
    <xf numFmtId="0" fontId="5" fillId="9" borderId="26" xfId="0" applyFont="1" applyFill="1" applyBorder="1" applyAlignment="1">
      <alignment horizontal="left" vertical="top" wrapText="1"/>
    </xf>
    <xf numFmtId="0" fontId="5" fillId="9" borderId="27" xfId="0" applyFont="1" applyFill="1" applyBorder="1" applyAlignment="1">
      <alignment horizontal="left" vertical="top" wrapText="1"/>
    </xf>
    <xf numFmtId="49" fontId="4" fillId="2" borderId="59" xfId="0" applyNumberFormat="1" applyFont="1" applyFill="1" applyBorder="1" applyAlignment="1">
      <alignment horizontal="center" vertical="top"/>
    </xf>
    <xf numFmtId="49" fontId="4" fillId="2" borderId="64" xfId="0" applyNumberFormat="1" applyFont="1" applyFill="1" applyBorder="1" applyAlignment="1">
      <alignment horizontal="center" vertical="top"/>
    </xf>
    <xf numFmtId="49" fontId="4" fillId="2" borderId="61" xfId="0" applyNumberFormat="1" applyFont="1" applyFill="1" applyBorder="1" applyAlignment="1">
      <alignment horizontal="center" vertical="top"/>
    </xf>
    <xf numFmtId="49" fontId="5" fillId="0" borderId="50" xfId="0" applyNumberFormat="1" applyFont="1" applyBorder="1" applyAlignment="1">
      <alignment horizontal="center" vertical="top"/>
    </xf>
    <xf numFmtId="49" fontId="5" fillId="0" borderId="44" xfId="0" applyNumberFormat="1" applyFont="1" applyBorder="1" applyAlignment="1">
      <alignment horizontal="center" vertical="top"/>
    </xf>
    <xf numFmtId="49" fontId="5" fillId="0" borderId="18" xfId="0" applyNumberFormat="1" applyFont="1" applyBorder="1" applyAlignment="1">
      <alignment horizontal="center" vertical="top"/>
    </xf>
    <xf numFmtId="0" fontId="35" fillId="0" borderId="29" xfId="0" applyFont="1" applyFill="1" applyBorder="1" applyAlignment="1">
      <alignment vertical="top" wrapText="1"/>
    </xf>
    <xf numFmtId="0" fontId="35" fillId="0" borderId="11" xfId="0" applyFont="1" applyFill="1" applyBorder="1" applyAlignment="1">
      <alignment vertical="top" wrapText="1"/>
    </xf>
    <xf numFmtId="0" fontId="35" fillId="0" borderId="65" xfId="0" applyFont="1" applyFill="1" applyBorder="1" applyAlignment="1">
      <alignment vertical="top" wrapText="1"/>
    </xf>
    <xf numFmtId="49" fontId="36" fillId="0" borderId="63" xfId="0" applyNumberFormat="1" applyFont="1" applyBorder="1" applyAlignment="1">
      <alignment horizontal="center" vertical="top"/>
    </xf>
    <xf numFmtId="49" fontId="36" fillId="0" borderId="64" xfId="0" applyNumberFormat="1" applyFont="1" applyBorder="1" applyAlignment="1">
      <alignment horizontal="center" vertical="top"/>
    </xf>
    <xf numFmtId="49" fontId="36" fillId="0" borderId="40" xfId="0" applyNumberFormat="1" applyFont="1" applyBorder="1" applyAlignment="1">
      <alignment horizontal="center" vertical="top"/>
    </xf>
    <xf numFmtId="49" fontId="37" fillId="0" borderId="3" xfId="0" applyNumberFormat="1" applyFont="1" applyBorder="1" applyAlignment="1">
      <alignment horizontal="center" vertical="top"/>
    </xf>
    <xf numFmtId="49" fontId="37" fillId="0" borderId="50" xfId="0" applyNumberFormat="1" applyFont="1" applyBorder="1" applyAlignment="1">
      <alignment horizontal="center" vertical="top"/>
    </xf>
    <xf numFmtId="49" fontId="37" fillId="0" borderId="44" xfId="0" applyNumberFormat="1" applyFont="1" applyBorder="1" applyAlignment="1">
      <alignment horizontal="center" vertical="top"/>
    </xf>
    <xf numFmtId="49" fontId="37" fillId="0" borderId="18" xfId="0" applyNumberFormat="1" applyFont="1" applyBorder="1" applyAlignment="1">
      <alignment horizontal="center" vertical="top"/>
    </xf>
    <xf numFmtId="49" fontId="20" fillId="0" borderId="3" xfId="0" applyNumberFormat="1" applyFont="1" applyFill="1" applyBorder="1" applyAlignment="1">
      <alignment horizontal="center" vertical="top"/>
    </xf>
    <xf numFmtId="49" fontId="20" fillId="0" borderId="24"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2" fillId="0" borderId="3"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22" fillId="0" borderId="34" xfId="0" applyFont="1" applyFill="1" applyBorder="1" applyAlignment="1">
      <alignment horizontal="left" vertical="top" wrapText="1"/>
    </xf>
    <xf numFmtId="0" fontId="6" fillId="0" borderId="10" xfId="0" applyFont="1" applyBorder="1" applyAlignment="1">
      <alignment horizontal="left" vertical="top" wrapText="1"/>
    </xf>
    <xf numFmtId="0" fontId="6" fillId="0" borderId="62" xfId="0" applyFont="1" applyBorder="1" applyAlignment="1">
      <alignment horizontal="left" vertical="top" wrapText="1"/>
    </xf>
    <xf numFmtId="1" fontId="22" fillId="0" borderId="8" xfId="0" applyNumberFormat="1" applyFont="1" applyFill="1" applyBorder="1" applyAlignment="1">
      <alignment horizontal="center" vertical="top" wrapText="1"/>
    </xf>
    <xf numFmtId="0" fontId="24" fillId="0" borderId="16" xfId="0" applyFont="1" applyBorder="1" applyAlignment="1">
      <alignment horizontal="center" vertical="top" wrapText="1"/>
    </xf>
    <xf numFmtId="0" fontId="24" fillId="0" borderId="48" xfId="0" applyFont="1" applyBorder="1" applyAlignment="1">
      <alignment horizontal="center" vertical="top" wrapText="1"/>
    </xf>
    <xf numFmtId="49" fontId="22" fillId="0" borderId="9" xfId="0" applyNumberFormat="1" applyFont="1" applyFill="1" applyBorder="1" applyAlignment="1">
      <alignment horizontal="center" vertical="top" wrapText="1"/>
    </xf>
    <xf numFmtId="0" fontId="24" fillId="0" borderId="17" xfId="0" applyFont="1" applyBorder="1" applyAlignment="1">
      <alignment horizontal="center" vertical="top" wrapText="1"/>
    </xf>
    <xf numFmtId="0" fontId="24" fillId="0" borderId="66" xfId="0" applyFont="1" applyBorder="1" applyAlignment="1">
      <alignment horizontal="center" vertical="top" wrapText="1"/>
    </xf>
    <xf numFmtId="49" fontId="4" fillId="2" borderId="25" xfId="0" applyNumberFormat="1" applyFont="1" applyFill="1" applyBorder="1" applyAlignment="1">
      <alignment horizontal="right" vertical="top"/>
    </xf>
    <xf numFmtId="49" fontId="4" fillId="2" borderId="26" xfId="0" applyNumberFormat="1" applyFont="1" applyFill="1" applyBorder="1" applyAlignment="1">
      <alignment horizontal="right" vertical="top"/>
    </xf>
    <xf numFmtId="0" fontId="27" fillId="0" borderId="63" xfId="0" applyFont="1" applyBorder="1" applyAlignment="1">
      <alignment vertical="top" wrapText="1"/>
    </xf>
    <xf numFmtId="0" fontId="26" fillId="0" borderId="63" xfId="0" applyFont="1" applyFill="1" applyBorder="1" applyAlignment="1">
      <alignment vertical="top" wrapText="1"/>
    </xf>
    <xf numFmtId="49" fontId="4" fillId="3" borderId="25" xfId="0" applyNumberFormat="1" applyFont="1" applyFill="1" applyBorder="1" applyAlignment="1">
      <alignment horizontal="right" vertical="top"/>
    </xf>
    <xf numFmtId="49" fontId="4" fillId="3" borderId="26" xfId="0" applyNumberFormat="1" applyFont="1" applyFill="1" applyBorder="1" applyAlignment="1">
      <alignment horizontal="right" vertical="top"/>
    </xf>
    <xf numFmtId="49" fontId="22" fillId="0" borderId="12" xfId="0" applyNumberFormat="1" applyFont="1" applyBorder="1" applyAlignment="1">
      <alignment horizontal="center" vertical="top"/>
    </xf>
    <xf numFmtId="49" fontId="33" fillId="0" borderId="8" xfId="0" applyNumberFormat="1" applyFont="1" applyBorder="1" applyAlignment="1">
      <alignment horizontal="left" vertical="top"/>
    </xf>
    <xf numFmtId="49" fontId="33" fillId="0" borderId="16" xfId="0" applyNumberFormat="1" applyFont="1" applyBorder="1" applyAlignment="1">
      <alignment horizontal="left" vertical="top"/>
    </xf>
    <xf numFmtId="49" fontId="33" fillId="0" borderId="22" xfId="0" applyNumberFormat="1" applyFont="1" applyBorder="1" applyAlignment="1">
      <alignment horizontal="left" vertical="top"/>
    </xf>
    <xf numFmtId="0" fontId="34" fillId="0" borderId="40" xfId="0" applyFont="1" applyBorder="1" applyAlignment="1">
      <alignment horizontal="left" vertical="top"/>
    </xf>
    <xf numFmtId="0" fontId="34" fillId="0" borderId="41" xfId="0" applyFont="1" applyBorder="1" applyAlignment="1">
      <alignment horizontal="left" vertical="top"/>
    </xf>
    <xf numFmtId="49" fontId="4" fillId="3" borderId="25" xfId="0" applyNumberFormat="1" applyFont="1" applyFill="1" applyBorder="1" applyAlignment="1">
      <alignment horizontal="left" vertical="top"/>
    </xf>
    <xf numFmtId="49" fontId="4" fillId="3" borderId="26" xfId="0" applyNumberFormat="1" applyFont="1" applyFill="1" applyBorder="1" applyAlignment="1">
      <alignment horizontal="left" vertical="top"/>
    </xf>
    <xf numFmtId="49" fontId="4" fillId="3" borderId="70" xfId="0" applyNumberFormat="1" applyFont="1" applyFill="1" applyBorder="1" applyAlignment="1">
      <alignment horizontal="right" vertical="top"/>
    </xf>
  </cellXfs>
  <cellStyles count="2">
    <cellStyle name="Įprastas" xfId="0" builtinId="0"/>
    <cellStyle name="Įprastas 2" xfId="1"/>
  </cellStyles>
  <dxfs count="0"/>
  <tableStyles count="0" defaultTableStyle="TableStyleMedium9" defaultPivotStyle="PivotStyleLight16"/>
  <colors>
    <mruColors>
      <color rgb="FF003964"/>
      <color rgb="FF000000"/>
      <color rgb="FFCC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13"/>
  <sheetViews>
    <sheetView tabSelected="1" workbookViewId="0">
      <selection activeCell="O4" sqref="O4:O6"/>
    </sheetView>
  </sheetViews>
  <sheetFormatPr defaultColWidth="9.109375" defaultRowHeight="10.199999999999999" x14ac:dyDescent="0.25"/>
  <cols>
    <col min="1" max="1" width="2.6640625" style="1" customWidth="1"/>
    <col min="2" max="3" width="3.33203125" style="1" customWidth="1"/>
    <col min="4" max="4" width="25.5546875" style="1" customWidth="1"/>
    <col min="5" max="5" width="7.88671875" style="2" customWidth="1"/>
    <col min="6" max="6" width="4.44140625" style="1" customWidth="1"/>
    <col min="7" max="7" width="6" style="3" customWidth="1"/>
    <col min="8" max="8" width="6.88671875" style="1" customWidth="1"/>
    <col min="9" max="9" width="6.44140625" style="1" customWidth="1"/>
    <col min="10" max="10" width="7.33203125" style="1" customWidth="1"/>
    <col min="11" max="11" width="21.6640625" style="1" customWidth="1"/>
    <col min="12" max="12" width="4" style="4" customWidth="1"/>
    <col min="13" max="13" width="3.6640625" style="1" customWidth="1"/>
    <col min="14" max="14" width="15.109375" style="5" customWidth="1"/>
    <col min="15" max="15" width="14" style="5" customWidth="1"/>
    <col min="16" max="17" width="9.109375" style="5"/>
    <col min="18" max="18" width="34.44140625" style="5" customWidth="1"/>
    <col min="19" max="16384" width="9.109375" style="5"/>
  </cols>
  <sheetData>
    <row r="1" spans="1:19" ht="47.25" customHeight="1" x14ac:dyDescent="0.25">
      <c r="D1" s="48"/>
      <c r="E1" s="49"/>
      <c r="F1" s="48"/>
      <c r="G1" s="50"/>
      <c r="H1" s="48"/>
      <c r="I1" s="432"/>
      <c r="J1" s="433"/>
      <c r="K1" s="433"/>
      <c r="L1" s="433"/>
      <c r="M1" s="433"/>
    </row>
    <row r="2" spans="1:19" ht="12" customHeight="1" x14ac:dyDescent="0.25">
      <c r="A2" s="24"/>
      <c r="B2" s="24"/>
      <c r="C2" s="24"/>
      <c r="D2" s="455" t="s">
        <v>102</v>
      </c>
      <c r="E2" s="456"/>
      <c r="F2" s="456"/>
      <c r="G2" s="456"/>
      <c r="H2" s="456"/>
      <c r="I2" s="456"/>
      <c r="J2" s="456"/>
      <c r="K2" s="456"/>
      <c r="L2" s="456"/>
      <c r="M2" s="456"/>
      <c r="N2" s="456"/>
      <c r="O2" s="456"/>
      <c r="P2" s="20"/>
      <c r="Q2" s="20"/>
      <c r="R2" s="20"/>
      <c r="S2" s="20"/>
    </row>
    <row r="3" spans="1:19" ht="25.2" customHeight="1" thickBot="1" x14ac:dyDescent="0.3">
      <c r="A3" s="6"/>
      <c r="B3" s="16"/>
      <c r="C3" s="16"/>
      <c r="D3" s="447" t="s">
        <v>39</v>
      </c>
      <c r="E3" s="447"/>
      <c r="F3" s="447"/>
      <c r="G3" s="447"/>
      <c r="H3" s="447"/>
      <c r="I3" s="448"/>
      <c r="J3" s="448"/>
      <c r="K3" s="448"/>
      <c r="L3" s="448"/>
      <c r="M3" s="51"/>
      <c r="N3" s="21"/>
      <c r="O3" s="21"/>
      <c r="P3" s="21"/>
      <c r="Q3" s="21"/>
      <c r="R3" s="21"/>
      <c r="S3" s="21"/>
    </row>
    <row r="4" spans="1:19" ht="36.75" customHeight="1" x14ac:dyDescent="0.25">
      <c r="A4" s="399" t="s">
        <v>0</v>
      </c>
      <c r="B4" s="402" t="s">
        <v>1</v>
      </c>
      <c r="C4" s="402" t="s">
        <v>2</v>
      </c>
      <c r="D4" s="405" t="s">
        <v>3</v>
      </c>
      <c r="E4" s="408" t="s">
        <v>4</v>
      </c>
      <c r="F4" s="415" t="s">
        <v>5</v>
      </c>
      <c r="G4" s="418" t="s">
        <v>6</v>
      </c>
      <c r="H4" s="425" t="s">
        <v>37</v>
      </c>
      <c r="I4" s="426"/>
      <c r="J4" s="427"/>
      <c r="K4" s="423" t="s">
        <v>96</v>
      </c>
      <c r="L4" s="424"/>
      <c r="M4" s="424"/>
      <c r="N4" s="457" t="s">
        <v>38</v>
      </c>
      <c r="O4" s="459" t="s">
        <v>33</v>
      </c>
    </row>
    <row r="5" spans="1:19" ht="15" customHeight="1" x14ac:dyDescent="0.25">
      <c r="A5" s="400"/>
      <c r="B5" s="403"/>
      <c r="C5" s="403"/>
      <c r="D5" s="406"/>
      <c r="E5" s="409"/>
      <c r="F5" s="416"/>
      <c r="G5" s="419"/>
      <c r="H5" s="421" t="s">
        <v>97</v>
      </c>
      <c r="I5" s="411" t="s">
        <v>98</v>
      </c>
      <c r="J5" s="428" t="s">
        <v>99</v>
      </c>
      <c r="K5" s="413" t="s">
        <v>3</v>
      </c>
      <c r="L5" s="434"/>
      <c r="M5" s="435"/>
      <c r="N5" s="458"/>
      <c r="O5" s="460"/>
    </row>
    <row r="6" spans="1:19" ht="102" customHeight="1" thickBot="1" x14ac:dyDescent="0.3">
      <c r="A6" s="401"/>
      <c r="B6" s="404"/>
      <c r="C6" s="404"/>
      <c r="D6" s="407"/>
      <c r="E6" s="410"/>
      <c r="F6" s="417"/>
      <c r="G6" s="420"/>
      <c r="H6" s="422"/>
      <c r="I6" s="412"/>
      <c r="J6" s="429"/>
      <c r="K6" s="414"/>
      <c r="L6" s="22" t="s">
        <v>34</v>
      </c>
      <c r="M6" s="23" t="s">
        <v>35</v>
      </c>
      <c r="N6" s="458"/>
      <c r="O6" s="460"/>
    </row>
    <row r="7" spans="1:19" ht="27" customHeight="1" thickBot="1" x14ac:dyDescent="0.3">
      <c r="A7" s="53" t="s">
        <v>7</v>
      </c>
      <c r="B7" s="392" t="s">
        <v>40</v>
      </c>
      <c r="C7" s="392"/>
      <c r="D7" s="392"/>
      <c r="E7" s="392"/>
      <c r="F7" s="392"/>
      <c r="G7" s="392"/>
      <c r="H7" s="392"/>
      <c r="I7" s="392"/>
      <c r="J7" s="392"/>
      <c r="K7" s="392"/>
      <c r="L7" s="392"/>
      <c r="M7" s="392"/>
      <c r="N7" s="461"/>
      <c r="O7" s="462"/>
    </row>
    <row r="8" spans="1:19" s="13" customFormat="1" ht="35.4" customHeight="1" thickBot="1" x14ac:dyDescent="0.3">
      <c r="A8" s="25" t="s">
        <v>7</v>
      </c>
      <c r="B8" s="26" t="s">
        <v>7</v>
      </c>
      <c r="C8" s="430" t="s">
        <v>41</v>
      </c>
      <c r="D8" s="430"/>
      <c r="E8" s="430"/>
      <c r="F8" s="430"/>
      <c r="G8" s="430"/>
      <c r="H8" s="430"/>
      <c r="I8" s="430"/>
      <c r="J8" s="430"/>
      <c r="K8" s="430"/>
      <c r="L8" s="430"/>
      <c r="M8" s="431"/>
      <c r="N8" s="341"/>
      <c r="O8" s="342"/>
      <c r="P8" s="5"/>
      <c r="Q8" s="5"/>
      <c r="R8" s="5"/>
      <c r="S8" s="5"/>
    </row>
    <row r="9" spans="1:19" s="13" customFormat="1" ht="25.5" customHeight="1" x14ac:dyDescent="0.25">
      <c r="A9" s="469"/>
      <c r="B9" s="473"/>
      <c r="C9" s="388"/>
      <c r="D9" s="438" t="s">
        <v>42</v>
      </c>
      <c r="E9" s="441" t="s">
        <v>30</v>
      </c>
      <c r="F9" s="444" t="s">
        <v>100</v>
      </c>
      <c r="G9" s="27" t="s">
        <v>44</v>
      </c>
      <c r="H9" s="101">
        <v>0</v>
      </c>
      <c r="I9" s="28">
        <v>0</v>
      </c>
      <c r="J9" s="28">
        <v>0</v>
      </c>
      <c r="K9" s="267" t="s">
        <v>148</v>
      </c>
      <c r="L9" s="87"/>
      <c r="M9" s="88" t="s">
        <v>32</v>
      </c>
      <c r="N9" s="463" t="s">
        <v>174</v>
      </c>
      <c r="O9" s="464"/>
      <c r="P9" s="17"/>
      <c r="Q9" s="17"/>
      <c r="R9" s="17"/>
      <c r="S9" s="17"/>
    </row>
    <row r="10" spans="1:19" s="13" customFormat="1" ht="11.4" customHeight="1" x14ac:dyDescent="0.25">
      <c r="A10" s="470"/>
      <c r="B10" s="474"/>
      <c r="C10" s="389"/>
      <c r="D10" s="439"/>
      <c r="E10" s="442"/>
      <c r="F10" s="445"/>
      <c r="G10" s="56" t="s">
        <v>45</v>
      </c>
      <c r="H10" s="102">
        <v>0</v>
      </c>
      <c r="I10" s="57">
        <v>0</v>
      </c>
      <c r="J10" s="57">
        <v>0</v>
      </c>
      <c r="K10" s="89"/>
      <c r="L10" s="90"/>
      <c r="M10" s="91"/>
      <c r="N10" s="465"/>
      <c r="O10" s="466"/>
      <c r="P10" s="17"/>
      <c r="Q10" s="17"/>
      <c r="R10" s="17"/>
      <c r="S10" s="17"/>
    </row>
    <row r="11" spans="1:19" s="13" customFormat="1" ht="16.8" customHeight="1" x14ac:dyDescent="0.25">
      <c r="A11" s="471"/>
      <c r="B11" s="475"/>
      <c r="C11" s="477"/>
      <c r="D11" s="478"/>
      <c r="E11" s="442"/>
      <c r="F11" s="445"/>
      <c r="G11" s="29" t="s">
        <v>46</v>
      </c>
      <c r="H11" s="103">
        <v>0</v>
      </c>
      <c r="I11" s="30">
        <v>0</v>
      </c>
      <c r="J11" s="30">
        <v>0</v>
      </c>
      <c r="K11" s="92"/>
      <c r="L11" s="93"/>
      <c r="M11" s="94"/>
      <c r="N11" s="465"/>
      <c r="O11" s="466"/>
      <c r="P11" s="18"/>
      <c r="Q11" s="17"/>
      <c r="R11" s="17"/>
      <c r="S11" s="17"/>
    </row>
    <row r="12" spans="1:19" s="13" customFormat="1" ht="118.2" customHeight="1" thickBot="1" x14ac:dyDescent="0.3">
      <c r="A12" s="472"/>
      <c r="B12" s="476"/>
      <c r="C12" s="390"/>
      <c r="D12" s="429"/>
      <c r="E12" s="443"/>
      <c r="F12" s="446"/>
      <c r="G12" s="54" t="s">
        <v>8</v>
      </c>
      <c r="H12" s="110">
        <f>SUM(H9:H11)</f>
        <v>0</v>
      </c>
      <c r="I12" s="86">
        <f t="shared" ref="I12:J12" si="0">SUM(I9:I11)</f>
        <v>0</v>
      </c>
      <c r="J12" s="86">
        <f t="shared" si="0"/>
        <v>0</v>
      </c>
      <c r="K12" s="277"/>
      <c r="L12" s="95"/>
      <c r="M12" s="96"/>
      <c r="N12" s="467"/>
      <c r="O12" s="468"/>
      <c r="P12" s="18"/>
      <c r="Q12" s="17"/>
      <c r="R12" s="17"/>
      <c r="S12" s="17"/>
    </row>
    <row r="13" spans="1:19" s="13" customFormat="1" ht="13.95" customHeight="1" x14ac:dyDescent="0.25">
      <c r="A13" s="52"/>
      <c r="B13" s="41"/>
      <c r="C13" s="436"/>
      <c r="D13" s="438" t="s">
        <v>43</v>
      </c>
      <c r="E13" s="441" t="s">
        <v>30</v>
      </c>
      <c r="F13" s="444" t="s">
        <v>100</v>
      </c>
      <c r="G13" s="27" t="s">
        <v>44</v>
      </c>
      <c r="H13" s="104">
        <v>0</v>
      </c>
      <c r="I13" s="112">
        <v>0</v>
      </c>
      <c r="J13" s="35">
        <v>0</v>
      </c>
      <c r="K13" s="268" t="s">
        <v>149</v>
      </c>
      <c r="L13" s="248" t="s">
        <v>32</v>
      </c>
      <c r="M13" s="249" t="s">
        <v>32</v>
      </c>
      <c r="N13" s="323" t="s">
        <v>189</v>
      </c>
      <c r="O13" s="325"/>
      <c r="P13" s="17"/>
      <c r="Q13" s="17"/>
      <c r="R13" s="17"/>
      <c r="S13" s="17"/>
    </row>
    <row r="14" spans="1:19" s="13" customFormat="1" ht="11.4" customHeight="1" x14ac:dyDescent="0.25">
      <c r="A14" s="134"/>
      <c r="B14" s="135"/>
      <c r="C14" s="451"/>
      <c r="D14" s="449"/>
      <c r="E14" s="453"/>
      <c r="F14" s="445"/>
      <c r="G14" s="29" t="s">
        <v>46</v>
      </c>
      <c r="H14" s="105">
        <v>0</v>
      </c>
      <c r="I14" s="193">
        <v>0</v>
      </c>
      <c r="J14" s="37"/>
      <c r="K14" s="269"/>
      <c r="L14" s="252"/>
      <c r="M14" s="253"/>
      <c r="N14" s="324"/>
      <c r="O14" s="326"/>
      <c r="P14" s="17"/>
      <c r="Q14" s="17"/>
      <c r="R14" s="17"/>
      <c r="S14" s="17"/>
    </row>
    <row r="15" spans="1:19" s="13" customFormat="1" ht="82.8" customHeight="1" thickBot="1" x14ac:dyDescent="0.3">
      <c r="A15" s="43"/>
      <c r="B15" s="42"/>
      <c r="C15" s="452"/>
      <c r="D15" s="450"/>
      <c r="E15" s="454"/>
      <c r="F15" s="445"/>
      <c r="G15" s="54" t="s">
        <v>8</v>
      </c>
      <c r="H15" s="106">
        <f>H13+H14</f>
        <v>0</v>
      </c>
      <c r="I15" s="32">
        <f>I13+I14</f>
        <v>0</v>
      </c>
      <c r="J15" s="32">
        <f>J13+J14</f>
        <v>0</v>
      </c>
      <c r="K15" s="62"/>
      <c r="L15" s="138"/>
      <c r="M15" s="139"/>
      <c r="N15" s="327"/>
      <c r="O15" s="328"/>
      <c r="P15" s="17"/>
      <c r="Q15" s="17"/>
      <c r="R15" s="17"/>
      <c r="S15" s="17"/>
    </row>
    <row r="16" spans="1:19" s="13" customFormat="1" ht="16.2" customHeight="1" x14ac:dyDescent="0.25">
      <c r="A16" s="52"/>
      <c r="B16" s="41"/>
      <c r="C16" s="436"/>
      <c r="D16" s="438" t="s">
        <v>48</v>
      </c>
      <c r="E16" s="441" t="s">
        <v>30</v>
      </c>
      <c r="F16" s="444" t="s">
        <v>100</v>
      </c>
      <c r="G16" s="27" t="s">
        <v>44</v>
      </c>
      <c r="H16" s="107">
        <v>0</v>
      </c>
      <c r="I16" s="114">
        <v>120</v>
      </c>
      <c r="J16" s="55">
        <v>0</v>
      </c>
      <c r="K16" s="71" t="s">
        <v>61</v>
      </c>
      <c r="L16" s="248" t="s">
        <v>32</v>
      </c>
      <c r="M16" s="249" t="s">
        <v>32</v>
      </c>
      <c r="N16" s="323" t="s">
        <v>175</v>
      </c>
      <c r="O16" s="325"/>
      <c r="P16" s="17"/>
      <c r="Q16" s="17"/>
      <c r="R16" s="17"/>
      <c r="S16" s="17"/>
    </row>
    <row r="17" spans="1:19" s="13" customFormat="1" ht="12.6" customHeight="1" x14ac:dyDescent="0.25">
      <c r="A17" s="134"/>
      <c r="B17" s="135"/>
      <c r="C17" s="389"/>
      <c r="D17" s="439"/>
      <c r="E17" s="442"/>
      <c r="F17" s="445"/>
      <c r="G17" s="56" t="s">
        <v>45</v>
      </c>
      <c r="H17" s="108">
        <v>9</v>
      </c>
      <c r="I17" s="115">
        <v>0</v>
      </c>
      <c r="J17" s="61">
        <v>0</v>
      </c>
      <c r="K17" s="72" t="s">
        <v>101</v>
      </c>
      <c r="L17" s="250" t="s">
        <v>32</v>
      </c>
      <c r="M17" s="251" t="s">
        <v>32</v>
      </c>
      <c r="N17" s="324"/>
      <c r="O17" s="326"/>
      <c r="P17" s="17"/>
      <c r="Q17" s="17"/>
      <c r="R17" s="17"/>
      <c r="S17" s="17"/>
    </row>
    <row r="18" spans="1:19" s="13" customFormat="1" ht="12" customHeight="1" x14ac:dyDescent="0.25">
      <c r="A18" s="134"/>
      <c r="B18" s="135"/>
      <c r="C18" s="451"/>
      <c r="D18" s="449"/>
      <c r="E18" s="453"/>
      <c r="F18" s="445"/>
      <c r="G18" s="29" t="s">
        <v>46</v>
      </c>
      <c r="H18" s="163">
        <v>102</v>
      </c>
      <c r="I18" s="194">
        <v>3</v>
      </c>
      <c r="J18" s="195">
        <v>0</v>
      </c>
      <c r="K18" s="72" t="s">
        <v>80</v>
      </c>
      <c r="L18" s="252" t="s">
        <v>32</v>
      </c>
      <c r="M18" s="253" t="s">
        <v>145</v>
      </c>
      <c r="N18" s="324"/>
      <c r="O18" s="326"/>
      <c r="P18" s="17"/>
      <c r="Q18" s="17"/>
      <c r="R18" s="17"/>
      <c r="S18" s="17"/>
    </row>
    <row r="19" spans="1:19" s="13" customFormat="1" ht="114" customHeight="1" thickBot="1" x14ac:dyDescent="0.3">
      <c r="A19" s="43"/>
      <c r="B19" s="42"/>
      <c r="C19" s="452"/>
      <c r="D19" s="450"/>
      <c r="E19" s="454"/>
      <c r="F19" s="446"/>
      <c r="G19" s="127" t="s">
        <v>8</v>
      </c>
      <c r="H19" s="128">
        <f>H16+H17+H18</f>
        <v>111</v>
      </c>
      <c r="I19" s="128">
        <f t="shared" ref="I19:J19" si="1">I16+I17+I18</f>
        <v>123</v>
      </c>
      <c r="J19" s="128">
        <f t="shared" si="1"/>
        <v>0</v>
      </c>
      <c r="K19" s="254"/>
      <c r="L19" s="255"/>
      <c r="M19" s="256"/>
      <c r="N19" s="327"/>
      <c r="O19" s="328"/>
      <c r="P19" s="17"/>
      <c r="Q19" s="17"/>
      <c r="R19" s="17"/>
      <c r="S19" s="17"/>
    </row>
    <row r="20" spans="1:19" s="13" customFormat="1" ht="16.5" customHeight="1" x14ac:dyDescent="0.25">
      <c r="A20" s="136"/>
      <c r="B20" s="196"/>
      <c r="C20" s="240"/>
      <c r="D20" s="438" t="s">
        <v>128</v>
      </c>
      <c r="E20" s="441" t="s">
        <v>30</v>
      </c>
      <c r="F20" s="444" t="s">
        <v>100</v>
      </c>
      <c r="G20" s="27" t="s">
        <v>44</v>
      </c>
      <c r="H20" s="104">
        <v>0</v>
      </c>
      <c r="I20" s="112">
        <v>46.1</v>
      </c>
      <c r="J20" s="35">
        <v>5.4</v>
      </c>
      <c r="K20" s="257" t="s">
        <v>81</v>
      </c>
      <c r="L20" s="258" t="s">
        <v>32</v>
      </c>
      <c r="M20" s="249" t="s">
        <v>145</v>
      </c>
      <c r="N20" s="298" t="s">
        <v>152</v>
      </c>
      <c r="O20" s="329"/>
      <c r="P20" s="17"/>
      <c r="Q20" s="17"/>
      <c r="R20" s="17"/>
      <c r="S20" s="17"/>
    </row>
    <row r="21" spans="1:19" s="13" customFormat="1" ht="16.5" customHeight="1" x14ac:dyDescent="0.25">
      <c r="A21" s="136"/>
      <c r="B21" s="196"/>
      <c r="C21" s="240"/>
      <c r="D21" s="439"/>
      <c r="E21" s="442"/>
      <c r="F21" s="445"/>
      <c r="G21" s="56" t="s">
        <v>46</v>
      </c>
      <c r="H21" s="109">
        <v>0</v>
      </c>
      <c r="I21" s="116">
        <v>140.80000000000001</v>
      </c>
      <c r="J21" s="60">
        <v>0</v>
      </c>
      <c r="K21" s="259"/>
      <c r="L21" s="260"/>
      <c r="M21" s="251"/>
      <c r="N21" s="330"/>
      <c r="O21" s="331"/>
      <c r="P21" s="17"/>
      <c r="Q21" s="17"/>
      <c r="R21" s="17"/>
      <c r="S21" s="17"/>
    </row>
    <row r="22" spans="1:19" s="13" customFormat="1" ht="15" customHeight="1" x14ac:dyDescent="0.25">
      <c r="A22" s="136"/>
      <c r="B22" s="196"/>
      <c r="C22" s="240"/>
      <c r="D22" s="439"/>
      <c r="E22" s="442"/>
      <c r="F22" s="445"/>
      <c r="G22" s="29" t="s">
        <v>31</v>
      </c>
      <c r="H22" s="105">
        <v>0</v>
      </c>
      <c r="I22" s="193">
        <v>1.6</v>
      </c>
      <c r="J22" s="225">
        <v>0</v>
      </c>
      <c r="K22" s="261"/>
      <c r="L22" s="262"/>
      <c r="M22" s="253"/>
      <c r="N22" s="332"/>
      <c r="O22" s="331"/>
      <c r="P22" s="17"/>
      <c r="Q22" s="17"/>
      <c r="R22" s="17"/>
      <c r="S22" s="17"/>
    </row>
    <row r="23" spans="1:19" s="13" customFormat="1" ht="33.6" customHeight="1" thickBot="1" x14ac:dyDescent="0.3">
      <c r="A23" s="136"/>
      <c r="B23" s="196"/>
      <c r="C23" s="240"/>
      <c r="D23" s="440"/>
      <c r="E23" s="443"/>
      <c r="F23" s="446"/>
      <c r="G23" s="54" t="s">
        <v>8</v>
      </c>
      <c r="H23" s="110">
        <f>H20+H21+H22</f>
        <v>0</v>
      </c>
      <c r="I23" s="86">
        <f t="shared" ref="I23:J23" si="2">I20+I21+I22</f>
        <v>188.5</v>
      </c>
      <c r="J23" s="86">
        <f t="shared" si="2"/>
        <v>5.4</v>
      </c>
      <c r="K23" s="263"/>
      <c r="L23" s="264"/>
      <c r="M23" s="256"/>
      <c r="N23" s="333"/>
      <c r="O23" s="334"/>
      <c r="P23" s="17"/>
      <c r="Q23" s="17"/>
      <c r="R23" s="17"/>
      <c r="S23" s="17"/>
    </row>
    <row r="24" spans="1:19" s="13" customFormat="1" ht="14.25" customHeight="1" x14ac:dyDescent="0.25">
      <c r="A24" s="97"/>
      <c r="B24" s="98"/>
      <c r="C24" s="436"/>
      <c r="D24" s="438" t="s">
        <v>49</v>
      </c>
      <c r="E24" s="441" t="s">
        <v>30</v>
      </c>
      <c r="F24" s="444" t="s">
        <v>100</v>
      </c>
      <c r="G24" s="27" t="s">
        <v>44</v>
      </c>
      <c r="H24" s="104">
        <v>0</v>
      </c>
      <c r="I24" s="112">
        <v>7.5</v>
      </c>
      <c r="J24" s="35">
        <v>0.3</v>
      </c>
      <c r="K24" s="257" t="s">
        <v>81</v>
      </c>
      <c r="L24" s="258" t="s">
        <v>32</v>
      </c>
      <c r="M24" s="249" t="s">
        <v>145</v>
      </c>
      <c r="N24" s="298" t="s">
        <v>150</v>
      </c>
      <c r="O24" s="329"/>
      <c r="P24" s="17"/>
      <c r="Q24" s="17"/>
      <c r="R24" s="17"/>
      <c r="S24" s="17"/>
    </row>
    <row r="25" spans="1:19" s="13" customFormat="1" ht="13.2" customHeight="1" x14ac:dyDescent="0.25">
      <c r="A25" s="133"/>
      <c r="B25" s="99"/>
      <c r="C25" s="389"/>
      <c r="D25" s="439"/>
      <c r="E25" s="442"/>
      <c r="F25" s="445"/>
      <c r="G25" s="56" t="s">
        <v>46</v>
      </c>
      <c r="H25" s="109">
        <v>75.599999999999994</v>
      </c>
      <c r="I25" s="116">
        <v>83.4</v>
      </c>
      <c r="J25" s="60">
        <v>6</v>
      </c>
      <c r="K25" s="259"/>
      <c r="L25" s="260"/>
      <c r="M25" s="251"/>
      <c r="N25" s="330"/>
      <c r="O25" s="331"/>
      <c r="P25" s="17"/>
      <c r="Q25" s="17"/>
      <c r="R25" s="17"/>
      <c r="S25" s="17"/>
    </row>
    <row r="26" spans="1:19" s="13" customFormat="1" ht="13.2" customHeight="1" x14ac:dyDescent="0.25">
      <c r="A26" s="136"/>
      <c r="B26" s="99"/>
      <c r="C26" s="389"/>
      <c r="D26" s="439"/>
      <c r="E26" s="442"/>
      <c r="F26" s="445"/>
      <c r="G26" s="210" t="s">
        <v>31</v>
      </c>
      <c r="H26" s="211">
        <v>0</v>
      </c>
      <c r="I26" s="212">
        <v>1.4</v>
      </c>
      <c r="J26" s="213">
        <v>0.1</v>
      </c>
      <c r="K26" s="259"/>
      <c r="L26" s="260"/>
      <c r="M26" s="251"/>
      <c r="N26" s="330"/>
      <c r="O26" s="331"/>
      <c r="P26" s="17"/>
      <c r="Q26" s="17"/>
      <c r="R26" s="17"/>
      <c r="S26" s="17"/>
    </row>
    <row r="27" spans="1:19" s="13" customFormat="1" ht="18" customHeight="1" x14ac:dyDescent="0.25">
      <c r="A27" s="133"/>
      <c r="B27" s="99"/>
      <c r="C27" s="389"/>
      <c r="D27" s="439"/>
      <c r="E27" s="442"/>
      <c r="F27" s="445"/>
      <c r="G27" s="209" t="s">
        <v>45</v>
      </c>
      <c r="H27" s="105">
        <v>6.7</v>
      </c>
      <c r="I27" s="193">
        <v>0</v>
      </c>
      <c r="J27" s="37">
        <v>0</v>
      </c>
      <c r="K27" s="261"/>
      <c r="L27" s="262"/>
      <c r="M27" s="253"/>
      <c r="N27" s="332"/>
      <c r="O27" s="331"/>
      <c r="P27" s="17"/>
      <c r="Q27" s="17"/>
      <c r="R27" s="17"/>
      <c r="S27" s="17"/>
    </row>
    <row r="28" spans="1:19" s="13" customFormat="1" ht="19.2" customHeight="1" thickBot="1" x14ac:dyDescent="0.3">
      <c r="A28" s="117"/>
      <c r="B28" s="100"/>
      <c r="C28" s="437"/>
      <c r="D28" s="440"/>
      <c r="E28" s="443"/>
      <c r="F28" s="446"/>
      <c r="G28" s="54" t="s">
        <v>8</v>
      </c>
      <c r="H28" s="110">
        <f>H24+H25+H27+H26</f>
        <v>82.3</v>
      </c>
      <c r="I28" s="110">
        <f t="shared" ref="I28:J28" si="3">I24+I25+I27+I26</f>
        <v>92.300000000000011</v>
      </c>
      <c r="J28" s="86">
        <f t="shared" si="3"/>
        <v>6.3999999999999995</v>
      </c>
      <c r="K28" s="263"/>
      <c r="L28" s="264"/>
      <c r="M28" s="256"/>
      <c r="N28" s="333"/>
      <c r="O28" s="334"/>
      <c r="P28" s="17"/>
      <c r="Q28" s="17"/>
      <c r="R28" s="17"/>
      <c r="S28" s="17"/>
    </row>
    <row r="29" spans="1:19" s="13" customFormat="1" ht="15.75" customHeight="1" thickBot="1" x14ac:dyDescent="0.3">
      <c r="A29" s="25" t="s">
        <v>7</v>
      </c>
      <c r="B29" s="38" t="s">
        <v>7</v>
      </c>
      <c r="C29" s="394" t="s">
        <v>10</v>
      </c>
      <c r="D29" s="395"/>
      <c r="E29" s="395"/>
      <c r="F29" s="395"/>
      <c r="G29" s="396"/>
      <c r="H29" s="111">
        <f>H12+H15+H28+H19+H23</f>
        <v>193.3</v>
      </c>
      <c r="I29" s="111">
        <f t="shared" ref="I29:J29" si="4">I12+I15+I28+I19+I23</f>
        <v>403.8</v>
      </c>
      <c r="J29" s="214">
        <f t="shared" si="4"/>
        <v>11.8</v>
      </c>
      <c r="K29" s="265"/>
      <c r="L29" s="266"/>
      <c r="M29" s="266"/>
      <c r="N29" s="337"/>
      <c r="O29" s="336"/>
      <c r="P29" s="17"/>
      <c r="Q29" s="17"/>
      <c r="R29" s="17"/>
      <c r="S29" s="17"/>
    </row>
    <row r="30" spans="1:19" s="13" customFormat="1" ht="33" customHeight="1" thickBot="1" x14ac:dyDescent="0.3">
      <c r="A30" s="69" t="s">
        <v>7</v>
      </c>
      <c r="B30" s="70" t="s">
        <v>9</v>
      </c>
      <c r="C30" s="479" t="s">
        <v>52</v>
      </c>
      <c r="D30" s="479"/>
      <c r="E30" s="479"/>
      <c r="F30" s="479"/>
      <c r="G30" s="479"/>
      <c r="H30" s="479"/>
      <c r="I30" s="479"/>
      <c r="J30" s="479"/>
      <c r="K30" s="479"/>
      <c r="L30" s="479"/>
      <c r="M30" s="480"/>
      <c r="N30" s="335"/>
      <c r="O30" s="336"/>
      <c r="P30" s="17"/>
      <c r="Q30" s="17"/>
      <c r="R30" s="17"/>
      <c r="S30" s="17"/>
    </row>
    <row r="31" spans="1:19" s="13" customFormat="1" ht="13.95" customHeight="1" x14ac:dyDescent="0.25">
      <c r="A31" s="481"/>
      <c r="B31" s="288"/>
      <c r="C31" s="388"/>
      <c r="D31" s="354" t="s">
        <v>53</v>
      </c>
      <c r="E31" s="291" t="s">
        <v>30</v>
      </c>
      <c r="F31" s="294" t="s">
        <v>47</v>
      </c>
      <c r="G31" s="27" t="s">
        <v>44</v>
      </c>
      <c r="H31" s="104">
        <v>0</v>
      </c>
      <c r="I31" s="112">
        <v>0</v>
      </c>
      <c r="J31" s="35">
        <v>0</v>
      </c>
      <c r="K31" s="71" t="s">
        <v>61</v>
      </c>
      <c r="L31" s="63" t="s">
        <v>32</v>
      </c>
      <c r="M31" s="64" t="s">
        <v>32</v>
      </c>
      <c r="N31" s="298" t="s">
        <v>190</v>
      </c>
      <c r="O31" s="299"/>
      <c r="P31" s="17"/>
      <c r="Q31" s="17"/>
      <c r="R31" s="17"/>
      <c r="S31" s="17"/>
    </row>
    <row r="32" spans="1:19" s="13" customFormat="1" ht="13.2" customHeight="1" x14ac:dyDescent="0.25">
      <c r="A32" s="482"/>
      <c r="B32" s="289"/>
      <c r="C32" s="389"/>
      <c r="D32" s="355"/>
      <c r="E32" s="292"/>
      <c r="F32" s="295"/>
      <c r="G32" s="56" t="s">
        <v>45</v>
      </c>
      <c r="H32" s="109"/>
      <c r="I32" s="116"/>
      <c r="J32" s="60"/>
      <c r="K32" s="72"/>
      <c r="L32" s="65"/>
      <c r="M32" s="66"/>
      <c r="N32" s="300"/>
      <c r="O32" s="301"/>
      <c r="P32" s="17"/>
      <c r="Q32" s="17"/>
      <c r="R32" s="17"/>
      <c r="S32" s="17"/>
    </row>
    <row r="33" spans="1:19" s="13" customFormat="1" ht="11.4" customHeight="1" x14ac:dyDescent="0.25">
      <c r="A33" s="482"/>
      <c r="B33" s="289"/>
      <c r="C33" s="389"/>
      <c r="D33" s="355"/>
      <c r="E33" s="292"/>
      <c r="F33" s="296"/>
      <c r="G33" s="29" t="s">
        <v>46</v>
      </c>
      <c r="H33" s="105"/>
      <c r="I33" s="113"/>
      <c r="J33" s="37"/>
      <c r="K33" s="68"/>
      <c r="L33" s="67"/>
      <c r="M33" s="241"/>
      <c r="N33" s="300"/>
      <c r="O33" s="301"/>
      <c r="P33" s="17"/>
      <c r="Q33" s="17"/>
      <c r="R33" s="17"/>
      <c r="S33" s="17"/>
    </row>
    <row r="34" spans="1:19" s="13" customFormat="1" ht="92.4" customHeight="1" thickBot="1" x14ac:dyDescent="0.3">
      <c r="A34" s="483"/>
      <c r="B34" s="290"/>
      <c r="C34" s="390"/>
      <c r="D34" s="356"/>
      <c r="E34" s="293"/>
      <c r="F34" s="297"/>
      <c r="G34" s="54" t="s">
        <v>8</v>
      </c>
      <c r="H34" s="110">
        <f>H31+H32+H33</f>
        <v>0</v>
      </c>
      <c r="I34" s="86">
        <f t="shared" ref="I34" si="5">I31+I32+I33</f>
        <v>0</v>
      </c>
      <c r="J34" s="86">
        <f t="shared" ref="J34" si="6">J31+J32+J33</f>
        <v>0</v>
      </c>
      <c r="K34" s="270"/>
      <c r="L34" s="243"/>
      <c r="M34" s="244"/>
      <c r="N34" s="302"/>
      <c r="O34" s="303"/>
      <c r="P34" s="17"/>
      <c r="Q34" s="17"/>
      <c r="R34" s="17"/>
      <c r="S34" s="17"/>
    </row>
    <row r="35" spans="1:19" s="13" customFormat="1" ht="14.25" customHeight="1" x14ac:dyDescent="0.25">
      <c r="A35" s="481"/>
      <c r="B35" s="288"/>
      <c r="C35" s="388"/>
      <c r="D35" s="354" t="s">
        <v>54</v>
      </c>
      <c r="E35" s="291" t="s">
        <v>30</v>
      </c>
      <c r="F35" s="294" t="s">
        <v>47</v>
      </c>
      <c r="G35" s="27" t="s">
        <v>44</v>
      </c>
      <c r="H35" s="104">
        <v>0</v>
      </c>
      <c r="I35" s="112">
        <v>11.1</v>
      </c>
      <c r="J35" s="35">
        <v>1.6</v>
      </c>
      <c r="K35" s="71"/>
      <c r="L35" s="63"/>
      <c r="M35" s="64"/>
      <c r="N35" s="298" t="s">
        <v>153</v>
      </c>
      <c r="O35" s="299"/>
      <c r="P35" s="17"/>
      <c r="Q35" s="17"/>
      <c r="R35" s="17"/>
      <c r="S35" s="17"/>
    </row>
    <row r="36" spans="1:19" s="13" customFormat="1" ht="14.25" customHeight="1" x14ac:dyDescent="0.25">
      <c r="A36" s="482"/>
      <c r="B36" s="289"/>
      <c r="C36" s="389"/>
      <c r="D36" s="355"/>
      <c r="E36" s="292"/>
      <c r="F36" s="295"/>
      <c r="G36" s="215" t="s">
        <v>45</v>
      </c>
      <c r="H36" s="109">
        <v>5</v>
      </c>
      <c r="I36" s="116">
        <v>0</v>
      </c>
      <c r="J36" s="60">
        <v>0</v>
      </c>
      <c r="K36" s="72" t="s">
        <v>101</v>
      </c>
      <c r="L36" s="65" t="s">
        <v>32</v>
      </c>
      <c r="M36" s="66" t="s">
        <v>32</v>
      </c>
      <c r="N36" s="300"/>
      <c r="O36" s="301"/>
      <c r="P36" s="17"/>
      <c r="Q36" s="17"/>
      <c r="R36" s="17"/>
      <c r="S36" s="17"/>
    </row>
    <row r="37" spans="1:19" s="13" customFormat="1" ht="14.25" customHeight="1" x14ac:dyDescent="0.25">
      <c r="A37" s="482"/>
      <c r="B37" s="289"/>
      <c r="C37" s="389"/>
      <c r="D37" s="355"/>
      <c r="E37" s="292"/>
      <c r="F37" s="295"/>
      <c r="G37" s="215" t="s">
        <v>31</v>
      </c>
      <c r="H37" s="109">
        <v>0</v>
      </c>
      <c r="I37" s="116">
        <v>1.6</v>
      </c>
      <c r="J37" s="60">
        <v>0</v>
      </c>
      <c r="K37" s="72"/>
      <c r="L37" s="65"/>
      <c r="M37" s="66"/>
      <c r="N37" s="300"/>
      <c r="O37" s="301"/>
      <c r="P37" s="17"/>
      <c r="Q37" s="17"/>
      <c r="R37" s="17"/>
      <c r="S37" s="17"/>
    </row>
    <row r="38" spans="1:19" s="13" customFormat="1" ht="14.25" customHeight="1" x14ac:dyDescent="0.25">
      <c r="A38" s="482"/>
      <c r="B38" s="289"/>
      <c r="C38" s="389"/>
      <c r="D38" s="355"/>
      <c r="E38" s="292"/>
      <c r="F38" s="296"/>
      <c r="G38" s="209" t="s">
        <v>46</v>
      </c>
      <c r="H38" s="105">
        <v>50</v>
      </c>
      <c r="I38" s="193">
        <v>2.8</v>
      </c>
      <c r="J38" s="225">
        <v>2.8</v>
      </c>
      <c r="K38" s="72"/>
      <c r="L38" s="67"/>
      <c r="M38" s="241"/>
      <c r="N38" s="300"/>
      <c r="O38" s="301"/>
      <c r="P38" s="17"/>
      <c r="Q38" s="17"/>
      <c r="R38" s="17"/>
      <c r="S38" s="17"/>
    </row>
    <row r="39" spans="1:19" s="13" customFormat="1" ht="15.6" customHeight="1" thickBot="1" x14ac:dyDescent="0.3">
      <c r="A39" s="483"/>
      <c r="B39" s="290"/>
      <c r="C39" s="390"/>
      <c r="D39" s="356"/>
      <c r="E39" s="293"/>
      <c r="F39" s="297"/>
      <c r="G39" s="54" t="s">
        <v>8</v>
      </c>
      <c r="H39" s="110">
        <f>H35+H36+H38+H37</f>
        <v>55</v>
      </c>
      <c r="I39" s="110">
        <f t="shared" ref="I39:J39" si="7">I35+I36+I38+I37</f>
        <v>15.499999999999998</v>
      </c>
      <c r="J39" s="110">
        <f t="shared" si="7"/>
        <v>4.4000000000000004</v>
      </c>
      <c r="K39" s="270"/>
      <c r="L39" s="243"/>
      <c r="M39" s="244"/>
      <c r="N39" s="302"/>
      <c r="O39" s="303"/>
      <c r="P39" s="17"/>
      <c r="Q39" s="17"/>
      <c r="R39" s="17"/>
      <c r="S39" s="17"/>
    </row>
    <row r="40" spans="1:19" s="13" customFormat="1" ht="14.25" customHeight="1" x14ac:dyDescent="0.25">
      <c r="A40" s="481"/>
      <c r="B40" s="288"/>
      <c r="C40" s="388"/>
      <c r="D40" s="354" t="s">
        <v>55</v>
      </c>
      <c r="E40" s="291" t="s">
        <v>30</v>
      </c>
      <c r="F40" s="294" t="s">
        <v>47</v>
      </c>
      <c r="G40" s="27" t="s">
        <v>44</v>
      </c>
      <c r="H40" s="104">
        <v>0</v>
      </c>
      <c r="I40" s="112">
        <v>36.200000000000003</v>
      </c>
      <c r="J40" s="35">
        <v>36.1</v>
      </c>
      <c r="K40" s="71" t="s">
        <v>81</v>
      </c>
      <c r="L40" s="63" t="s">
        <v>32</v>
      </c>
      <c r="M40" s="64" t="s">
        <v>32</v>
      </c>
      <c r="N40" s="298" t="s">
        <v>151</v>
      </c>
      <c r="O40" s="299"/>
      <c r="P40" s="17"/>
      <c r="Q40" s="17"/>
      <c r="R40" s="17"/>
      <c r="S40" s="17"/>
    </row>
    <row r="41" spans="1:19" s="13" customFormat="1" ht="14.25" customHeight="1" x14ac:dyDescent="0.25">
      <c r="A41" s="482"/>
      <c r="B41" s="289"/>
      <c r="C41" s="389"/>
      <c r="D41" s="355"/>
      <c r="E41" s="292"/>
      <c r="F41" s="484"/>
      <c r="G41" s="56" t="s">
        <v>45</v>
      </c>
      <c r="H41" s="109">
        <v>0</v>
      </c>
      <c r="I41" s="116">
        <v>0</v>
      </c>
      <c r="J41" s="60">
        <v>0</v>
      </c>
      <c r="K41" s="72" t="s">
        <v>101</v>
      </c>
      <c r="L41" s="65" t="s">
        <v>32</v>
      </c>
      <c r="M41" s="66" t="s">
        <v>32</v>
      </c>
      <c r="N41" s="300"/>
      <c r="O41" s="301"/>
      <c r="P41" s="17"/>
      <c r="Q41" s="17"/>
      <c r="R41" s="17"/>
      <c r="S41" s="17"/>
    </row>
    <row r="42" spans="1:19" s="13" customFormat="1" ht="14.25" customHeight="1" x14ac:dyDescent="0.25">
      <c r="A42" s="482"/>
      <c r="B42" s="289"/>
      <c r="C42" s="389"/>
      <c r="D42" s="355"/>
      <c r="E42" s="292"/>
      <c r="F42" s="485"/>
      <c r="G42" s="29" t="s">
        <v>46</v>
      </c>
      <c r="H42" s="105">
        <v>62</v>
      </c>
      <c r="I42" s="193">
        <v>0</v>
      </c>
      <c r="J42" s="225">
        <v>0</v>
      </c>
      <c r="K42" s="68"/>
      <c r="L42" s="67"/>
      <c r="M42" s="241"/>
      <c r="N42" s="300"/>
      <c r="O42" s="301"/>
      <c r="P42" s="17"/>
      <c r="Q42" s="17"/>
      <c r="R42" s="17"/>
      <c r="S42" s="17"/>
    </row>
    <row r="43" spans="1:19" s="13" customFormat="1" ht="55.2" customHeight="1" thickBot="1" x14ac:dyDescent="0.3">
      <c r="A43" s="483"/>
      <c r="B43" s="290"/>
      <c r="C43" s="390"/>
      <c r="D43" s="356"/>
      <c r="E43" s="293"/>
      <c r="F43" s="486"/>
      <c r="G43" s="54" t="s">
        <v>8</v>
      </c>
      <c r="H43" s="110">
        <f>H40+H41+H42</f>
        <v>62</v>
      </c>
      <c r="I43" s="86">
        <f t="shared" ref="I43" si="8">I40+I41+I42</f>
        <v>36.200000000000003</v>
      </c>
      <c r="J43" s="86">
        <f t="shared" ref="J43" si="9">J40+J41+J42</f>
        <v>36.1</v>
      </c>
      <c r="K43" s="270"/>
      <c r="L43" s="243"/>
      <c r="M43" s="244"/>
      <c r="N43" s="302"/>
      <c r="O43" s="303"/>
      <c r="P43" s="17"/>
      <c r="Q43" s="17"/>
      <c r="R43" s="17"/>
      <c r="S43" s="17"/>
    </row>
    <row r="44" spans="1:19" s="13" customFormat="1" ht="14.25" customHeight="1" x14ac:dyDescent="0.25">
      <c r="A44" s="481"/>
      <c r="B44" s="288"/>
      <c r="C44" s="388"/>
      <c r="D44" s="354" t="s">
        <v>56</v>
      </c>
      <c r="E44" s="291" t="s">
        <v>30</v>
      </c>
      <c r="F44" s="294" t="s">
        <v>63</v>
      </c>
      <c r="G44" s="27" t="s">
        <v>44</v>
      </c>
      <c r="H44" s="104">
        <v>0</v>
      </c>
      <c r="I44" s="112">
        <v>39</v>
      </c>
      <c r="J44" s="35">
        <v>38.9</v>
      </c>
      <c r="K44" s="71" t="s">
        <v>81</v>
      </c>
      <c r="L44" s="63" t="s">
        <v>32</v>
      </c>
      <c r="M44" s="64" t="s">
        <v>32</v>
      </c>
      <c r="N44" s="298" t="s">
        <v>191</v>
      </c>
      <c r="O44" s="299"/>
      <c r="P44" s="17"/>
      <c r="Q44" s="17"/>
      <c r="R44" s="17"/>
      <c r="S44" s="17"/>
    </row>
    <row r="45" spans="1:19" s="13" customFormat="1" ht="14.25" customHeight="1" x14ac:dyDescent="0.25">
      <c r="A45" s="482"/>
      <c r="B45" s="289"/>
      <c r="C45" s="389"/>
      <c r="D45" s="355"/>
      <c r="E45" s="292"/>
      <c r="F45" s="295"/>
      <c r="G45" s="56" t="s">
        <v>45</v>
      </c>
      <c r="H45" s="109">
        <v>0</v>
      </c>
      <c r="I45" s="116">
        <v>0</v>
      </c>
      <c r="J45" s="60">
        <v>0</v>
      </c>
      <c r="K45" s="72" t="s">
        <v>101</v>
      </c>
      <c r="L45" s="65" t="s">
        <v>32</v>
      </c>
      <c r="M45" s="66" t="s">
        <v>32</v>
      </c>
      <c r="N45" s="300"/>
      <c r="O45" s="301"/>
      <c r="P45" s="17"/>
      <c r="Q45" s="17"/>
      <c r="R45" s="17"/>
      <c r="S45" s="17"/>
    </row>
    <row r="46" spans="1:19" s="13" customFormat="1" ht="14.25" customHeight="1" x14ac:dyDescent="0.25">
      <c r="A46" s="482"/>
      <c r="B46" s="289"/>
      <c r="C46" s="389"/>
      <c r="D46" s="355"/>
      <c r="E46" s="292"/>
      <c r="F46" s="296"/>
      <c r="G46" s="29" t="s">
        <v>46</v>
      </c>
      <c r="H46" s="105">
        <v>40</v>
      </c>
      <c r="I46" s="193">
        <v>0</v>
      </c>
      <c r="J46" s="225">
        <v>0</v>
      </c>
      <c r="K46" s="68"/>
      <c r="L46" s="67"/>
      <c r="M46" s="241"/>
      <c r="N46" s="300"/>
      <c r="O46" s="301"/>
      <c r="P46" s="17"/>
      <c r="Q46" s="17"/>
      <c r="R46" s="17"/>
      <c r="S46" s="17"/>
    </row>
    <row r="47" spans="1:19" s="13" customFormat="1" ht="65.400000000000006" customHeight="1" thickBot="1" x14ac:dyDescent="0.3">
      <c r="A47" s="483"/>
      <c r="B47" s="290"/>
      <c r="C47" s="390"/>
      <c r="D47" s="356"/>
      <c r="E47" s="293"/>
      <c r="F47" s="297"/>
      <c r="G47" s="54" t="s">
        <v>8</v>
      </c>
      <c r="H47" s="110">
        <f>H44+H45+H46</f>
        <v>40</v>
      </c>
      <c r="I47" s="86">
        <f t="shared" ref="I47" si="10">I44+I45+I46</f>
        <v>39</v>
      </c>
      <c r="J47" s="86">
        <f t="shared" ref="J47" si="11">J44+J45+J46</f>
        <v>38.9</v>
      </c>
      <c r="K47" s="270"/>
      <c r="L47" s="243"/>
      <c r="M47" s="244"/>
      <c r="N47" s="302"/>
      <c r="O47" s="303"/>
      <c r="P47" s="17"/>
      <c r="Q47" s="17"/>
      <c r="R47" s="17"/>
      <c r="S47" s="17"/>
    </row>
    <row r="48" spans="1:19" s="13" customFormat="1" ht="14.25" customHeight="1" x14ac:dyDescent="0.25">
      <c r="A48" s="481"/>
      <c r="B48" s="288"/>
      <c r="C48" s="388"/>
      <c r="D48" s="354" t="s">
        <v>57</v>
      </c>
      <c r="E48" s="291" t="s">
        <v>30</v>
      </c>
      <c r="F48" s="294" t="s">
        <v>47</v>
      </c>
      <c r="G48" s="27" t="s">
        <v>44</v>
      </c>
      <c r="H48" s="104">
        <v>0</v>
      </c>
      <c r="I48" s="112">
        <v>30</v>
      </c>
      <c r="J48" s="35">
        <v>0</v>
      </c>
      <c r="K48" s="71" t="s">
        <v>81</v>
      </c>
      <c r="L48" s="63" t="s">
        <v>32</v>
      </c>
      <c r="M48" s="64" t="s">
        <v>145</v>
      </c>
      <c r="N48" s="298" t="s">
        <v>154</v>
      </c>
      <c r="O48" s="299"/>
      <c r="P48" s="85"/>
      <c r="Q48" s="85"/>
      <c r="R48" s="85"/>
      <c r="S48" s="85"/>
    </row>
    <row r="49" spans="1:21" s="13" customFormat="1" ht="14.25" customHeight="1" x14ac:dyDescent="0.25">
      <c r="A49" s="482"/>
      <c r="B49" s="289"/>
      <c r="C49" s="389"/>
      <c r="D49" s="355"/>
      <c r="E49" s="292"/>
      <c r="F49" s="295"/>
      <c r="G49" s="215" t="s">
        <v>45</v>
      </c>
      <c r="H49" s="109">
        <v>1.1000000000000001</v>
      </c>
      <c r="I49" s="116">
        <v>0</v>
      </c>
      <c r="J49" s="60">
        <v>0</v>
      </c>
      <c r="K49" s="72" t="s">
        <v>101</v>
      </c>
      <c r="L49" s="65" t="s">
        <v>32</v>
      </c>
      <c r="M49" s="66" t="s">
        <v>32</v>
      </c>
      <c r="N49" s="300"/>
      <c r="O49" s="301"/>
      <c r="P49" s="85"/>
      <c r="Q49" s="85"/>
      <c r="R49" s="85"/>
      <c r="S49" s="85"/>
    </row>
    <row r="50" spans="1:21" s="13" customFormat="1" ht="14.25" customHeight="1" x14ac:dyDescent="0.25">
      <c r="A50" s="482"/>
      <c r="B50" s="289"/>
      <c r="C50" s="389"/>
      <c r="D50" s="355"/>
      <c r="E50" s="292"/>
      <c r="F50" s="295"/>
      <c r="G50" s="215" t="s">
        <v>31</v>
      </c>
      <c r="H50" s="109">
        <v>0</v>
      </c>
      <c r="I50" s="116">
        <v>1.4</v>
      </c>
      <c r="J50" s="60">
        <v>0.1</v>
      </c>
      <c r="K50" s="72"/>
      <c r="L50" s="65"/>
      <c r="M50" s="66"/>
      <c r="N50" s="300"/>
      <c r="O50" s="301"/>
      <c r="P50" s="85"/>
      <c r="Q50" s="85"/>
      <c r="R50" s="85"/>
      <c r="S50" s="85"/>
    </row>
    <row r="51" spans="1:21" s="13" customFormat="1" ht="14.25" customHeight="1" x14ac:dyDescent="0.25">
      <c r="A51" s="482"/>
      <c r="B51" s="289"/>
      <c r="C51" s="389"/>
      <c r="D51" s="355"/>
      <c r="E51" s="292"/>
      <c r="F51" s="296"/>
      <c r="G51" s="209" t="s">
        <v>46</v>
      </c>
      <c r="H51" s="105">
        <v>16</v>
      </c>
      <c r="I51" s="193">
        <v>12.3</v>
      </c>
      <c r="J51" s="225">
        <v>9.6999999999999993</v>
      </c>
      <c r="K51" s="271"/>
      <c r="L51" s="67"/>
      <c r="M51" s="241"/>
      <c r="N51" s="300"/>
      <c r="O51" s="301"/>
      <c r="P51" s="85"/>
      <c r="Q51" s="85"/>
      <c r="R51" s="85"/>
      <c r="S51" s="85"/>
    </row>
    <row r="52" spans="1:21" s="13" customFormat="1" ht="11.4" customHeight="1" thickBot="1" x14ac:dyDescent="0.3">
      <c r="A52" s="483"/>
      <c r="B52" s="290"/>
      <c r="C52" s="390"/>
      <c r="D52" s="356"/>
      <c r="E52" s="293"/>
      <c r="F52" s="297"/>
      <c r="G52" s="54" t="s">
        <v>8</v>
      </c>
      <c r="H52" s="110">
        <f>H48+H49+H51+H50</f>
        <v>17.100000000000001</v>
      </c>
      <c r="I52" s="110">
        <f t="shared" ref="I52:J52" si="12">I48+I49+I51+I50</f>
        <v>43.699999999999996</v>
      </c>
      <c r="J52" s="110">
        <f t="shared" si="12"/>
        <v>9.7999999999999989</v>
      </c>
      <c r="K52" s="272"/>
      <c r="L52" s="243"/>
      <c r="M52" s="244"/>
      <c r="N52" s="302"/>
      <c r="O52" s="303"/>
      <c r="P52" s="85"/>
      <c r="Q52" s="85"/>
      <c r="R52" s="85"/>
      <c r="S52" s="85"/>
    </row>
    <row r="53" spans="1:21" s="13" customFormat="1" ht="19.2" customHeight="1" x14ac:dyDescent="0.25">
      <c r="A53" s="136"/>
      <c r="B53" s="137"/>
      <c r="C53" s="436"/>
      <c r="D53" s="354" t="s">
        <v>139</v>
      </c>
      <c r="E53" s="291" t="s">
        <v>30</v>
      </c>
      <c r="F53" s="294" t="s">
        <v>47</v>
      </c>
      <c r="G53" s="27" t="s">
        <v>44</v>
      </c>
      <c r="H53" s="104">
        <v>0</v>
      </c>
      <c r="I53" s="112">
        <v>20</v>
      </c>
      <c r="J53" s="35">
        <v>0</v>
      </c>
      <c r="K53" s="71" t="s">
        <v>81</v>
      </c>
      <c r="L53" s="63" t="s">
        <v>32</v>
      </c>
      <c r="M53" s="64" t="s">
        <v>145</v>
      </c>
      <c r="N53" s="298" t="s">
        <v>176</v>
      </c>
      <c r="O53" s="299"/>
      <c r="P53" s="85"/>
      <c r="Q53" s="85"/>
      <c r="R53" s="85"/>
      <c r="S53" s="85"/>
    </row>
    <row r="54" spans="1:21" s="13" customFormat="1" ht="19.2" customHeight="1" x14ac:dyDescent="0.25">
      <c r="A54" s="136"/>
      <c r="B54" s="137"/>
      <c r="C54" s="389"/>
      <c r="D54" s="355"/>
      <c r="E54" s="292"/>
      <c r="F54" s="295"/>
      <c r="G54" s="56" t="s">
        <v>45</v>
      </c>
      <c r="H54" s="109">
        <v>0</v>
      </c>
      <c r="I54" s="116">
        <v>0</v>
      </c>
      <c r="J54" s="60">
        <v>0</v>
      </c>
      <c r="K54" s="72"/>
      <c r="L54" s="65"/>
      <c r="M54" s="66"/>
      <c r="N54" s="300"/>
      <c r="O54" s="301"/>
      <c r="P54" s="85"/>
      <c r="Q54" s="85"/>
      <c r="R54" s="85"/>
      <c r="S54" s="85"/>
    </row>
    <row r="55" spans="1:21" s="13" customFormat="1" ht="27" customHeight="1" x14ac:dyDescent="0.25">
      <c r="A55" s="136"/>
      <c r="B55" s="137"/>
      <c r="C55" s="389"/>
      <c r="D55" s="355"/>
      <c r="E55" s="292"/>
      <c r="F55" s="296"/>
      <c r="G55" s="29" t="s">
        <v>46</v>
      </c>
      <c r="H55" s="105">
        <v>0</v>
      </c>
      <c r="I55" s="193">
        <v>0</v>
      </c>
      <c r="J55" s="225">
        <v>0</v>
      </c>
      <c r="K55" s="68"/>
      <c r="L55" s="67"/>
      <c r="M55" s="241"/>
      <c r="N55" s="300"/>
      <c r="O55" s="301"/>
      <c r="P55" s="85"/>
      <c r="Q55" s="85"/>
      <c r="R55" s="85"/>
      <c r="S55" s="85"/>
    </row>
    <row r="56" spans="1:21" s="13" customFormat="1" ht="33" customHeight="1" thickBot="1" x14ac:dyDescent="0.3">
      <c r="A56" s="136"/>
      <c r="B56" s="137"/>
      <c r="C56" s="437"/>
      <c r="D56" s="356"/>
      <c r="E56" s="293"/>
      <c r="F56" s="297"/>
      <c r="G56" s="54" t="s">
        <v>8</v>
      </c>
      <c r="H56" s="110">
        <f>H53+H54+H55</f>
        <v>0</v>
      </c>
      <c r="I56" s="86">
        <f t="shared" ref="I56:J56" si="13">I53+I54+I55</f>
        <v>20</v>
      </c>
      <c r="J56" s="86">
        <f t="shared" si="13"/>
        <v>0</v>
      </c>
      <c r="K56" s="270"/>
      <c r="L56" s="243"/>
      <c r="M56" s="244"/>
      <c r="N56" s="302"/>
      <c r="O56" s="303"/>
      <c r="P56" s="85"/>
      <c r="Q56" s="85"/>
      <c r="R56" s="85"/>
      <c r="S56" s="85"/>
    </row>
    <row r="57" spans="1:21" s="13" customFormat="1" ht="14.25" customHeight="1" x14ac:dyDescent="0.25">
      <c r="A57" s="481"/>
      <c r="B57" s="288"/>
      <c r="C57" s="388"/>
      <c r="D57" s="354" t="s">
        <v>58</v>
      </c>
      <c r="E57" s="291" t="s">
        <v>30</v>
      </c>
      <c r="F57" s="294" t="s">
        <v>47</v>
      </c>
      <c r="G57" s="27" t="s">
        <v>44</v>
      </c>
      <c r="H57" s="104">
        <v>0</v>
      </c>
      <c r="I57" s="112">
        <v>0</v>
      </c>
      <c r="J57" s="35">
        <v>0</v>
      </c>
      <c r="K57" s="71" t="s">
        <v>81</v>
      </c>
      <c r="L57" s="63" t="s">
        <v>32</v>
      </c>
      <c r="M57" s="64" t="s">
        <v>32</v>
      </c>
      <c r="N57" s="298" t="s">
        <v>168</v>
      </c>
      <c r="O57" s="299"/>
      <c r="P57" s="85"/>
      <c r="Q57" s="85"/>
      <c r="R57" s="85"/>
      <c r="S57" s="85"/>
    </row>
    <row r="58" spans="1:21" s="13" customFormat="1" ht="14.25" customHeight="1" x14ac:dyDescent="0.25">
      <c r="A58" s="482"/>
      <c r="B58" s="289"/>
      <c r="C58" s="389"/>
      <c r="D58" s="355"/>
      <c r="E58" s="292"/>
      <c r="F58" s="295"/>
      <c r="G58" s="56" t="s">
        <v>45</v>
      </c>
      <c r="H58" s="109">
        <v>0</v>
      </c>
      <c r="I58" s="116">
        <v>0</v>
      </c>
      <c r="J58" s="60">
        <v>0</v>
      </c>
      <c r="K58" s="72" t="s">
        <v>101</v>
      </c>
      <c r="L58" s="65" t="s">
        <v>32</v>
      </c>
      <c r="M58" s="66" t="s">
        <v>32</v>
      </c>
      <c r="N58" s="300"/>
      <c r="O58" s="301"/>
      <c r="P58" s="85"/>
      <c r="Q58" s="85"/>
      <c r="R58" s="85"/>
      <c r="S58" s="85"/>
    </row>
    <row r="59" spans="1:21" s="13" customFormat="1" ht="14.25" customHeight="1" x14ac:dyDescent="0.25">
      <c r="A59" s="482"/>
      <c r="B59" s="289"/>
      <c r="C59" s="389"/>
      <c r="D59" s="355"/>
      <c r="E59" s="292"/>
      <c r="F59" s="296"/>
      <c r="G59" s="29" t="s">
        <v>46</v>
      </c>
      <c r="H59" s="105">
        <v>0</v>
      </c>
      <c r="I59" s="193">
        <v>0</v>
      </c>
      <c r="J59" s="225">
        <v>0</v>
      </c>
      <c r="K59" s="68"/>
      <c r="L59" s="67"/>
      <c r="M59" s="241"/>
      <c r="N59" s="300"/>
      <c r="O59" s="301"/>
      <c r="P59" s="85"/>
      <c r="Q59" s="85"/>
      <c r="R59" s="85"/>
      <c r="S59" s="85"/>
    </row>
    <row r="60" spans="1:21" s="13" customFormat="1" ht="117" customHeight="1" thickBot="1" x14ac:dyDescent="0.3">
      <c r="A60" s="483"/>
      <c r="B60" s="290"/>
      <c r="C60" s="390"/>
      <c r="D60" s="356"/>
      <c r="E60" s="293"/>
      <c r="F60" s="297"/>
      <c r="G60" s="54" t="s">
        <v>8</v>
      </c>
      <c r="H60" s="110">
        <f>H57+H58+H59</f>
        <v>0</v>
      </c>
      <c r="I60" s="86">
        <f t="shared" ref="I60" si="14">I57+I58+I59</f>
        <v>0</v>
      </c>
      <c r="J60" s="86">
        <f t="shared" ref="J60" si="15">J57+J58+J59</f>
        <v>0</v>
      </c>
      <c r="K60" s="270"/>
      <c r="L60" s="243"/>
      <c r="M60" s="244"/>
      <c r="N60" s="302"/>
      <c r="O60" s="303"/>
      <c r="P60" s="85"/>
      <c r="Q60" s="85"/>
      <c r="R60" s="85"/>
      <c r="S60" s="85"/>
    </row>
    <row r="61" spans="1:21" s="13" customFormat="1" ht="14.25" customHeight="1" x14ac:dyDescent="0.25">
      <c r="A61" s="481"/>
      <c r="B61" s="288"/>
      <c r="C61" s="388"/>
      <c r="D61" s="354" t="s">
        <v>59</v>
      </c>
      <c r="E61" s="291" t="s">
        <v>30</v>
      </c>
      <c r="F61" s="294" t="s">
        <v>65</v>
      </c>
      <c r="G61" s="27" t="s">
        <v>44</v>
      </c>
      <c r="H61" s="104">
        <v>0</v>
      </c>
      <c r="I61" s="112">
        <v>0</v>
      </c>
      <c r="J61" s="35">
        <v>0</v>
      </c>
      <c r="K61" s="72" t="s">
        <v>101</v>
      </c>
      <c r="L61" s="65" t="s">
        <v>32</v>
      </c>
      <c r="M61" s="64" t="s">
        <v>32</v>
      </c>
      <c r="N61" s="298" t="s">
        <v>155</v>
      </c>
      <c r="O61" s="299"/>
      <c r="P61" s="85"/>
      <c r="Q61" s="85"/>
      <c r="R61" s="85"/>
      <c r="S61" s="85"/>
      <c r="T61" s="85"/>
      <c r="U61" s="85"/>
    </row>
    <row r="62" spans="1:21" s="13" customFormat="1" ht="14.25" customHeight="1" x14ac:dyDescent="0.25">
      <c r="A62" s="482"/>
      <c r="B62" s="289"/>
      <c r="C62" s="389"/>
      <c r="D62" s="355"/>
      <c r="E62" s="292"/>
      <c r="F62" s="295"/>
      <c r="G62" s="56" t="s">
        <v>31</v>
      </c>
      <c r="H62" s="109">
        <v>0</v>
      </c>
      <c r="I62" s="116">
        <v>1.5</v>
      </c>
      <c r="J62" s="60">
        <v>0</v>
      </c>
      <c r="K62" s="72"/>
      <c r="L62" s="67"/>
      <c r="M62" s="66"/>
      <c r="N62" s="300"/>
      <c r="O62" s="301"/>
      <c r="P62" s="85"/>
      <c r="Q62" s="85"/>
      <c r="R62" s="85"/>
      <c r="S62" s="85"/>
      <c r="T62" s="85"/>
      <c r="U62" s="85"/>
    </row>
    <row r="63" spans="1:21" s="13" customFormat="1" ht="14.25" customHeight="1" x14ac:dyDescent="0.25">
      <c r="A63" s="482"/>
      <c r="B63" s="289"/>
      <c r="C63" s="389"/>
      <c r="D63" s="355"/>
      <c r="E63" s="292"/>
      <c r="F63" s="296"/>
      <c r="G63" s="29" t="s">
        <v>46</v>
      </c>
      <c r="H63" s="105">
        <v>0</v>
      </c>
      <c r="I63" s="193">
        <v>0</v>
      </c>
      <c r="J63" s="225">
        <v>0</v>
      </c>
      <c r="K63" s="68"/>
      <c r="L63" s="67"/>
      <c r="M63" s="241"/>
      <c r="N63" s="300"/>
      <c r="O63" s="301"/>
      <c r="P63" s="85"/>
      <c r="Q63" s="85"/>
      <c r="R63" s="85"/>
      <c r="S63" s="85"/>
      <c r="T63" s="85"/>
      <c r="U63" s="85"/>
    </row>
    <row r="64" spans="1:21" s="13" customFormat="1" ht="106.2" customHeight="1" thickBot="1" x14ac:dyDescent="0.3">
      <c r="A64" s="483"/>
      <c r="B64" s="290"/>
      <c r="C64" s="390"/>
      <c r="D64" s="356"/>
      <c r="E64" s="293"/>
      <c r="F64" s="297"/>
      <c r="G64" s="54" t="s">
        <v>8</v>
      </c>
      <c r="H64" s="110">
        <f>H61+H62+H63</f>
        <v>0</v>
      </c>
      <c r="I64" s="86">
        <f t="shared" ref="I64" si="16">I61+I62+I63</f>
        <v>1.5</v>
      </c>
      <c r="J64" s="86">
        <f t="shared" ref="J64" si="17">J61+J62+J63</f>
        <v>0</v>
      </c>
      <c r="K64" s="270"/>
      <c r="L64" s="243"/>
      <c r="M64" s="244"/>
      <c r="N64" s="302"/>
      <c r="O64" s="303"/>
      <c r="P64" s="85"/>
      <c r="Q64" s="85"/>
      <c r="R64" s="85"/>
      <c r="S64" s="85"/>
      <c r="T64" s="85"/>
      <c r="U64" s="85"/>
    </row>
    <row r="65" spans="1:19" s="13" customFormat="1" ht="14.25" customHeight="1" x14ac:dyDescent="0.25">
      <c r="A65" s="361"/>
      <c r="B65" s="364"/>
      <c r="C65" s="352"/>
      <c r="D65" s="354" t="s">
        <v>60</v>
      </c>
      <c r="E65" s="291" t="s">
        <v>30</v>
      </c>
      <c r="F65" s="294" t="s">
        <v>66</v>
      </c>
      <c r="G65" s="27" t="s">
        <v>31</v>
      </c>
      <c r="H65" s="33">
        <v>8</v>
      </c>
      <c r="I65" s="34">
        <v>8</v>
      </c>
      <c r="J65" s="35">
        <v>8</v>
      </c>
      <c r="K65" s="71" t="s">
        <v>62</v>
      </c>
      <c r="L65" s="118" t="s">
        <v>32</v>
      </c>
      <c r="M65" s="119" t="s">
        <v>32</v>
      </c>
      <c r="N65" s="298" t="s">
        <v>108</v>
      </c>
      <c r="O65" s="299"/>
      <c r="P65" s="17"/>
      <c r="Q65" s="17"/>
      <c r="R65" s="17"/>
      <c r="S65" s="17"/>
    </row>
    <row r="66" spans="1:19" s="13" customFormat="1" ht="14.25" customHeight="1" x14ac:dyDescent="0.25">
      <c r="A66" s="362"/>
      <c r="B66" s="365"/>
      <c r="C66" s="344"/>
      <c r="D66" s="355"/>
      <c r="E66" s="292"/>
      <c r="F66" s="295"/>
      <c r="G66" s="56" t="s">
        <v>45</v>
      </c>
      <c r="H66" s="58">
        <v>0</v>
      </c>
      <c r="I66" s="59">
        <v>0</v>
      </c>
      <c r="J66" s="60">
        <v>0</v>
      </c>
      <c r="K66" s="68"/>
      <c r="L66" s="120"/>
      <c r="M66" s="121"/>
      <c r="N66" s="300"/>
      <c r="O66" s="301"/>
      <c r="P66" s="17"/>
      <c r="Q66" s="17"/>
      <c r="R66" s="17"/>
      <c r="S66" s="17"/>
    </row>
    <row r="67" spans="1:19" s="13" customFormat="1" ht="14.25" customHeight="1" x14ac:dyDescent="0.25">
      <c r="A67" s="362"/>
      <c r="B67" s="365"/>
      <c r="C67" s="344"/>
      <c r="D67" s="355"/>
      <c r="E67" s="292"/>
      <c r="F67" s="296"/>
      <c r="G67" s="29" t="s">
        <v>46</v>
      </c>
      <c r="H67" s="36">
        <v>0</v>
      </c>
      <c r="I67" s="216">
        <v>0</v>
      </c>
      <c r="J67" s="225">
        <v>0</v>
      </c>
      <c r="K67" s="68"/>
      <c r="L67" s="273"/>
      <c r="M67" s="274"/>
      <c r="N67" s="300"/>
      <c r="O67" s="301"/>
      <c r="P67" s="17"/>
      <c r="Q67" s="17"/>
      <c r="R67" s="17"/>
      <c r="S67" s="17"/>
    </row>
    <row r="68" spans="1:19" s="13" customFormat="1" ht="25.2" customHeight="1" thickBot="1" x14ac:dyDescent="0.3">
      <c r="A68" s="363"/>
      <c r="B68" s="366"/>
      <c r="C68" s="353"/>
      <c r="D68" s="356"/>
      <c r="E68" s="293"/>
      <c r="F68" s="297"/>
      <c r="G68" s="54" t="s">
        <v>8</v>
      </c>
      <c r="H68" s="31">
        <f>H65+H66+H67</f>
        <v>8</v>
      </c>
      <c r="I68" s="31">
        <f>I65+I66+I67</f>
        <v>8</v>
      </c>
      <c r="J68" s="32">
        <f>J65+J66+J67</f>
        <v>8</v>
      </c>
      <c r="K68" s="270"/>
      <c r="L68" s="239"/>
      <c r="M68" s="275"/>
      <c r="N68" s="302"/>
      <c r="O68" s="303"/>
      <c r="P68" s="17"/>
      <c r="Q68" s="17"/>
      <c r="R68" s="17"/>
      <c r="S68" s="17"/>
    </row>
    <row r="69" spans="1:19" s="13" customFormat="1" ht="14.25" customHeight="1" x14ac:dyDescent="0.25">
      <c r="A69" s="141"/>
      <c r="B69" s="164"/>
      <c r="C69" s="343"/>
      <c r="D69" s="354" t="s">
        <v>106</v>
      </c>
      <c r="E69" s="291" t="s">
        <v>30</v>
      </c>
      <c r="F69" s="357" t="s">
        <v>107</v>
      </c>
      <c r="G69" s="27" t="s">
        <v>31</v>
      </c>
      <c r="H69" s="33">
        <v>0</v>
      </c>
      <c r="I69" s="34">
        <v>0</v>
      </c>
      <c r="J69" s="35">
        <v>0</v>
      </c>
      <c r="K69" s="71"/>
      <c r="L69" s="118"/>
      <c r="M69" s="119"/>
      <c r="N69" s="323" t="s">
        <v>156</v>
      </c>
      <c r="O69" s="325"/>
      <c r="P69" s="17"/>
      <c r="Q69" s="17"/>
      <c r="R69" s="17"/>
      <c r="S69" s="17"/>
    </row>
    <row r="70" spans="1:19" s="13" customFormat="1" ht="14.25" customHeight="1" x14ac:dyDescent="0.25">
      <c r="A70" s="141"/>
      <c r="B70" s="164"/>
      <c r="C70" s="344"/>
      <c r="D70" s="355"/>
      <c r="E70" s="292"/>
      <c r="F70" s="358"/>
      <c r="G70" s="56" t="s">
        <v>44</v>
      </c>
      <c r="H70" s="58">
        <v>0</v>
      </c>
      <c r="I70" s="59">
        <v>58</v>
      </c>
      <c r="J70" s="60">
        <v>3.6</v>
      </c>
      <c r="K70" s="68"/>
      <c r="L70" s="120"/>
      <c r="M70" s="121"/>
      <c r="N70" s="324"/>
      <c r="O70" s="326"/>
      <c r="P70" s="17"/>
      <c r="Q70" s="17"/>
      <c r="R70" s="17"/>
      <c r="S70" s="17"/>
    </row>
    <row r="71" spans="1:19" s="13" customFormat="1" ht="14.25" customHeight="1" x14ac:dyDescent="0.25">
      <c r="A71" s="141"/>
      <c r="B71" s="164"/>
      <c r="C71" s="344"/>
      <c r="D71" s="355"/>
      <c r="E71" s="292"/>
      <c r="F71" s="359"/>
      <c r="G71" s="29" t="s">
        <v>46</v>
      </c>
      <c r="H71" s="36">
        <v>0</v>
      </c>
      <c r="I71" s="216">
        <v>0</v>
      </c>
      <c r="J71" s="225">
        <v>0</v>
      </c>
      <c r="K71" s="68"/>
      <c r="L71" s="273"/>
      <c r="M71" s="274"/>
      <c r="N71" s="324"/>
      <c r="O71" s="326"/>
      <c r="P71" s="17"/>
      <c r="Q71" s="17"/>
      <c r="R71" s="17"/>
      <c r="S71" s="17"/>
    </row>
    <row r="72" spans="1:19" s="13" customFormat="1" ht="103.2" customHeight="1" thickBot="1" x14ac:dyDescent="0.35">
      <c r="A72" s="141"/>
      <c r="B72" s="164"/>
      <c r="C72" s="345"/>
      <c r="D72" s="356"/>
      <c r="E72" s="293"/>
      <c r="F72" s="360"/>
      <c r="G72" s="54" t="s">
        <v>8</v>
      </c>
      <c r="H72" s="31">
        <f>H69+H70+H71</f>
        <v>0</v>
      </c>
      <c r="I72" s="31">
        <f>I69+I70+I71</f>
        <v>58</v>
      </c>
      <c r="J72" s="32">
        <f>J69+J70+J71</f>
        <v>3.6</v>
      </c>
      <c r="K72" s="270"/>
      <c r="L72" s="239"/>
      <c r="M72" s="275"/>
      <c r="N72" s="327"/>
      <c r="O72" s="328"/>
      <c r="P72" s="17"/>
      <c r="Q72" s="17"/>
      <c r="R72" s="238"/>
      <c r="S72" s="17"/>
    </row>
    <row r="73" spans="1:19" s="13" customFormat="1" ht="14.25" customHeight="1" x14ac:dyDescent="0.25">
      <c r="A73" s="361"/>
      <c r="B73" s="364"/>
      <c r="C73" s="352"/>
      <c r="D73" s="354" t="s">
        <v>103</v>
      </c>
      <c r="E73" s="291" t="s">
        <v>30</v>
      </c>
      <c r="F73" s="357" t="s">
        <v>105</v>
      </c>
      <c r="G73" s="27" t="s">
        <v>31</v>
      </c>
      <c r="H73" s="33">
        <v>0</v>
      </c>
      <c r="I73" s="34">
        <v>50</v>
      </c>
      <c r="J73" s="35">
        <v>23</v>
      </c>
      <c r="K73" s="71"/>
      <c r="L73" s="118"/>
      <c r="M73" s="119"/>
      <c r="N73" s="298" t="s">
        <v>177</v>
      </c>
      <c r="O73" s="299"/>
      <c r="P73" s="17"/>
      <c r="Q73" s="17"/>
      <c r="R73" s="17"/>
      <c r="S73" s="17"/>
    </row>
    <row r="74" spans="1:19" s="13" customFormat="1" ht="14.25" customHeight="1" x14ac:dyDescent="0.25">
      <c r="A74" s="362"/>
      <c r="B74" s="365"/>
      <c r="C74" s="344"/>
      <c r="D74" s="355"/>
      <c r="E74" s="292"/>
      <c r="F74" s="358"/>
      <c r="G74" s="56" t="s">
        <v>44</v>
      </c>
      <c r="H74" s="58">
        <v>0</v>
      </c>
      <c r="I74" s="59">
        <v>0</v>
      </c>
      <c r="J74" s="60">
        <v>0</v>
      </c>
      <c r="K74" s="68"/>
      <c r="L74" s="120"/>
      <c r="M74" s="121"/>
      <c r="N74" s="300"/>
      <c r="O74" s="301"/>
      <c r="P74" s="17"/>
      <c r="Q74" s="17"/>
      <c r="R74" s="17"/>
      <c r="S74" s="17"/>
    </row>
    <row r="75" spans="1:19" s="13" customFormat="1" ht="14.25" customHeight="1" x14ac:dyDescent="0.25">
      <c r="A75" s="362"/>
      <c r="B75" s="365"/>
      <c r="C75" s="344"/>
      <c r="D75" s="355"/>
      <c r="E75" s="292"/>
      <c r="F75" s="359"/>
      <c r="G75" s="29" t="s">
        <v>46</v>
      </c>
      <c r="H75" s="36">
        <v>0</v>
      </c>
      <c r="I75" s="216">
        <v>0</v>
      </c>
      <c r="J75" s="225">
        <v>0</v>
      </c>
      <c r="K75" s="68"/>
      <c r="L75" s="273"/>
      <c r="M75" s="274"/>
      <c r="N75" s="300"/>
      <c r="O75" s="301"/>
      <c r="P75" s="17"/>
      <c r="Q75" s="17"/>
      <c r="R75" s="17"/>
      <c r="S75" s="17"/>
    </row>
    <row r="76" spans="1:19" s="13" customFormat="1" ht="93.6" customHeight="1" thickBot="1" x14ac:dyDescent="0.3">
      <c r="A76" s="363"/>
      <c r="B76" s="366"/>
      <c r="C76" s="353"/>
      <c r="D76" s="356"/>
      <c r="E76" s="293"/>
      <c r="F76" s="360"/>
      <c r="G76" s="54" t="s">
        <v>8</v>
      </c>
      <c r="H76" s="31">
        <f>H73+H74+H75</f>
        <v>0</v>
      </c>
      <c r="I76" s="31">
        <f>I73+I74+I75</f>
        <v>50</v>
      </c>
      <c r="J76" s="32">
        <f>J73+J74+J75</f>
        <v>23</v>
      </c>
      <c r="K76" s="270"/>
      <c r="L76" s="239"/>
      <c r="M76" s="275"/>
      <c r="N76" s="302"/>
      <c r="O76" s="303"/>
      <c r="P76" s="17"/>
      <c r="Q76" s="17"/>
      <c r="R76" s="17"/>
      <c r="S76" s="17"/>
    </row>
    <row r="77" spans="1:19" s="13" customFormat="1" ht="14.25" customHeight="1" x14ac:dyDescent="0.25">
      <c r="A77" s="361"/>
      <c r="B77" s="364"/>
      <c r="C77" s="352"/>
      <c r="D77" s="354" t="s">
        <v>104</v>
      </c>
      <c r="E77" s="291" t="s">
        <v>30</v>
      </c>
      <c r="F77" s="357" t="s">
        <v>66</v>
      </c>
      <c r="G77" s="27" t="s">
        <v>31</v>
      </c>
      <c r="H77" s="33">
        <v>0</v>
      </c>
      <c r="I77" s="34">
        <v>15</v>
      </c>
      <c r="J77" s="35">
        <v>14.4</v>
      </c>
      <c r="K77" s="72" t="s">
        <v>50</v>
      </c>
      <c r="L77" s="65" t="s">
        <v>32</v>
      </c>
      <c r="M77" s="64" t="s">
        <v>32</v>
      </c>
      <c r="N77" s="298" t="s">
        <v>110</v>
      </c>
      <c r="O77" s="299"/>
      <c r="P77" s="17"/>
      <c r="Q77" s="17"/>
      <c r="R77" s="17"/>
      <c r="S77" s="17"/>
    </row>
    <row r="78" spans="1:19" s="13" customFormat="1" ht="14.25" customHeight="1" x14ac:dyDescent="0.25">
      <c r="A78" s="362"/>
      <c r="B78" s="365"/>
      <c r="C78" s="344"/>
      <c r="D78" s="355"/>
      <c r="E78" s="292"/>
      <c r="F78" s="358"/>
      <c r="G78" s="56" t="s">
        <v>44</v>
      </c>
      <c r="H78" s="58">
        <v>0</v>
      </c>
      <c r="I78" s="59">
        <v>0</v>
      </c>
      <c r="J78" s="60">
        <v>0</v>
      </c>
      <c r="K78" s="72" t="s">
        <v>61</v>
      </c>
      <c r="L78" s="67" t="s">
        <v>32</v>
      </c>
      <c r="M78" s="66" t="s">
        <v>32</v>
      </c>
      <c r="N78" s="300"/>
      <c r="O78" s="301"/>
      <c r="P78" s="17"/>
      <c r="Q78" s="17"/>
      <c r="R78" s="17"/>
      <c r="S78" s="17"/>
    </row>
    <row r="79" spans="1:19" s="13" customFormat="1" ht="14.25" customHeight="1" x14ac:dyDescent="0.25">
      <c r="A79" s="362"/>
      <c r="B79" s="365"/>
      <c r="C79" s="344"/>
      <c r="D79" s="355"/>
      <c r="E79" s="292"/>
      <c r="F79" s="359"/>
      <c r="G79" s="29" t="s">
        <v>46</v>
      </c>
      <c r="H79" s="36">
        <v>0</v>
      </c>
      <c r="I79" s="216">
        <v>0</v>
      </c>
      <c r="J79" s="225">
        <v>0</v>
      </c>
      <c r="K79" s="346" t="s">
        <v>109</v>
      </c>
      <c r="L79" s="348" t="s">
        <v>32</v>
      </c>
      <c r="M79" s="350" t="s">
        <v>32</v>
      </c>
      <c r="N79" s="300"/>
      <c r="O79" s="301"/>
      <c r="P79" s="17"/>
      <c r="Q79" s="17"/>
      <c r="R79" s="17"/>
      <c r="S79" s="17"/>
    </row>
    <row r="80" spans="1:19" s="13" customFormat="1" ht="24" customHeight="1" thickBot="1" x14ac:dyDescent="0.3">
      <c r="A80" s="363"/>
      <c r="B80" s="366"/>
      <c r="C80" s="353"/>
      <c r="D80" s="356"/>
      <c r="E80" s="293"/>
      <c r="F80" s="360"/>
      <c r="G80" s="54" t="s">
        <v>8</v>
      </c>
      <c r="H80" s="31">
        <f>H77+H78+H79</f>
        <v>0</v>
      </c>
      <c r="I80" s="31">
        <f>I77+I78+I79</f>
        <v>15</v>
      </c>
      <c r="J80" s="32">
        <f>J77+J78+J79</f>
        <v>14.4</v>
      </c>
      <c r="K80" s="347"/>
      <c r="L80" s="349"/>
      <c r="M80" s="351"/>
      <c r="N80" s="302"/>
      <c r="O80" s="303"/>
      <c r="P80" s="17"/>
      <c r="Q80" s="17"/>
      <c r="R80" s="17"/>
      <c r="S80" s="17"/>
    </row>
    <row r="81" spans="1:19" s="13" customFormat="1" ht="14.25" customHeight="1" x14ac:dyDescent="0.25">
      <c r="A81" s="361"/>
      <c r="B81" s="364"/>
      <c r="C81" s="352"/>
      <c r="D81" s="354" t="s">
        <v>141</v>
      </c>
      <c r="E81" s="291" t="s">
        <v>30</v>
      </c>
      <c r="F81" s="357" t="s">
        <v>66</v>
      </c>
      <c r="G81" s="27" t="s">
        <v>31</v>
      </c>
      <c r="H81" s="33">
        <v>0</v>
      </c>
      <c r="I81" s="34">
        <v>0</v>
      </c>
      <c r="J81" s="35">
        <v>0</v>
      </c>
      <c r="K81" s="71" t="s">
        <v>140</v>
      </c>
      <c r="L81" s="118" t="s">
        <v>32</v>
      </c>
      <c r="M81" s="119" t="s">
        <v>32</v>
      </c>
      <c r="N81" s="298" t="s">
        <v>192</v>
      </c>
      <c r="O81" s="299"/>
      <c r="P81" s="17"/>
      <c r="Q81" s="17"/>
      <c r="R81" s="17"/>
      <c r="S81" s="17"/>
    </row>
    <row r="82" spans="1:19" s="13" customFormat="1" ht="14.25" customHeight="1" x14ac:dyDescent="0.25">
      <c r="A82" s="362"/>
      <c r="B82" s="365"/>
      <c r="C82" s="344"/>
      <c r="D82" s="355"/>
      <c r="E82" s="292"/>
      <c r="F82" s="358"/>
      <c r="G82" s="56" t="s">
        <v>45</v>
      </c>
      <c r="H82" s="58">
        <v>0</v>
      </c>
      <c r="I82" s="59">
        <v>0</v>
      </c>
      <c r="J82" s="60">
        <v>0</v>
      </c>
      <c r="K82" s="68"/>
      <c r="L82" s="120"/>
      <c r="M82" s="121"/>
      <c r="N82" s="300"/>
      <c r="O82" s="301"/>
      <c r="P82" s="17"/>
      <c r="Q82" s="17"/>
      <c r="R82" s="17"/>
      <c r="S82" s="17"/>
    </row>
    <row r="83" spans="1:19" s="13" customFormat="1" ht="14.25" customHeight="1" x14ac:dyDescent="0.25">
      <c r="A83" s="362"/>
      <c r="B83" s="365"/>
      <c r="C83" s="344"/>
      <c r="D83" s="355"/>
      <c r="E83" s="292"/>
      <c r="F83" s="359"/>
      <c r="G83" s="29" t="s">
        <v>46</v>
      </c>
      <c r="H83" s="36">
        <v>0</v>
      </c>
      <c r="I83" s="216">
        <v>0</v>
      </c>
      <c r="J83" s="225">
        <v>0</v>
      </c>
      <c r="K83" s="68"/>
      <c r="L83" s="273"/>
      <c r="M83" s="274"/>
      <c r="N83" s="300"/>
      <c r="O83" s="301"/>
      <c r="P83" s="17"/>
      <c r="Q83" s="17"/>
      <c r="R83" s="17"/>
      <c r="S83" s="17"/>
    </row>
    <row r="84" spans="1:19" s="13" customFormat="1" ht="87.75" customHeight="1" thickBot="1" x14ac:dyDescent="0.3">
      <c r="A84" s="363"/>
      <c r="B84" s="366"/>
      <c r="C84" s="353"/>
      <c r="D84" s="356"/>
      <c r="E84" s="293"/>
      <c r="F84" s="360"/>
      <c r="G84" s="54" t="s">
        <v>8</v>
      </c>
      <c r="H84" s="31">
        <f>H81+H82+H83</f>
        <v>0</v>
      </c>
      <c r="I84" s="31">
        <f>I81+I82+I83</f>
        <v>0</v>
      </c>
      <c r="J84" s="32">
        <f>J81+J82+J83</f>
        <v>0</v>
      </c>
      <c r="K84" s="270"/>
      <c r="L84" s="239"/>
      <c r="M84" s="275"/>
      <c r="N84" s="302"/>
      <c r="O84" s="303"/>
      <c r="P84" s="17"/>
      <c r="Q84" s="17"/>
      <c r="R84" s="17"/>
      <c r="S84" s="17"/>
    </row>
    <row r="85" spans="1:19" s="13" customFormat="1" ht="20.399999999999999" customHeight="1" thickBot="1" x14ac:dyDescent="0.3">
      <c r="A85" s="39" t="s">
        <v>7</v>
      </c>
      <c r="B85" s="38" t="s">
        <v>9</v>
      </c>
      <c r="C85" s="394" t="s">
        <v>10</v>
      </c>
      <c r="D85" s="395"/>
      <c r="E85" s="395"/>
      <c r="F85" s="395"/>
      <c r="G85" s="396"/>
      <c r="H85" s="40">
        <f>H34+H39+H43+H47+H60+H64+H68+H72+H76+H80+H84+H52+H56</f>
        <v>182.1</v>
      </c>
      <c r="I85" s="40">
        <f>I34+I39+I43+I47+I60+I64+I68+I72+I76+I80+I84+I52+I56</f>
        <v>286.89999999999998</v>
      </c>
      <c r="J85" s="40">
        <f>J34+J39+J43+J47+J60+J64+J68+J72+J76+J80+J84+J52+J56</f>
        <v>138.20000000000002</v>
      </c>
      <c r="K85" s="142"/>
      <c r="L85" s="143"/>
      <c r="M85" s="143"/>
      <c r="N85" s="131"/>
      <c r="O85" s="132"/>
      <c r="P85" s="17"/>
      <c r="Q85" s="17"/>
      <c r="R85" s="17"/>
      <c r="S85" s="17"/>
    </row>
    <row r="86" spans="1:19" s="13" customFormat="1" ht="15.6" customHeight="1" thickBot="1" x14ac:dyDescent="0.3">
      <c r="A86" s="117" t="s">
        <v>7</v>
      </c>
      <c r="B86" s="397" t="s">
        <v>11</v>
      </c>
      <c r="C86" s="397"/>
      <c r="D86" s="397"/>
      <c r="E86" s="397"/>
      <c r="F86" s="397"/>
      <c r="G86" s="398"/>
      <c r="H86" s="129">
        <f>H85+H29</f>
        <v>375.4</v>
      </c>
      <c r="I86" s="129">
        <f>I85+I29</f>
        <v>690.7</v>
      </c>
      <c r="J86" s="129">
        <f>J85+J29</f>
        <v>150.00000000000003</v>
      </c>
      <c r="K86" s="130"/>
      <c r="L86" s="130"/>
      <c r="M86" s="130"/>
      <c r="N86" s="338"/>
      <c r="O86" s="339"/>
      <c r="P86" s="17"/>
      <c r="Q86" s="17"/>
      <c r="R86" s="17"/>
      <c r="S86" s="17"/>
    </row>
    <row r="87" spans="1:19" s="13" customFormat="1" ht="18" customHeight="1" thickBot="1" x14ac:dyDescent="0.3">
      <c r="A87" s="53" t="s">
        <v>9</v>
      </c>
      <c r="B87" s="391" t="s">
        <v>67</v>
      </c>
      <c r="C87" s="392"/>
      <c r="D87" s="392"/>
      <c r="E87" s="392"/>
      <c r="F87" s="392"/>
      <c r="G87" s="392"/>
      <c r="H87" s="392"/>
      <c r="I87" s="392"/>
      <c r="J87" s="392"/>
      <c r="K87" s="392"/>
      <c r="L87" s="392"/>
      <c r="M87" s="392"/>
      <c r="N87" s="340"/>
      <c r="O87" s="339"/>
      <c r="P87" s="17"/>
      <c r="Q87" s="17"/>
      <c r="R87" s="17"/>
      <c r="S87" s="17"/>
    </row>
    <row r="88" spans="1:19" s="13" customFormat="1" ht="16.2" customHeight="1" thickBot="1" x14ac:dyDescent="0.3">
      <c r="A88" s="25" t="s">
        <v>9</v>
      </c>
      <c r="B88" s="26" t="s">
        <v>7</v>
      </c>
      <c r="C88" s="393" t="s">
        <v>68</v>
      </c>
      <c r="D88" s="393"/>
      <c r="E88" s="393"/>
      <c r="F88" s="393"/>
      <c r="G88" s="393"/>
      <c r="H88" s="393"/>
      <c r="I88" s="393"/>
      <c r="J88" s="393"/>
      <c r="K88" s="393"/>
      <c r="L88" s="393"/>
      <c r="M88" s="393"/>
      <c r="N88" s="341"/>
      <c r="O88" s="342"/>
      <c r="P88" s="17"/>
      <c r="Q88" s="17"/>
      <c r="R88" s="17"/>
      <c r="S88" s="17"/>
    </row>
    <row r="89" spans="1:19" s="13" customFormat="1" ht="15" customHeight="1" x14ac:dyDescent="0.25">
      <c r="A89" s="481"/>
      <c r="B89" s="288"/>
      <c r="C89" s="388"/>
      <c r="D89" s="354" t="s">
        <v>69</v>
      </c>
      <c r="E89" s="291" t="s">
        <v>30</v>
      </c>
      <c r="F89" s="294" t="s">
        <v>47</v>
      </c>
      <c r="G89" s="27" t="s">
        <v>44</v>
      </c>
      <c r="H89" s="104">
        <v>0</v>
      </c>
      <c r="I89" s="112">
        <v>54.5</v>
      </c>
      <c r="J89" s="35">
        <v>40</v>
      </c>
      <c r="K89" s="71"/>
      <c r="L89" s="63"/>
      <c r="M89" s="64"/>
      <c r="N89" s="298" t="s">
        <v>178</v>
      </c>
      <c r="O89" s="299"/>
      <c r="P89" s="17"/>
      <c r="Q89" s="17"/>
      <c r="R89" s="17"/>
      <c r="S89" s="17"/>
    </row>
    <row r="90" spans="1:19" s="13" customFormat="1" ht="15" customHeight="1" x14ac:dyDescent="0.25">
      <c r="A90" s="482"/>
      <c r="B90" s="289"/>
      <c r="C90" s="389"/>
      <c r="D90" s="355"/>
      <c r="E90" s="292"/>
      <c r="F90" s="295"/>
      <c r="G90" s="215" t="s">
        <v>45</v>
      </c>
      <c r="H90" s="109">
        <v>48.5</v>
      </c>
      <c r="I90" s="116">
        <v>0</v>
      </c>
      <c r="J90" s="60">
        <v>0</v>
      </c>
      <c r="K90" s="269" t="s">
        <v>80</v>
      </c>
      <c r="L90" s="65" t="s">
        <v>32</v>
      </c>
      <c r="M90" s="66" t="s">
        <v>145</v>
      </c>
      <c r="N90" s="300"/>
      <c r="O90" s="301"/>
      <c r="P90" s="17"/>
      <c r="Q90" s="17"/>
      <c r="R90" s="17"/>
      <c r="S90" s="17"/>
    </row>
    <row r="91" spans="1:19" s="13" customFormat="1" ht="15" customHeight="1" x14ac:dyDescent="0.25">
      <c r="A91" s="482"/>
      <c r="B91" s="289"/>
      <c r="C91" s="389"/>
      <c r="D91" s="355"/>
      <c r="E91" s="292"/>
      <c r="F91" s="295"/>
      <c r="G91" s="56" t="s">
        <v>31</v>
      </c>
      <c r="H91" s="109">
        <v>0</v>
      </c>
      <c r="I91" s="116">
        <v>4.4000000000000004</v>
      </c>
      <c r="J91" s="60">
        <v>0.1</v>
      </c>
      <c r="K91" s="269" t="s">
        <v>157</v>
      </c>
      <c r="L91" s="65" t="s">
        <v>32</v>
      </c>
      <c r="M91" s="66" t="s">
        <v>32</v>
      </c>
      <c r="N91" s="300"/>
      <c r="O91" s="301"/>
      <c r="P91" s="17"/>
      <c r="Q91" s="17"/>
      <c r="R91" s="17"/>
      <c r="S91" s="17"/>
    </row>
    <row r="92" spans="1:19" s="13" customFormat="1" ht="15" customHeight="1" x14ac:dyDescent="0.25">
      <c r="A92" s="482"/>
      <c r="B92" s="289"/>
      <c r="C92" s="389"/>
      <c r="D92" s="355"/>
      <c r="E92" s="292"/>
      <c r="F92" s="296"/>
      <c r="G92" s="29" t="s">
        <v>46</v>
      </c>
      <c r="H92" s="105">
        <v>530.4</v>
      </c>
      <c r="I92" s="193">
        <v>534.79999999999995</v>
      </c>
      <c r="J92" s="225">
        <v>411.7</v>
      </c>
      <c r="K92" s="72"/>
      <c r="L92" s="67"/>
      <c r="M92" s="241"/>
      <c r="N92" s="300"/>
      <c r="O92" s="301"/>
      <c r="P92" s="17"/>
      <c r="Q92" s="17"/>
      <c r="R92" s="17"/>
      <c r="S92" s="17"/>
    </row>
    <row r="93" spans="1:19" s="13" customFormat="1" ht="36.6" customHeight="1" thickBot="1" x14ac:dyDescent="0.3">
      <c r="A93" s="483"/>
      <c r="B93" s="290"/>
      <c r="C93" s="390"/>
      <c r="D93" s="356"/>
      <c r="E93" s="293"/>
      <c r="F93" s="297"/>
      <c r="G93" s="54" t="s">
        <v>8</v>
      </c>
      <c r="H93" s="110">
        <f>H89+H90+H92+H91</f>
        <v>578.9</v>
      </c>
      <c r="I93" s="110">
        <f t="shared" ref="I93:J93" si="18">I89+I90+I92+I91</f>
        <v>593.69999999999993</v>
      </c>
      <c r="J93" s="86">
        <f t="shared" si="18"/>
        <v>451.8</v>
      </c>
      <c r="K93" s="270"/>
      <c r="L93" s="243"/>
      <c r="M93" s="244"/>
      <c r="N93" s="302"/>
      <c r="O93" s="303"/>
      <c r="P93" s="17"/>
      <c r="Q93" s="17"/>
      <c r="R93" s="17"/>
      <c r="S93" s="17"/>
    </row>
    <row r="94" spans="1:19" s="13" customFormat="1" ht="15" customHeight="1" x14ac:dyDescent="0.25">
      <c r="A94" s="361"/>
      <c r="B94" s="364"/>
      <c r="C94" s="352"/>
      <c r="D94" s="354" t="s">
        <v>70</v>
      </c>
      <c r="E94" s="291" t="s">
        <v>30</v>
      </c>
      <c r="F94" s="294" t="s">
        <v>47</v>
      </c>
      <c r="G94" s="27" t="s">
        <v>44</v>
      </c>
      <c r="H94" s="104">
        <v>0</v>
      </c>
      <c r="I94" s="112">
        <v>4.0999999999999996</v>
      </c>
      <c r="J94" s="35">
        <v>0</v>
      </c>
      <c r="K94" s="71" t="s">
        <v>81</v>
      </c>
      <c r="L94" s="63" t="s">
        <v>32</v>
      </c>
      <c r="M94" s="64" t="s">
        <v>145</v>
      </c>
      <c r="N94" s="298" t="s">
        <v>158</v>
      </c>
      <c r="O94" s="299"/>
      <c r="P94" s="17"/>
      <c r="Q94" s="17"/>
      <c r="R94" s="17"/>
      <c r="S94" s="17"/>
    </row>
    <row r="95" spans="1:19" s="13" customFormat="1" ht="12.6" customHeight="1" x14ac:dyDescent="0.25">
      <c r="A95" s="362"/>
      <c r="B95" s="365"/>
      <c r="C95" s="344"/>
      <c r="D95" s="355"/>
      <c r="E95" s="292"/>
      <c r="F95" s="295"/>
      <c r="G95" s="215" t="s">
        <v>45</v>
      </c>
      <c r="H95" s="109">
        <v>4</v>
      </c>
      <c r="I95" s="116">
        <v>0</v>
      </c>
      <c r="J95" s="60">
        <v>0</v>
      </c>
      <c r="K95" s="72"/>
      <c r="L95" s="65"/>
      <c r="M95" s="66"/>
      <c r="N95" s="300"/>
      <c r="O95" s="301"/>
      <c r="P95" s="17"/>
      <c r="Q95" s="17"/>
      <c r="R95" s="17"/>
      <c r="S95" s="17"/>
    </row>
    <row r="96" spans="1:19" s="13" customFormat="1" ht="12" customHeight="1" x14ac:dyDescent="0.25">
      <c r="A96" s="362"/>
      <c r="B96" s="365"/>
      <c r="C96" s="344"/>
      <c r="D96" s="355"/>
      <c r="E96" s="292"/>
      <c r="F96" s="295"/>
      <c r="G96" s="56" t="s">
        <v>31</v>
      </c>
      <c r="H96" s="109">
        <v>0</v>
      </c>
      <c r="I96" s="116">
        <v>1.5</v>
      </c>
      <c r="J96" s="60">
        <v>0.1</v>
      </c>
      <c r="K96" s="72"/>
      <c r="L96" s="65"/>
      <c r="M96" s="66"/>
      <c r="N96" s="300"/>
      <c r="O96" s="301"/>
      <c r="P96" s="17"/>
      <c r="Q96" s="17"/>
      <c r="R96" s="17"/>
      <c r="S96" s="17"/>
    </row>
    <row r="97" spans="1:19" s="13" customFormat="1" ht="11.4" customHeight="1" x14ac:dyDescent="0.25">
      <c r="A97" s="362"/>
      <c r="B97" s="365"/>
      <c r="C97" s="344"/>
      <c r="D97" s="355"/>
      <c r="E97" s="292"/>
      <c r="F97" s="296"/>
      <c r="G97" s="29" t="s">
        <v>46</v>
      </c>
      <c r="H97" s="105">
        <v>43</v>
      </c>
      <c r="I97" s="193">
        <v>53.2</v>
      </c>
      <c r="J97" s="225">
        <v>4.5</v>
      </c>
      <c r="K97" s="72"/>
      <c r="L97" s="67"/>
      <c r="M97" s="241"/>
      <c r="N97" s="300"/>
      <c r="O97" s="301"/>
      <c r="P97" s="17"/>
      <c r="Q97" s="17"/>
      <c r="R97" s="17"/>
      <c r="S97" s="17"/>
    </row>
    <row r="98" spans="1:19" s="13" customFormat="1" ht="11.25" customHeight="1" thickBot="1" x14ac:dyDescent="0.3">
      <c r="A98" s="363"/>
      <c r="B98" s="366"/>
      <c r="C98" s="353"/>
      <c r="D98" s="356"/>
      <c r="E98" s="293"/>
      <c r="F98" s="297"/>
      <c r="G98" s="54" t="s">
        <v>8</v>
      </c>
      <c r="H98" s="106">
        <f>H94+H95+H97+H96</f>
        <v>47</v>
      </c>
      <c r="I98" s="106">
        <f t="shared" ref="I98:J98" si="19">I94+I95+I97+I96</f>
        <v>58.800000000000004</v>
      </c>
      <c r="J98" s="32">
        <f t="shared" si="19"/>
        <v>4.5999999999999996</v>
      </c>
      <c r="K98" s="270"/>
      <c r="L98" s="243"/>
      <c r="M98" s="244"/>
      <c r="N98" s="302"/>
      <c r="O98" s="303"/>
      <c r="P98" s="17"/>
      <c r="Q98" s="17"/>
      <c r="R98" s="17"/>
      <c r="S98" s="17"/>
    </row>
    <row r="99" spans="1:19" s="13" customFormat="1" ht="15" customHeight="1" x14ac:dyDescent="0.25">
      <c r="A99" s="361"/>
      <c r="B99" s="364"/>
      <c r="C99" s="352"/>
      <c r="D99" s="354" t="s">
        <v>71</v>
      </c>
      <c r="E99" s="291" t="s">
        <v>30</v>
      </c>
      <c r="F99" s="294" t="s">
        <v>47</v>
      </c>
      <c r="G99" s="27" t="s">
        <v>44</v>
      </c>
      <c r="H99" s="104">
        <v>0</v>
      </c>
      <c r="I99" s="112">
        <v>85</v>
      </c>
      <c r="J99" s="35">
        <v>10.5</v>
      </c>
      <c r="K99" s="71" t="s">
        <v>61</v>
      </c>
      <c r="L99" s="63" t="s">
        <v>32</v>
      </c>
      <c r="M99" s="64" t="s">
        <v>32</v>
      </c>
      <c r="N99" s="323" t="s">
        <v>179</v>
      </c>
      <c r="O99" s="299"/>
      <c r="P99" s="17"/>
      <c r="Q99" s="17"/>
      <c r="R99" s="17"/>
      <c r="S99" s="17"/>
    </row>
    <row r="100" spans="1:19" s="13" customFormat="1" ht="15" customHeight="1" x14ac:dyDescent="0.25">
      <c r="A100" s="362"/>
      <c r="B100" s="365"/>
      <c r="C100" s="344"/>
      <c r="D100" s="355"/>
      <c r="E100" s="292"/>
      <c r="F100" s="295"/>
      <c r="G100" s="215" t="s">
        <v>45</v>
      </c>
      <c r="H100" s="109">
        <v>0</v>
      </c>
      <c r="I100" s="116">
        <v>0</v>
      </c>
      <c r="J100" s="60">
        <v>0</v>
      </c>
      <c r="K100" s="72" t="s">
        <v>50</v>
      </c>
      <c r="L100" s="65" t="s">
        <v>32</v>
      </c>
      <c r="M100" s="66" t="s">
        <v>32</v>
      </c>
      <c r="N100" s="324"/>
      <c r="O100" s="301"/>
      <c r="P100" s="17"/>
      <c r="Q100" s="17"/>
      <c r="R100" s="17"/>
      <c r="S100" s="17"/>
    </row>
    <row r="101" spans="1:19" s="13" customFormat="1" ht="15" customHeight="1" x14ac:dyDescent="0.25">
      <c r="A101" s="362"/>
      <c r="B101" s="365"/>
      <c r="C101" s="344"/>
      <c r="D101" s="355"/>
      <c r="E101" s="292"/>
      <c r="F101" s="295"/>
      <c r="G101" s="56" t="s">
        <v>31</v>
      </c>
      <c r="H101" s="109">
        <v>0</v>
      </c>
      <c r="I101" s="116">
        <v>3.9</v>
      </c>
      <c r="J101" s="60">
        <v>0</v>
      </c>
      <c r="K101" s="72"/>
      <c r="L101" s="65"/>
      <c r="M101" s="66"/>
      <c r="N101" s="324"/>
      <c r="O101" s="301"/>
      <c r="P101" s="17"/>
      <c r="Q101" s="17"/>
      <c r="R101" s="17"/>
      <c r="S101" s="17"/>
    </row>
    <row r="102" spans="1:19" s="13" customFormat="1" ht="15" customHeight="1" x14ac:dyDescent="0.25">
      <c r="A102" s="362"/>
      <c r="B102" s="365"/>
      <c r="C102" s="344"/>
      <c r="D102" s="355"/>
      <c r="E102" s="292"/>
      <c r="F102" s="296"/>
      <c r="G102" s="29" t="s">
        <v>46</v>
      </c>
      <c r="H102" s="105">
        <v>0</v>
      </c>
      <c r="I102" s="193">
        <v>0</v>
      </c>
      <c r="J102" s="225">
        <v>0</v>
      </c>
      <c r="K102" s="72" t="s">
        <v>51</v>
      </c>
      <c r="L102" s="67" t="s">
        <v>32</v>
      </c>
      <c r="M102" s="241" t="s">
        <v>32</v>
      </c>
      <c r="N102" s="300"/>
      <c r="O102" s="301"/>
      <c r="P102" s="17"/>
      <c r="Q102" s="17"/>
      <c r="R102" s="17"/>
      <c r="S102" s="17"/>
    </row>
    <row r="103" spans="1:19" s="13" customFormat="1" ht="94.5" customHeight="1" thickBot="1" x14ac:dyDescent="0.3">
      <c r="A103" s="363"/>
      <c r="B103" s="366"/>
      <c r="C103" s="353"/>
      <c r="D103" s="356"/>
      <c r="E103" s="293"/>
      <c r="F103" s="297"/>
      <c r="G103" s="54" t="s">
        <v>8</v>
      </c>
      <c r="H103" s="110">
        <f>H99+H100+H102+H101</f>
        <v>0</v>
      </c>
      <c r="I103" s="110">
        <f t="shared" ref="I103:J103" si="20">I99+I100+I102+I101</f>
        <v>88.9</v>
      </c>
      <c r="J103" s="86">
        <f t="shared" si="20"/>
        <v>10.5</v>
      </c>
      <c r="K103" s="242" t="s">
        <v>80</v>
      </c>
      <c r="L103" s="243" t="s">
        <v>32</v>
      </c>
      <c r="M103" s="244" t="s">
        <v>145</v>
      </c>
      <c r="N103" s="302"/>
      <c r="O103" s="303"/>
      <c r="P103" s="17"/>
      <c r="Q103" s="17"/>
      <c r="R103" s="17"/>
      <c r="S103" s="17"/>
    </row>
    <row r="104" spans="1:19" s="13" customFormat="1" ht="15" customHeight="1" x14ac:dyDescent="0.25">
      <c r="A104" s="361"/>
      <c r="B104" s="364"/>
      <c r="C104" s="352"/>
      <c r="D104" s="354" t="s">
        <v>72</v>
      </c>
      <c r="E104" s="291" t="s">
        <v>30</v>
      </c>
      <c r="F104" s="294" t="s">
        <v>47</v>
      </c>
      <c r="G104" s="27" t="s">
        <v>44</v>
      </c>
      <c r="H104" s="104">
        <v>0</v>
      </c>
      <c r="I104" s="112">
        <v>30.4</v>
      </c>
      <c r="J104" s="35">
        <v>2.7</v>
      </c>
      <c r="K104" s="71"/>
      <c r="L104" s="63"/>
      <c r="M104" s="64"/>
      <c r="N104" s="298" t="s">
        <v>169</v>
      </c>
      <c r="O104" s="299"/>
      <c r="P104" s="17"/>
      <c r="Q104" s="17"/>
      <c r="R104" s="17"/>
      <c r="S104" s="17"/>
    </row>
    <row r="105" spans="1:19" s="13" customFormat="1" ht="15" customHeight="1" x14ac:dyDescent="0.25">
      <c r="A105" s="362"/>
      <c r="B105" s="365"/>
      <c r="C105" s="344"/>
      <c r="D105" s="355"/>
      <c r="E105" s="292"/>
      <c r="F105" s="295"/>
      <c r="G105" s="215" t="s">
        <v>45</v>
      </c>
      <c r="H105" s="109">
        <v>0</v>
      </c>
      <c r="I105" s="116">
        <v>0</v>
      </c>
      <c r="J105" s="60">
        <v>0</v>
      </c>
      <c r="K105" s="72"/>
      <c r="L105" s="65"/>
      <c r="M105" s="66"/>
      <c r="N105" s="300"/>
      <c r="O105" s="301"/>
      <c r="P105" s="17"/>
      <c r="Q105" s="17"/>
      <c r="R105" s="17"/>
      <c r="S105" s="17"/>
    </row>
    <row r="106" spans="1:19" s="13" customFormat="1" ht="15" customHeight="1" x14ac:dyDescent="0.25">
      <c r="A106" s="362"/>
      <c r="B106" s="365"/>
      <c r="C106" s="344"/>
      <c r="D106" s="355"/>
      <c r="E106" s="292"/>
      <c r="F106" s="295"/>
      <c r="G106" s="215" t="s">
        <v>31</v>
      </c>
      <c r="H106" s="109">
        <v>0</v>
      </c>
      <c r="I106" s="116">
        <v>1.5</v>
      </c>
      <c r="J106" s="60">
        <v>0.5</v>
      </c>
      <c r="K106" s="72"/>
      <c r="L106" s="65"/>
      <c r="M106" s="66"/>
      <c r="N106" s="300"/>
      <c r="O106" s="301"/>
      <c r="P106" s="17"/>
      <c r="Q106" s="17"/>
      <c r="R106" s="17"/>
      <c r="S106" s="17"/>
    </row>
    <row r="107" spans="1:19" s="13" customFormat="1" ht="15" customHeight="1" x14ac:dyDescent="0.25">
      <c r="A107" s="362"/>
      <c r="B107" s="365"/>
      <c r="C107" s="344"/>
      <c r="D107" s="355"/>
      <c r="E107" s="292"/>
      <c r="F107" s="296"/>
      <c r="G107" s="209" t="s">
        <v>46</v>
      </c>
      <c r="H107" s="105">
        <v>180.6</v>
      </c>
      <c r="I107" s="193">
        <v>8.6</v>
      </c>
      <c r="J107" s="225">
        <v>0</v>
      </c>
      <c r="K107" s="72"/>
      <c r="L107" s="67"/>
      <c r="M107" s="241"/>
      <c r="N107" s="300"/>
      <c r="O107" s="301"/>
      <c r="P107" s="17"/>
      <c r="Q107" s="17"/>
      <c r="R107" s="17"/>
      <c r="S107" s="17"/>
    </row>
    <row r="108" spans="1:19" s="13" customFormat="1" ht="24.75" customHeight="1" thickBot="1" x14ac:dyDescent="0.3">
      <c r="A108" s="363"/>
      <c r="B108" s="366"/>
      <c r="C108" s="353"/>
      <c r="D108" s="356"/>
      <c r="E108" s="293"/>
      <c r="F108" s="297"/>
      <c r="G108" s="54" t="s">
        <v>8</v>
      </c>
      <c r="H108" s="110">
        <f>H104+H105+H107+H106</f>
        <v>180.6</v>
      </c>
      <c r="I108" s="110">
        <f t="shared" ref="I108:J108" si="21">I104+I105+I107+I106</f>
        <v>40.5</v>
      </c>
      <c r="J108" s="86">
        <f t="shared" si="21"/>
        <v>3.2</v>
      </c>
      <c r="K108" s="270"/>
      <c r="L108" s="243"/>
      <c r="M108" s="244"/>
      <c r="N108" s="302"/>
      <c r="O108" s="303"/>
      <c r="P108" s="17"/>
      <c r="Q108" s="17"/>
      <c r="R108" s="17"/>
      <c r="S108" s="17"/>
    </row>
    <row r="109" spans="1:19" s="13" customFormat="1" ht="15" customHeight="1" x14ac:dyDescent="0.25">
      <c r="A109" s="361"/>
      <c r="B109" s="364"/>
      <c r="C109" s="352"/>
      <c r="D109" s="354" t="s">
        <v>166</v>
      </c>
      <c r="E109" s="291" t="s">
        <v>30</v>
      </c>
      <c r="F109" s="294" t="s">
        <v>47</v>
      </c>
      <c r="G109" s="27" t="s">
        <v>44</v>
      </c>
      <c r="H109" s="104">
        <v>0</v>
      </c>
      <c r="I109" s="112">
        <v>0</v>
      </c>
      <c r="J109" s="35">
        <v>0</v>
      </c>
      <c r="K109" s="276" t="s">
        <v>50</v>
      </c>
      <c r="L109" s="63" t="s">
        <v>32</v>
      </c>
      <c r="M109" s="64" t="s">
        <v>32</v>
      </c>
      <c r="N109" s="298" t="s">
        <v>167</v>
      </c>
      <c r="O109" s="299"/>
      <c r="P109" s="17"/>
      <c r="Q109" s="17"/>
      <c r="R109" s="17"/>
      <c r="S109" s="17"/>
    </row>
    <row r="110" spans="1:19" s="13" customFormat="1" ht="15" customHeight="1" x14ac:dyDescent="0.25">
      <c r="A110" s="362"/>
      <c r="B110" s="365"/>
      <c r="C110" s="344"/>
      <c r="D110" s="355"/>
      <c r="E110" s="292"/>
      <c r="F110" s="295"/>
      <c r="G110" s="215" t="s">
        <v>45</v>
      </c>
      <c r="H110" s="109">
        <v>0</v>
      </c>
      <c r="I110" s="116">
        <v>0</v>
      </c>
      <c r="J110" s="60">
        <v>0</v>
      </c>
      <c r="K110" s="72" t="s">
        <v>101</v>
      </c>
      <c r="L110" s="65" t="s">
        <v>32</v>
      </c>
      <c r="M110" s="66" t="s">
        <v>32</v>
      </c>
      <c r="N110" s="300"/>
      <c r="O110" s="301"/>
      <c r="P110" s="17"/>
      <c r="Q110" s="17"/>
      <c r="R110" s="17"/>
      <c r="S110" s="17"/>
    </row>
    <row r="111" spans="1:19" s="13" customFormat="1" ht="15" customHeight="1" x14ac:dyDescent="0.25">
      <c r="A111" s="362"/>
      <c r="B111" s="365"/>
      <c r="C111" s="344"/>
      <c r="D111" s="355"/>
      <c r="E111" s="292"/>
      <c r="F111" s="295"/>
      <c r="G111" s="215" t="s">
        <v>31</v>
      </c>
      <c r="H111" s="109">
        <v>0</v>
      </c>
      <c r="I111" s="116">
        <v>30</v>
      </c>
      <c r="J111" s="60">
        <v>0</v>
      </c>
      <c r="K111" s="72"/>
      <c r="L111" s="65"/>
      <c r="M111" s="66"/>
      <c r="N111" s="300"/>
      <c r="O111" s="301"/>
      <c r="P111" s="17"/>
      <c r="Q111" s="17"/>
      <c r="R111" s="17"/>
      <c r="S111" s="17"/>
    </row>
    <row r="112" spans="1:19" s="13" customFormat="1" ht="15" customHeight="1" x14ac:dyDescent="0.25">
      <c r="A112" s="362"/>
      <c r="B112" s="365"/>
      <c r="C112" s="344"/>
      <c r="D112" s="355"/>
      <c r="E112" s="292"/>
      <c r="F112" s="296"/>
      <c r="G112" s="209" t="s">
        <v>46</v>
      </c>
      <c r="H112" s="105">
        <v>0</v>
      </c>
      <c r="I112" s="193">
        <v>0</v>
      </c>
      <c r="J112" s="225">
        <v>0</v>
      </c>
      <c r="K112" s="72"/>
      <c r="L112" s="67"/>
      <c r="M112" s="241"/>
      <c r="N112" s="300"/>
      <c r="O112" s="301"/>
      <c r="P112" s="17"/>
      <c r="Q112" s="17"/>
      <c r="R112" s="17"/>
      <c r="S112" s="17"/>
    </row>
    <row r="113" spans="1:19" s="13" customFormat="1" ht="48" customHeight="1" thickBot="1" x14ac:dyDescent="0.3">
      <c r="A113" s="363"/>
      <c r="B113" s="366"/>
      <c r="C113" s="353"/>
      <c r="D113" s="356"/>
      <c r="E113" s="293"/>
      <c r="F113" s="297"/>
      <c r="G113" s="54" t="s">
        <v>8</v>
      </c>
      <c r="H113" s="106">
        <f>H109+H110+H112+H111</f>
        <v>0</v>
      </c>
      <c r="I113" s="106">
        <f t="shared" ref="I113:J113" si="22">I109+I110+I112+I111</f>
        <v>30</v>
      </c>
      <c r="J113" s="32">
        <f t="shared" si="22"/>
        <v>0</v>
      </c>
      <c r="K113" s="270"/>
      <c r="L113" s="243"/>
      <c r="M113" s="244"/>
      <c r="N113" s="302"/>
      <c r="O113" s="303"/>
      <c r="P113" s="17"/>
      <c r="Q113" s="17"/>
      <c r="R113" s="17"/>
      <c r="S113" s="17"/>
    </row>
    <row r="114" spans="1:19" s="13" customFormat="1" ht="15" customHeight="1" x14ac:dyDescent="0.25">
      <c r="A114" s="361"/>
      <c r="B114" s="364"/>
      <c r="C114" s="352"/>
      <c r="D114" s="354" t="s">
        <v>73</v>
      </c>
      <c r="E114" s="291" t="s">
        <v>30</v>
      </c>
      <c r="F114" s="294" t="s">
        <v>47</v>
      </c>
      <c r="G114" s="27" t="s">
        <v>44</v>
      </c>
      <c r="H114" s="104">
        <v>0</v>
      </c>
      <c r="I114" s="112">
        <v>8.6</v>
      </c>
      <c r="J114" s="35">
        <v>8.1999999999999993</v>
      </c>
      <c r="K114" s="71" t="s">
        <v>80</v>
      </c>
      <c r="L114" s="63" t="s">
        <v>32</v>
      </c>
      <c r="M114" s="64" t="s">
        <v>32</v>
      </c>
      <c r="N114" s="298" t="s">
        <v>162</v>
      </c>
      <c r="O114" s="299"/>
      <c r="P114" s="17"/>
      <c r="Q114" s="17"/>
      <c r="R114" s="17"/>
      <c r="S114" s="17"/>
    </row>
    <row r="115" spans="1:19" s="13" customFormat="1" ht="15" customHeight="1" x14ac:dyDescent="0.25">
      <c r="A115" s="362"/>
      <c r="B115" s="365"/>
      <c r="C115" s="344"/>
      <c r="D115" s="355"/>
      <c r="E115" s="292"/>
      <c r="F115" s="295"/>
      <c r="G115" s="56" t="s">
        <v>45</v>
      </c>
      <c r="H115" s="109">
        <v>0</v>
      </c>
      <c r="I115" s="116">
        <v>0</v>
      </c>
      <c r="J115" s="60">
        <v>0</v>
      </c>
      <c r="K115" s="72"/>
      <c r="L115" s="65"/>
      <c r="M115" s="66"/>
      <c r="N115" s="300"/>
      <c r="O115" s="301"/>
      <c r="P115" s="17"/>
      <c r="Q115" s="17"/>
      <c r="R115" s="17"/>
      <c r="S115" s="17"/>
    </row>
    <row r="116" spans="1:19" s="13" customFormat="1" ht="15" customHeight="1" x14ac:dyDescent="0.25">
      <c r="A116" s="362"/>
      <c r="B116" s="365"/>
      <c r="C116" s="344"/>
      <c r="D116" s="355"/>
      <c r="E116" s="292"/>
      <c r="F116" s="296"/>
      <c r="G116" s="29" t="s">
        <v>46</v>
      </c>
      <c r="H116" s="105">
        <v>0</v>
      </c>
      <c r="I116" s="193">
        <v>0</v>
      </c>
      <c r="J116" s="225">
        <v>0</v>
      </c>
      <c r="K116" s="72"/>
      <c r="L116" s="67"/>
      <c r="M116" s="241"/>
      <c r="N116" s="300"/>
      <c r="O116" s="301"/>
      <c r="P116" s="17"/>
      <c r="Q116" s="17"/>
      <c r="R116" s="17"/>
      <c r="S116" s="17"/>
    </row>
    <row r="117" spans="1:19" s="13" customFormat="1" ht="36" customHeight="1" thickBot="1" x14ac:dyDescent="0.3">
      <c r="A117" s="363"/>
      <c r="B117" s="366"/>
      <c r="C117" s="353"/>
      <c r="D117" s="356"/>
      <c r="E117" s="293"/>
      <c r="F117" s="297"/>
      <c r="G117" s="54" t="s">
        <v>8</v>
      </c>
      <c r="H117" s="110">
        <f>H114+H115+H116</f>
        <v>0</v>
      </c>
      <c r="I117" s="86">
        <f t="shared" ref="I117" si="23">I114+I115+I116</f>
        <v>8.6</v>
      </c>
      <c r="J117" s="86">
        <f t="shared" ref="J117" si="24">J114+J115+J116</f>
        <v>8.1999999999999993</v>
      </c>
      <c r="K117" s="270"/>
      <c r="L117" s="243"/>
      <c r="M117" s="244"/>
      <c r="N117" s="302"/>
      <c r="O117" s="303"/>
      <c r="P117" s="17"/>
      <c r="Q117" s="17"/>
      <c r="R117" s="17"/>
      <c r="S117" s="17"/>
    </row>
    <row r="118" spans="1:19" s="13" customFormat="1" ht="15" customHeight="1" x14ac:dyDescent="0.25">
      <c r="A118" s="361"/>
      <c r="B118" s="364"/>
      <c r="C118" s="352"/>
      <c r="D118" s="354" t="s">
        <v>142</v>
      </c>
      <c r="E118" s="291" t="s">
        <v>30</v>
      </c>
      <c r="F118" s="294" t="s">
        <v>64</v>
      </c>
      <c r="G118" s="27" t="s">
        <v>44</v>
      </c>
      <c r="H118" s="104">
        <v>0</v>
      </c>
      <c r="I118" s="112">
        <v>0</v>
      </c>
      <c r="J118" s="35">
        <v>0</v>
      </c>
      <c r="K118" s="71" t="s">
        <v>81</v>
      </c>
      <c r="L118" s="63" t="s">
        <v>32</v>
      </c>
      <c r="M118" s="64" t="s">
        <v>32</v>
      </c>
      <c r="N118" s="298" t="s">
        <v>170</v>
      </c>
      <c r="O118" s="299"/>
      <c r="P118" s="17"/>
      <c r="Q118" s="17"/>
      <c r="R118" s="17"/>
      <c r="S118" s="17"/>
    </row>
    <row r="119" spans="1:19" s="13" customFormat="1" ht="15" customHeight="1" x14ac:dyDescent="0.25">
      <c r="A119" s="362"/>
      <c r="B119" s="365"/>
      <c r="C119" s="344"/>
      <c r="D119" s="355"/>
      <c r="E119" s="292"/>
      <c r="F119" s="295"/>
      <c r="G119" s="56" t="s">
        <v>45</v>
      </c>
      <c r="H119" s="109">
        <v>0</v>
      </c>
      <c r="I119" s="116">
        <v>0</v>
      </c>
      <c r="J119" s="60">
        <v>0</v>
      </c>
      <c r="K119" s="72"/>
      <c r="L119" s="65"/>
      <c r="M119" s="66"/>
      <c r="N119" s="300"/>
      <c r="O119" s="301"/>
      <c r="P119" s="17"/>
      <c r="Q119" s="17"/>
      <c r="R119" s="17"/>
      <c r="S119" s="17"/>
    </row>
    <row r="120" spans="1:19" s="13" customFormat="1" ht="15" customHeight="1" x14ac:dyDescent="0.25">
      <c r="A120" s="362"/>
      <c r="B120" s="365"/>
      <c r="C120" s="344"/>
      <c r="D120" s="355"/>
      <c r="E120" s="292"/>
      <c r="F120" s="296"/>
      <c r="G120" s="29" t="s">
        <v>46</v>
      </c>
      <c r="H120" s="105">
        <v>52</v>
      </c>
      <c r="I120" s="193">
        <v>0</v>
      </c>
      <c r="J120" s="225">
        <v>0</v>
      </c>
      <c r="K120" s="72"/>
      <c r="L120" s="67"/>
      <c r="M120" s="241"/>
      <c r="N120" s="300"/>
      <c r="O120" s="301"/>
      <c r="P120" s="17"/>
      <c r="Q120" s="17"/>
      <c r="R120" s="17"/>
      <c r="S120" s="17"/>
    </row>
    <row r="121" spans="1:19" s="13" customFormat="1" ht="17.399999999999999" customHeight="1" thickBot="1" x14ac:dyDescent="0.3">
      <c r="A121" s="363"/>
      <c r="B121" s="366"/>
      <c r="C121" s="353"/>
      <c r="D121" s="356"/>
      <c r="E121" s="293"/>
      <c r="F121" s="297"/>
      <c r="G121" s="54" t="s">
        <v>8</v>
      </c>
      <c r="H121" s="110">
        <f>H118+H119+H120</f>
        <v>52</v>
      </c>
      <c r="I121" s="86">
        <f t="shared" ref="I121" si="25">I118+I119+I120</f>
        <v>0</v>
      </c>
      <c r="J121" s="86">
        <f t="shared" ref="J121" si="26">J118+J119+J120</f>
        <v>0</v>
      </c>
      <c r="K121" s="270"/>
      <c r="L121" s="243"/>
      <c r="M121" s="244"/>
      <c r="N121" s="302"/>
      <c r="O121" s="303"/>
      <c r="P121" s="17"/>
      <c r="Q121" s="17"/>
      <c r="R121" s="17"/>
      <c r="S121" s="17"/>
    </row>
    <row r="122" spans="1:19" s="13" customFormat="1" ht="12.75" customHeight="1" x14ac:dyDescent="0.25">
      <c r="A122" s="361"/>
      <c r="B122" s="364"/>
      <c r="C122" s="352"/>
      <c r="D122" s="354" t="s">
        <v>76</v>
      </c>
      <c r="E122" s="291" t="s">
        <v>30</v>
      </c>
      <c r="F122" s="294" t="s">
        <v>47</v>
      </c>
      <c r="G122" s="27" t="s">
        <v>44</v>
      </c>
      <c r="H122" s="104">
        <v>0</v>
      </c>
      <c r="I122" s="112">
        <v>27.7</v>
      </c>
      <c r="J122" s="35">
        <v>20.399999999999999</v>
      </c>
      <c r="K122" s="71"/>
      <c r="L122" s="63"/>
      <c r="M122" s="64"/>
      <c r="N122" s="298" t="s">
        <v>180</v>
      </c>
      <c r="O122" s="299"/>
      <c r="P122" s="17"/>
      <c r="Q122" s="17"/>
      <c r="R122" s="17"/>
      <c r="S122" s="17"/>
    </row>
    <row r="123" spans="1:19" s="13" customFormat="1" ht="14.25" customHeight="1" x14ac:dyDescent="0.25">
      <c r="A123" s="362"/>
      <c r="B123" s="365"/>
      <c r="C123" s="344"/>
      <c r="D123" s="355"/>
      <c r="E123" s="292"/>
      <c r="F123" s="295"/>
      <c r="G123" s="215" t="s">
        <v>45</v>
      </c>
      <c r="H123" s="109">
        <v>5</v>
      </c>
      <c r="I123" s="116">
        <v>0</v>
      </c>
      <c r="J123" s="60">
        <v>0</v>
      </c>
      <c r="K123" s="72"/>
      <c r="L123" s="65"/>
      <c r="M123" s="66"/>
      <c r="N123" s="300"/>
      <c r="O123" s="301"/>
      <c r="P123" s="17"/>
      <c r="Q123" s="17"/>
      <c r="R123" s="17"/>
      <c r="S123" s="17"/>
    </row>
    <row r="124" spans="1:19" s="13" customFormat="1" ht="14.25" customHeight="1" x14ac:dyDescent="0.25">
      <c r="A124" s="362"/>
      <c r="B124" s="365"/>
      <c r="C124" s="344"/>
      <c r="D124" s="355"/>
      <c r="E124" s="292"/>
      <c r="F124" s="295"/>
      <c r="G124" s="215" t="s">
        <v>31</v>
      </c>
      <c r="H124" s="109">
        <v>0</v>
      </c>
      <c r="I124" s="116">
        <v>1.2</v>
      </c>
      <c r="J124" s="60">
        <v>0.1</v>
      </c>
      <c r="K124" s="72"/>
      <c r="L124" s="65"/>
      <c r="M124" s="66"/>
      <c r="N124" s="300"/>
      <c r="O124" s="301"/>
      <c r="P124" s="17"/>
      <c r="Q124" s="17"/>
      <c r="R124" s="17"/>
      <c r="S124" s="17"/>
    </row>
    <row r="125" spans="1:19" s="13" customFormat="1" ht="14.25" customHeight="1" x14ac:dyDescent="0.25">
      <c r="A125" s="362"/>
      <c r="B125" s="365"/>
      <c r="C125" s="344"/>
      <c r="D125" s="355"/>
      <c r="E125" s="292"/>
      <c r="F125" s="296"/>
      <c r="G125" s="209" t="s">
        <v>46</v>
      </c>
      <c r="H125" s="105">
        <v>30</v>
      </c>
      <c r="I125" s="193">
        <v>211.5</v>
      </c>
      <c r="J125" s="225">
        <v>0</v>
      </c>
      <c r="K125" s="72"/>
      <c r="L125" s="67"/>
      <c r="M125" s="241"/>
      <c r="N125" s="300"/>
      <c r="O125" s="301"/>
      <c r="P125" s="17"/>
      <c r="Q125" s="17"/>
      <c r="R125" s="17"/>
      <c r="S125" s="17"/>
    </row>
    <row r="126" spans="1:19" s="13" customFormat="1" ht="15" customHeight="1" thickBot="1" x14ac:dyDescent="0.3">
      <c r="A126" s="363"/>
      <c r="B126" s="366"/>
      <c r="C126" s="353"/>
      <c r="D126" s="356"/>
      <c r="E126" s="293"/>
      <c r="F126" s="297"/>
      <c r="G126" s="54" t="s">
        <v>8</v>
      </c>
      <c r="H126" s="110">
        <f>H122+H123+H125+H124</f>
        <v>35</v>
      </c>
      <c r="I126" s="110">
        <f t="shared" ref="I126:J126" si="27">I122+I123+I125+I124</f>
        <v>240.39999999999998</v>
      </c>
      <c r="J126" s="86">
        <f t="shared" si="27"/>
        <v>20.5</v>
      </c>
      <c r="K126" s="242"/>
      <c r="L126" s="243"/>
      <c r="M126" s="244"/>
      <c r="N126" s="302"/>
      <c r="O126" s="303"/>
      <c r="P126" s="17"/>
      <c r="Q126" s="17"/>
      <c r="R126" s="17"/>
      <c r="S126" s="17"/>
    </row>
    <row r="127" spans="1:19" s="13" customFormat="1" ht="27.6" customHeight="1" x14ac:dyDescent="0.25">
      <c r="A127" s="361"/>
      <c r="B127" s="364"/>
      <c r="C127" s="352"/>
      <c r="D127" s="354" t="s">
        <v>74</v>
      </c>
      <c r="E127" s="291" t="s">
        <v>30</v>
      </c>
      <c r="F127" s="294" t="s">
        <v>47</v>
      </c>
      <c r="G127" s="165" t="s">
        <v>44</v>
      </c>
      <c r="H127" s="104">
        <v>0</v>
      </c>
      <c r="I127" s="112">
        <v>0</v>
      </c>
      <c r="J127" s="35">
        <v>0</v>
      </c>
      <c r="K127" s="167" t="s">
        <v>115</v>
      </c>
      <c r="L127" s="63" t="s">
        <v>32</v>
      </c>
      <c r="M127" s="64" t="s">
        <v>145</v>
      </c>
      <c r="N127" s="307" t="s">
        <v>163</v>
      </c>
      <c r="O127" s="308"/>
      <c r="P127" s="17"/>
      <c r="Q127" s="17"/>
      <c r="R127" s="17"/>
      <c r="S127" s="17"/>
    </row>
    <row r="128" spans="1:19" s="13" customFormat="1" ht="54" customHeight="1" x14ac:dyDescent="0.25">
      <c r="A128" s="362"/>
      <c r="B128" s="365"/>
      <c r="C128" s="344"/>
      <c r="D128" s="355"/>
      <c r="E128" s="292"/>
      <c r="F128" s="295"/>
      <c r="G128" s="166" t="s">
        <v>111</v>
      </c>
      <c r="H128" s="109">
        <v>1800</v>
      </c>
      <c r="I128" s="116">
        <v>1653.2</v>
      </c>
      <c r="J128" s="60">
        <v>1153.4000000000001</v>
      </c>
      <c r="K128" s="168" t="s">
        <v>113</v>
      </c>
      <c r="L128" s="65" t="s">
        <v>32</v>
      </c>
      <c r="M128" s="66" t="s">
        <v>145</v>
      </c>
      <c r="N128" s="311" t="s">
        <v>171</v>
      </c>
      <c r="O128" s="312"/>
      <c r="P128" s="17"/>
      <c r="Q128" s="17"/>
      <c r="R128" s="17"/>
      <c r="S128" s="17"/>
    </row>
    <row r="129" spans="1:19" s="13" customFormat="1" ht="52.95" customHeight="1" x14ac:dyDescent="0.25">
      <c r="A129" s="362"/>
      <c r="B129" s="365"/>
      <c r="C129" s="344"/>
      <c r="D129" s="355"/>
      <c r="E129" s="292"/>
      <c r="F129" s="295"/>
      <c r="G129" s="56"/>
      <c r="H129" s="109"/>
      <c r="I129" s="116"/>
      <c r="J129" s="60"/>
      <c r="K129" s="169" t="s">
        <v>114</v>
      </c>
      <c r="L129" s="171" t="s">
        <v>32</v>
      </c>
      <c r="M129" s="235" t="s">
        <v>32</v>
      </c>
      <c r="N129" s="309"/>
      <c r="O129" s="310"/>
      <c r="P129" s="17"/>
      <c r="Q129" s="17"/>
      <c r="R129" s="17"/>
      <c r="S129" s="17"/>
    </row>
    <row r="130" spans="1:19" s="13" customFormat="1" ht="39.6" customHeight="1" x14ac:dyDescent="0.25">
      <c r="A130" s="362"/>
      <c r="B130" s="365"/>
      <c r="C130" s="344"/>
      <c r="D130" s="355"/>
      <c r="E130" s="292"/>
      <c r="F130" s="296"/>
      <c r="G130" s="29"/>
      <c r="H130" s="105"/>
      <c r="I130" s="126"/>
      <c r="J130" s="123"/>
      <c r="K130" s="170" t="s">
        <v>116</v>
      </c>
      <c r="L130" s="67" t="s">
        <v>32</v>
      </c>
      <c r="M130" s="233" t="s">
        <v>32</v>
      </c>
      <c r="N130" s="319"/>
      <c r="O130" s="320"/>
      <c r="P130" s="17"/>
      <c r="Q130" s="17"/>
      <c r="R130" s="17"/>
      <c r="S130" s="17"/>
    </row>
    <row r="131" spans="1:19" s="13" customFormat="1" ht="39.6" customHeight="1" x14ac:dyDescent="0.25">
      <c r="A131" s="362"/>
      <c r="B131" s="365"/>
      <c r="C131" s="344"/>
      <c r="D131" s="355"/>
      <c r="E131" s="292"/>
      <c r="F131" s="519"/>
      <c r="G131" s="29"/>
      <c r="H131" s="105"/>
      <c r="I131" s="113"/>
      <c r="J131" s="123"/>
      <c r="K131" s="168" t="s">
        <v>117</v>
      </c>
      <c r="L131" s="172" t="s">
        <v>32</v>
      </c>
      <c r="M131" s="236" t="s">
        <v>32</v>
      </c>
      <c r="N131" s="309"/>
      <c r="O131" s="310"/>
      <c r="P131" s="17"/>
      <c r="Q131" s="17"/>
      <c r="R131" s="17"/>
      <c r="S131" s="17"/>
    </row>
    <row r="132" spans="1:19" s="13" customFormat="1" ht="26.4" x14ac:dyDescent="0.25">
      <c r="A132" s="362"/>
      <c r="B132" s="365"/>
      <c r="C132" s="344"/>
      <c r="D132" s="355"/>
      <c r="E132" s="292"/>
      <c r="F132" s="519"/>
      <c r="G132" s="29"/>
      <c r="H132" s="105"/>
      <c r="I132" s="113"/>
      <c r="J132" s="123"/>
      <c r="K132" s="168" t="s">
        <v>118</v>
      </c>
      <c r="L132" s="67" t="s">
        <v>32</v>
      </c>
      <c r="M132" s="237" t="s">
        <v>145</v>
      </c>
      <c r="N132" s="321" t="s">
        <v>164</v>
      </c>
      <c r="O132" s="322"/>
      <c r="P132" s="17"/>
      <c r="Q132" s="17"/>
      <c r="R132" s="17"/>
      <c r="S132" s="17"/>
    </row>
    <row r="133" spans="1:19" s="13" customFormat="1" ht="77.400000000000006" customHeight="1" x14ac:dyDescent="0.25">
      <c r="A133" s="362"/>
      <c r="B133" s="365"/>
      <c r="C133" s="344"/>
      <c r="D133" s="355"/>
      <c r="E133" s="292"/>
      <c r="F133" s="519"/>
      <c r="G133" s="29"/>
      <c r="H133" s="105"/>
      <c r="I133" s="113"/>
      <c r="J133" s="123"/>
      <c r="K133" s="168" t="s">
        <v>119</v>
      </c>
      <c r="L133" s="67" t="s">
        <v>32</v>
      </c>
      <c r="M133" s="237" t="s">
        <v>145</v>
      </c>
      <c r="N133" s="311" t="s">
        <v>181</v>
      </c>
      <c r="O133" s="312"/>
      <c r="P133" s="17"/>
      <c r="Q133" s="17"/>
      <c r="R133" s="17"/>
      <c r="S133" s="17"/>
    </row>
    <row r="134" spans="1:19" s="13" customFormat="1" ht="39" customHeight="1" x14ac:dyDescent="0.25">
      <c r="A134" s="362"/>
      <c r="B134" s="365"/>
      <c r="C134" s="344"/>
      <c r="D134" s="355"/>
      <c r="E134" s="292"/>
      <c r="F134" s="519"/>
      <c r="G134" s="29"/>
      <c r="H134" s="105"/>
      <c r="I134" s="113"/>
      <c r="J134" s="123"/>
      <c r="K134" s="170" t="s">
        <v>75</v>
      </c>
      <c r="L134" s="67" t="s">
        <v>32</v>
      </c>
      <c r="M134" s="237" t="s">
        <v>32</v>
      </c>
      <c r="N134" s="319"/>
      <c r="O134" s="320"/>
      <c r="P134" s="17"/>
      <c r="Q134" s="17"/>
      <c r="R134" s="17"/>
      <c r="S134" s="17"/>
    </row>
    <row r="135" spans="1:19" s="13" customFormat="1" ht="18" customHeight="1" thickBot="1" x14ac:dyDescent="0.3">
      <c r="A135" s="363"/>
      <c r="B135" s="366"/>
      <c r="C135" s="353"/>
      <c r="D135" s="356"/>
      <c r="E135" s="293"/>
      <c r="F135" s="297"/>
      <c r="G135" s="54" t="s">
        <v>8</v>
      </c>
      <c r="H135" s="110">
        <f>H127+H128+H130</f>
        <v>1800</v>
      </c>
      <c r="I135" s="125">
        <f>I127+I128+I130</f>
        <v>1653.2</v>
      </c>
      <c r="J135" s="124">
        <f>J127+J128+J130</f>
        <v>1153.4000000000001</v>
      </c>
      <c r="K135" s="140"/>
      <c r="L135" s="81"/>
      <c r="M135" s="82"/>
      <c r="N135" s="523"/>
      <c r="O135" s="524"/>
      <c r="P135" s="17"/>
      <c r="Q135" s="17"/>
      <c r="R135" s="17"/>
      <c r="S135" s="17"/>
    </row>
    <row r="136" spans="1:19" s="13" customFormat="1" ht="17.399999999999999" customHeight="1" thickBot="1" x14ac:dyDescent="0.3">
      <c r="A136" s="25" t="s">
        <v>9</v>
      </c>
      <c r="B136" s="26" t="s">
        <v>7</v>
      </c>
      <c r="C136" s="517" t="s">
        <v>10</v>
      </c>
      <c r="D136" s="518"/>
      <c r="E136" s="518"/>
      <c r="F136" s="518"/>
      <c r="G136" s="527"/>
      <c r="H136" s="122">
        <f>H93+H98+H103+H108+H113+H117+H121+H135+H126</f>
        <v>2693.5</v>
      </c>
      <c r="I136" s="122">
        <f>I93+I98+I103+I108+I113+I117+I121+I135+I126</f>
        <v>2714.1</v>
      </c>
      <c r="J136" s="122">
        <f>J93+J98+J103+J108+J113+J117+J121+J135+J126</f>
        <v>1652.2</v>
      </c>
      <c r="K136" s="144"/>
      <c r="L136" s="143"/>
      <c r="M136" s="143"/>
      <c r="N136" s="145"/>
      <c r="O136" s="146"/>
      <c r="P136" s="17"/>
      <c r="Q136" s="17"/>
      <c r="R136" s="17"/>
      <c r="S136" s="17"/>
    </row>
    <row r="137" spans="1:19" s="13" customFormat="1" ht="14.25" customHeight="1" thickBot="1" x14ac:dyDescent="0.3">
      <c r="A137" s="25" t="s">
        <v>9</v>
      </c>
      <c r="B137" s="26" t="s">
        <v>9</v>
      </c>
      <c r="C137" s="525" t="s">
        <v>77</v>
      </c>
      <c r="D137" s="526"/>
      <c r="E137" s="526"/>
      <c r="F137" s="526"/>
      <c r="G137" s="526"/>
      <c r="H137" s="526"/>
      <c r="I137" s="526"/>
      <c r="J137" s="526"/>
      <c r="K137" s="526"/>
      <c r="L137" s="526"/>
      <c r="M137" s="526"/>
      <c r="N137" s="131"/>
      <c r="O137" s="146"/>
      <c r="P137" s="17"/>
      <c r="Q137" s="17"/>
      <c r="R137" s="17"/>
      <c r="S137" s="17"/>
    </row>
    <row r="138" spans="1:19" s="13" customFormat="1" ht="16.2" customHeight="1" x14ac:dyDescent="0.25">
      <c r="A138" s="361"/>
      <c r="B138" s="364"/>
      <c r="C138" s="352"/>
      <c r="D138" s="354" t="s">
        <v>78</v>
      </c>
      <c r="E138" s="291" t="s">
        <v>30</v>
      </c>
      <c r="F138" s="294" t="s">
        <v>64</v>
      </c>
      <c r="G138" s="27" t="s">
        <v>44</v>
      </c>
      <c r="H138" s="104">
        <v>0</v>
      </c>
      <c r="I138" s="112">
        <v>2</v>
      </c>
      <c r="J138" s="35">
        <v>0</v>
      </c>
      <c r="K138" s="71"/>
      <c r="L138" s="63"/>
      <c r="M138" s="64"/>
      <c r="N138" s="298" t="s">
        <v>182</v>
      </c>
      <c r="O138" s="299"/>
      <c r="P138" s="17"/>
      <c r="Q138" s="17"/>
      <c r="R138" s="17"/>
      <c r="S138" s="17"/>
    </row>
    <row r="139" spans="1:19" s="13" customFormat="1" ht="12.6" customHeight="1" x14ac:dyDescent="0.25">
      <c r="A139" s="362"/>
      <c r="B139" s="365"/>
      <c r="C139" s="344"/>
      <c r="D139" s="355"/>
      <c r="E139" s="292"/>
      <c r="F139" s="295"/>
      <c r="G139" s="215" t="s">
        <v>45</v>
      </c>
      <c r="H139" s="109">
        <v>0</v>
      </c>
      <c r="I139" s="116">
        <v>0</v>
      </c>
      <c r="J139" s="60">
        <v>0</v>
      </c>
      <c r="K139" s="72"/>
      <c r="L139" s="65"/>
      <c r="M139" s="66"/>
      <c r="N139" s="300"/>
      <c r="O139" s="301"/>
      <c r="P139" s="17"/>
      <c r="Q139" s="17"/>
      <c r="R139" s="17"/>
      <c r="S139" s="17"/>
    </row>
    <row r="140" spans="1:19" s="13" customFormat="1" ht="12.6" customHeight="1" x14ac:dyDescent="0.25">
      <c r="A140" s="362"/>
      <c r="B140" s="365"/>
      <c r="C140" s="344"/>
      <c r="D140" s="355"/>
      <c r="E140" s="292"/>
      <c r="F140" s="295"/>
      <c r="G140" s="215" t="s">
        <v>31</v>
      </c>
      <c r="H140" s="109">
        <v>0</v>
      </c>
      <c r="I140" s="116">
        <v>0.8</v>
      </c>
      <c r="J140" s="60">
        <v>0.1</v>
      </c>
      <c r="K140" s="72"/>
      <c r="L140" s="65"/>
      <c r="M140" s="66"/>
      <c r="N140" s="300"/>
      <c r="O140" s="301"/>
      <c r="P140" s="17"/>
      <c r="Q140" s="17"/>
      <c r="R140" s="17"/>
      <c r="S140" s="17"/>
    </row>
    <row r="141" spans="1:19" s="13" customFormat="1" ht="14.25" customHeight="1" x14ac:dyDescent="0.25">
      <c r="A141" s="362"/>
      <c r="B141" s="365"/>
      <c r="C141" s="344"/>
      <c r="D141" s="355"/>
      <c r="E141" s="292"/>
      <c r="F141" s="296"/>
      <c r="G141" s="209" t="s">
        <v>46</v>
      </c>
      <c r="H141" s="105">
        <v>570</v>
      </c>
      <c r="I141" s="193">
        <v>1.6</v>
      </c>
      <c r="J141" s="225">
        <v>0</v>
      </c>
      <c r="K141" s="72"/>
      <c r="L141" s="67"/>
      <c r="M141" s="241"/>
      <c r="N141" s="300"/>
      <c r="O141" s="301"/>
      <c r="P141" s="17"/>
      <c r="Q141" s="17"/>
      <c r="R141" s="17"/>
      <c r="S141" s="17"/>
    </row>
    <row r="142" spans="1:19" s="13" customFormat="1" ht="18.75" customHeight="1" thickBot="1" x14ac:dyDescent="0.3">
      <c r="A142" s="363"/>
      <c r="B142" s="366"/>
      <c r="C142" s="353"/>
      <c r="D142" s="356"/>
      <c r="E142" s="293"/>
      <c r="F142" s="297"/>
      <c r="G142" s="54" t="s">
        <v>8</v>
      </c>
      <c r="H142" s="110">
        <f>H138+H139+H141+H140</f>
        <v>570</v>
      </c>
      <c r="I142" s="110">
        <f t="shared" ref="I142:J142" si="28">I138+I139+I141+I140</f>
        <v>4.4000000000000004</v>
      </c>
      <c r="J142" s="110">
        <f t="shared" si="28"/>
        <v>0.1</v>
      </c>
      <c r="K142" s="242"/>
      <c r="L142" s="243"/>
      <c r="M142" s="244"/>
      <c r="N142" s="302"/>
      <c r="O142" s="303"/>
      <c r="P142" s="17"/>
      <c r="Q142" s="17"/>
      <c r="R142" s="17"/>
      <c r="S142" s="17"/>
    </row>
    <row r="143" spans="1:19" s="13" customFormat="1" ht="14.25" customHeight="1" x14ac:dyDescent="0.25">
      <c r="A143" s="361"/>
      <c r="B143" s="364"/>
      <c r="C143" s="352"/>
      <c r="D143" s="354" t="s">
        <v>79</v>
      </c>
      <c r="E143" s="291" t="s">
        <v>30</v>
      </c>
      <c r="F143" s="294" t="s">
        <v>64</v>
      </c>
      <c r="G143" s="27" t="s">
        <v>44</v>
      </c>
      <c r="H143" s="104">
        <v>0</v>
      </c>
      <c r="I143" s="112">
        <v>66</v>
      </c>
      <c r="J143" s="35">
        <v>52.4</v>
      </c>
      <c r="K143" s="71" t="s">
        <v>81</v>
      </c>
      <c r="L143" s="63" t="s">
        <v>32</v>
      </c>
      <c r="M143" s="64" t="s">
        <v>145</v>
      </c>
      <c r="N143" s="298" t="s">
        <v>183</v>
      </c>
      <c r="O143" s="299"/>
      <c r="P143" s="17"/>
      <c r="Q143" s="17"/>
      <c r="R143" s="17"/>
      <c r="S143" s="17"/>
    </row>
    <row r="144" spans="1:19" s="13" customFormat="1" ht="14.25" customHeight="1" x14ac:dyDescent="0.25">
      <c r="A144" s="362"/>
      <c r="B144" s="365"/>
      <c r="C144" s="344"/>
      <c r="D144" s="355"/>
      <c r="E144" s="292"/>
      <c r="F144" s="295"/>
      <c r="G144" s="215" t="s">
        <v>45</v>
      </c>
      <c r="H144" s="109">
        <v>0</v>
      </c>
      <c r="I144" s="116">
        <v>0</v>
      </c>
      <c r="J144" s="60">
        <v>0</v>
      </c>
      <c r="K144" s="72"/>
      <c r="L144" s="65"/>
      <c r="M144" s="66"/>
      <c r="N144" s="300"/>
      <c r="O144" s="301"/>
      <c r="P144" s="17"/>
      <c r="Q144" s="17"/>
      <c r="R144" s="17"/>
      <c r="S144" s="17"/>
    </row>
    <row r="145" spans="1:19" s="13" customFormat="1" ht="14.25" customHeight="1" x14ac:dyDescent="0.25">
      <c r="A145" s="362"/>
      <c r="B145" s="365"/>
      <c r="C145" s="344"/>
      <c r="D145" s="355"/>
      <c r="E145" s="292"/>
      <c r="F145" s="295"/>
      <c r="G145" s="215" t="s">
        <v>31</v>
      </c>
      <c r="H145" s="109">
        <v>0</v>
      </c>
      <c r="I145" s="116">
        <v>11</v>
      </c>
      <c r="J145" s="60">
        <v>0</v>
      </c>
      <c r="K145" s="72"/>
      <c r="L145" s="65"/>
      <c r="M145" s="66"/>
      <c r="N145" s="300"/>
      <c r="O145" s="301"/>
      <c r="P145" s="17"/>
      <c r="Q145" s="17"/>
      <c r="R145" s="17"/>
      <c r="S145" s="17"/>
    </row>
    <row r="146" spans="1:19" s="13" customFormat="1" ht="21.6" customHeight="1" x14ac:dyDescent="0.25">
      <c r="A146" s="362"/>
      <c r="B146" s="365"/>
      <c r="C146" s="344"/>
      <c r="D146" s="355"/>
      <c r="E146" s="292"/>
      <c r="F146" s="296"/>
      <c r="G146" s="209" t="s">
        <v>46</v>
      </c>
      <c r="H146" s="105">
        <v>434</v>
      </c>
      <c r="I146" s="193">
        <v>0</v>
      </c>
      <c r="J146" s="225">
        <v>0</v>
      </c>
      <c r="K146" s="72"/>
      <c r="L146" s="67"/>
      <c r="M146" s="241"/>
      <c r="N146" s="300"/>
      <c r="O146" s="301"/>
      <c r="P146" s="17"/>
      <c r="Q146" s="17"/>
      <c r="R146" s="17"/>
      <c r="S146" s="17"/>
    </row>
    <row r="147" spans="1:19" s="13" customFormat="1" ht="69" customHeight="1" thickBot="1" x14ac:dyDescent="0.3">
      <c r="A147" s="363"/>
      <c r="B147" s="366"/>
      <c r="C147" s="353"/>
      <c r="D147" s="356"/>
      <c r="E147" s="293"/>
      <c r="F147" s="297"/>
      <c r="G147" s="54" t="s">
        <v>8</v>
      </c>
      <c r="H147" s="110">
        <f>H143+H144+H146+H145</f>
        <v>434</v>
      </c>
      <c r="I147" s="110">
        <f t="shared" ref="I147:J147" si="29">I143+I144+I146+I145</f>
        <v>77</v>
      </c>
      <c r="J147" s="110">
        <f t="shared" si="29"/>
        <v>52.4</v>
      </c>
      <c r="K147" s="242"/>
      <c r="L147" s="243"/>
      <c r="M147" s="244"/>
      <c r="N147" s="302"/>
      <c r="O147" s="303"/>
      <c r="P147" s="17"/>
      <c r="Q147" s="17"/>
      <c r="R147" s="17"/>
      <c r="S147" s="17"/>
    </row>
    <row r="148" spans="1:19" s="13" customFormat="1" ht="14.25" customHeight="1" x14ac:dyDescent="0.25">
      <c r="A148" s="361"/>
      <c r="B148" s="364"/>
      <c r="C148" s="352"/>
      <c r="D148" s="354" t="s">
        <v>120</v>
      </c>
      <c r="E148" s="291" t="s">
        <v>30</v>
      </c>
      <c r="F148" s="294" t="s">
        <v>47</v>
      </c>
      <c r="G148" s="27" t="s">
        <v>44</v>
      </c>
      <c r="H148" s="104">
        <v>0</v>
      </c>
      <c r="I148" s="112">
        <v>10</v>
      </c>
      <c r="J148" s="35">
        <v>0</v>
      </c>
      <c r="K148" s="71" t="s">
        <v>81</v>
      </c>
      <c r="L148" s="63" t="s">
        <v>32</v>
      </c>
      <c r="M148" s="64" t="s">
        <v>32</v>
      </c>
      <c r="N148" s="298" t="s">
        <v>184</v>
      </c>
      <c r="O148" s="299"/>
      <c r="P148" s="17"/>
      <c r="Q148" s="17"/>
      <c r="R148" s="17"/>
      <c r="S148" s="17"/>
    </row>
    <row r="149" spans="1:19" s="13" customFormat="1" ht="24.6" customHeight="1" x14ac:dyDescent="0.25">
      <c r="A149" s="362"/>
      <c r="B149" s="365"/>
      <c r="C149" s="344"/>
      <c r="D149" s="355"/>
      <c r="E149" s="292"/>
      <c r="F149" s="295"/>
      <c r="G149" s="56" t="s">
        <v>45</v>
      </c>
      <c r="H149" s="109">
        <v>0</v>
      </c>
      <c r="I149" s="116">
        <v>0</v>
      </c>
      <c r="J149" s="60">
        <v>0</v>
      </c>
      <c r="K149" s="72"/>
      <c r="L149" s="65"/>
      <c r="M149" s="66"/>
      <c r="N149" s="300"/>
      <c r="O149" s="301"/>
      <c r="P149" s="17"/>
      <c r="Q149" s="17"/>
      <c r="R149" s="17"/>
      <c r="S149" s="17"/>
    </row>
    <row r="150" spans="1:19" s="13" customFormat="1" ht="16.2" customHeight="1" x14ac:dyDescent="0.25">
      <c r="A150" s="362"/>
      <c r="B150" s="365"/>
      <c r="C150" s="344"/>
      <c r="D150" s="355"/>
      <c r="E150" s="292"/>
      <c r="F150" s="296"/>
      <c r="G150" s="29" t="s">
        <v>46</v>
      </c>
      <c r="H150" s="105">
        <v>0</v>
      </c>
      <c r="I150" s="193">
        <v>0</v>
      </c>
      <c r="J150" s="225">
        <v>0</v>
      </c>
      <c r="K150" s="72"/>
      <c r="L150" s="67"/>
      <c r="M150" s="241"/>
      <c r="N150" s="300"/>
      <c r="O150" s="301"/>
      <c r="P150" s="17"/>
      <c r="R150" s="17"/>
      <c r="S150" s="17"/>
    </row>
    <row r="151" spans="1:19" s="13" customFormat="1" ht="46.8" customHeight="1" thickBot="1" x14ac:dyDescent="0.3">
      <c r="A151" s="363"/>
      <c r="B151" s="366"/>
      <c r="C151" s="353"/>
      <c r="D151" s="356"/>
      <c r="E151" s="293"/>
      <c r="F151" s="297"/>
      <c r="G151" s="54" t="s">
        <v>8</v>
      </c>
      <c r="H151" s="106">
        <f>H148+H149+H150</f>
        <v>0</v>
      </c>
      <c r="I151" s="32">
        <f t="shared" ref="I151" si="30">I148+I149+I150</f>
        <v>10</v>
      </c>
      <c r="J151" s="32">
        <f t="shared" ref="J151" si="31">J148+J149+J150</f>
        <v>0</v>
      </c>
      <c r="K151" s="242"/>
      <c r="L151" s="243"/>
      <c r="M151" s="244"/>
      <c r="N151" s="302"/>
      <c r="O151" s="303"/>
      <c r="P151" s="17"/>
      <c r="Q151" s="17"/>
      <c r="R151" s="17"/>
      <c r="S151" s="17"/>
    </row>
    <row r="152" spans="1:19" s="13" customFormat="1" ht="13.95" customHeight="1" x14ac:dyDescent="0.25">
      <c r="A152" s="141"/>
      <c r="B152" s="164"/>
      <c r="C152" s="343"/>
      <c r="D152" s="487" t="s">
        <v>143</v>
      </c>
      <c r="E152" s="490" t="s">
        <v>30</v>
      </c>
      <c r="F152" s="493" t="s">
        <v>47</v>
      </c>
      <c r="G152" s="173" t="s">
        <v>44</v>
      </c>
      <c r="H152" s="174">
        <v>0</v>
      </c>
      <c r="I152" s="175">
        <v>45</v>
      </c>
      <c r="J152" s="176">
        <v>36.5</v>
      </c>
      <c r="K152" s="71" t="s">
        <v>81</v>
      </c>
      <c r="L152" s="63" t="s">
        <v>32</v>
      </c>
      <c r="M152" s="64" t="s">
        <v>32</v>
      </c>
      <c r="N152" s="313" t="s">
        <v>172</v>
      </c>
      <c r="O152" s="314"/>
      <c r="P152" s="17"/>
      <c r="Q152" s="17"/>
      <c r="R152" s="17"/>
      <c r="S152" s="17"/>
    </row>
    <row r="153" spans="1:19" s="13" customFormat="1" ht="16.8" customHeight="1" x14ac:dyDescent="0.25">
      <c r="A153" s="141"/>
      <c r="B153" s="164"/>
      <c r="C153" s="344"/>
      <c r="D153" s="488"/>
      <c r="E153" s="491"/>
      <c r="F153" s="494"/>
      <c r="G153" s="177" t="s">
        <v>45</v>
      </c>
      <c r="H153" s="178">
        <v>0</v>
      </c>
      <c r="I153" s="179">
        <v>0</v>
      </c>
      <c r="J153" s="180">
        <v>0</v>
      </c>
      <c r="K153" s="72" t="s">
        <v>101</v>
      </c>
      <c r="L153" s="65" t="s">
        <v>32</v>
      </c>
      <c r="M153" s="66" t="s">
        <v>145</v>
      </c>
      <c r="N153" s="315"/>
      <c r="O153" s="316"/>
      <c r="P153" s="17"/>
      <c r="Q153" s="17"/>
      <c r="R153" s="17"/>
      <c r="S153" s="17"/>
    </row>
    <row r="154" spans="1:19" s="13" customFormat="1" ht="12.6" customHeight="1" x14ac:dyDescent="0.25">
      <c r="A154" s="141"/>
      <c r="B154" s="164"/>
      <c r="C154" s="344"/>
      <c r="D154" s="488"/>
      <c r="E154" s="491"/>
      <c r="F154" s="495"/>
      <c r="G154" s="181" t="s">
        <v>46</v>
      </c>
      <c r="H154" s="182">
        <v>0</v>
      </c>
      <c r="I154" s="192">
        <v>0</v>
      </c>
      <c r="J154" s="226">
        <v>0</v>
      </c>
      <c r="K154" s="72"/>
      <c r="L154" s="67"/>
      <c r="M154" s="241"/>
      <c r="N154" s="315"/>
      <c r="O154" s="316"/>
      <c r="P154" s="17"/>
      <c r="Q154" s="17"/>
      <c r="R154" s="17"/>
      <c r="S154" s="17"/>
    </row>
    <row r="155" spans="1:19" s="13" customFormat="1" ht="30" customHeight="1" thickBot="1" x14ac:dyDescent="0.3">
      <c r="A155" s="141"/>
      <c r="B155" s="164"/>
      <c r="C155" s="345"/>
      <c r="D155" s="489"/>
      <c r="E155" s="492"/>
      <c r="F155" s="496"/>
      <c r="G155" s="185" t="s">
        <v>8</v>
      </c>
      <c r="H155" s="186">
        <f>H152+H153+H154</f>
        <v>0</v>
      </c>
      <c r="I155" s="187">
        <f t="shared" ref="I155:J155" si="32">I152+I153+I154</f>
        <v>45</v>
      </c>
      <c r="J155" s="187">
        <f t="shared" si="32"/>
        <v>36.5</v>
      </c>
      <c r="K155" s="242"/>
      <c r="L155" s="243"/>
      <c r="M155" s="244"/>
      <c r="N155" s="317"/>
      <c r="O155" s="318"/>
      <c r="P155" s="17"/>
      <c r="Q155" s="17"/>
      <c r="R155" s="17"/>
      <c r="S155" s="17"/>
    </row>
    <row r="156" spans="1:19" s="13" customFormat="1" ht="14.25" customHeight="1" x14ac:dyDescent="0.25">
      <c r="A156" s="361"/>
      <c r="B156" s="364"/>
      <c r="C156" s="352"/>
      <c r="D156" s="354" t="s">
        <v>121</v>
      </c>
      <c r="E156" s="497" t="s">
        <v>30</v>
      </c>
      <c r="F156" s="501" t="s">
        <v>122</v>
      </c>
      <c r="G156" s="188" t="s">
        <v>44</v>
      </c>
      <c r="H156" s="174">
        <v>0</v>
      </c>
      <c r="I156" s="175">
        <v>0</v>
      </c>
      <c r="J156" s="176">
        <v>0</v>
      </c>
      <c r="K156" s="71" t="s">
        <v>80</v>
      </c>
      <c r="L156" s="63" t="s">
        <v>32</v>
      </c>
      <c r="M156" s="64" t="s">
        <v>32</v>
      </c>
      <c r="N156" s="298" t="s">
        <v>160</v>
      </c>
      <c r="O156" s="299"/>
      <c r="P156" s="17"/>
      <c r="Q156" s="17"/>
      <c r="R156" s="17"/>
      <c r="S156" s="17"/>
    </row>
    <row r="157" spans="1:19" s="13" customFormat="1" ht="13.2" customHeight="1" x14ac:dyDescent="0.25">
      <c r="A157" s="362"/>
      <c r="B157" s="365"/>
      <c r="C157" s="344"/>
      <c r="D157" s="355"/>
      <c r="E157" s="498"/>
      <c r="F157" s="502"/>
      <c r="G157" s="189" t="s">
        <v>111</v>
      </c>
      <c r="H157" s="178">
        <v>100</v>
      </c>
      <c r="I157" s="179">
        <v>100</v>
      </c>
      <c r="J157" s="180">
        <v>100</v>
      </c>
      <c r="K157" s="72" t="s">
        <v>159</v>
      </c>
      <c r="L157" s="67" t="s">
        <v>32</v>
      </c>
      <c r="M157" s="66" t="s">
        <v>32</v>
      </c>
      <c r="N157" s="300"/>
      <c r="O157" s="301"/>
      <c r="P157" s="17"/>
      <c r="Q157" s="17"/>
      <c r="R157" s="17"/>
      <c r="S157" s="17"/>
    </row>
    <row r="158" spans="1:19" s="13" customFormat="1" ht="14.25" customHeight="1" x14ac:dyDescent="0.25">
      <c r="A158" s="362"/>
      <c r="B158" s="365"/>
      <c r="C158" s="344"/>
      <c r="D158" s="355"/>
      <c r="E158" s="499"/>
      <c r="F158" s="503"/>
      <c r="G158" s="189" t="s">
        <v>31</v>
      </c>
      <c r="H158" s="178">
        <v>0</v>
      </c>
      <c r="I158" s="179">
        <v>25</v>
      </c>
      <c r="J158" s="180">
        <v>25</v>
      </c>
      <c r="K158" s="72"/>
      <c r="L158" s="65"/>
      <c r="M158" s="66"/>
      <c r="N158" s="300"/>
      <c r="O158" s="301"/>
      <c r="P158" s="17"/>
      <c r="Q158" s="17"/>
      <c r="R158" s="17"/>
      <c r="S158" s="17"/>
    </row>
    <row r="159" spans="1:19" s="13" customFormat="1" ht="9" customHeight="1" x14ac:dyDescent="0.25">
      <c r="A159" s="362"/>
      <c r="B159" s="365"/>
      <c r="C159" s="344"/>
      <c r="D159" s="355"/>
      <c r="E159" s="499"/>
      <c r="F159" s="499"/>
      <c r="G159" s="190"/>
      <c r="H159" s="182"/>
      <c r="I159" s="183"/>
      <c r="J159" s="184"/>
      <c r="K159" s="72"/>
      <c r="L159" s="67"/>
      <c r="M159" s="241"/>
      <c r="N159" s="300"/>
      <c r="O159" s="301"/>
      <c r="P159" s="17"/>
      <c r="Q159" s="17"/>
      <c r="R159" s="17"/>
      <c r="S159" s="17"/>
    </row>
    <row r="160" spans="1:19" s="13" customFormat="1" ht="23.4" customHeight="1" thickBot="1" x14ac:dyDescent="0.3">
      <c r="A160" s="363"/>
      <c r="B160" s="366"/>
      <c r="C160" s="353"/>
      <c r="D160" s="356"/>
      <c r="E160" s="500"/>
      <c r="F160" s="500"/>
      <c r="G160" s="191" t="s">
        <v>8</v>
      </c>
      <c r="H160" s="186">
        <f>H156+H157+H158</f>
        <v>100</v>
      </c>
      <c r="I160" s="186">
        <f t="shared" ref="I160:J160" si="33">I156+I157+I158</f>
        <v>125</v>
      </c>
      <c r="J160" s="186">
        <f t="shared" si="33"/>
        <v>125</v>
      </c>
      <c r="K160" s="242"/>
      <c r="L160" s="243"/>
      <c r="M160" s="244"/>
      <c r="N160" s="302"/>
      <c r="O160" s="303"/>
      <c r="P160" s="17"/>
      <c r="Q160" s="17"/>
      <c r="R160" s="17"/>
      <c r="S160" s="17"/>
    </row>
    <row r="161" spans="1:19" s="13" customFormat="1" ht="14.25" customHeight="1" x14ac:dyDescent="0.25">
      <c r="A161" s="361"/>
      <c r="B161" s="364"/>
      <c r="C161" s="352"/>
      <c r="D161" s="354" t="s">
        <v>123</v>
      </c>
      <c r="E161" s="291" t="s">
        <v>30</v>
      </c>
      <c r="F161" s="294" t="s">
        <v>47</v>
      </c>
      <c r="G161" s="27" t="s">
        <v>44</v>
      </c>
      <c r="H161" s="104">
        <v>79.3</v>
      </c>
      <c r="I161" s="112">
        <v>79.3</v>
      </c>
      <c r="J161" s="35">
        <v>68.400000000000006</v>
      </c>
      <c r="K161" s="71" t="s">
        <v>112</v>
      </c>
      <c r="L161" s="63" t="s">
        <v>32</v>
      </c>
      <c r="M161" s="64" t="s">
        <v>32</v>
      </c>
      <c r="N161" s="298" t="s">
        <v>187</v>
      </c>
      <c r="O161" s="299"/>
      <c r="P161" s="17"/>
      <c r="Q161" s="17"/>
      <c r="R161" s="17"/>
      <c r="S161" s="17"/>
    </row>
    <row r="162" spans="1:19" s="13" customFormat="1" ht="14.25" customHeight="1" x14ac:dyDescent="0.25">
      <c r="A162" s="362"/>
      <c r="B162" s="365"/>
      <c r="C162" s="344"/>
      <c r="D162" s="355"/>
      <c r="E162" s="292"/>
      <c r="F162" s="295"/>
      <c r="G162" s="56" t="s">
        <v>45</v>
      </c>
      <c r="H162" s="109">
        <v>0</v>
      </c>
      <c r="I162" s="116">
        <v>0</v>
      </c>
      <c r="J162" s="60">
        <v>0</v>
      </c>
      <c r="K162" s="72"/>
      <c r="L162" s="65"/>
      <c r="M162" s="66"/>
      <c r="N162" s="300"/>
      <c r="O162" s="301"/>
      <c r="P162" s="17"/>
      <c r="Q162" s="17"/>
      <c r="R162" s="17"/>
      <c r="S162" s="17"/>
    </row>
    <row r="163" spans="1:19" s="13" customFormat="1" ht="14.25" customHeight="1" x14ac:dyDescent="0.25">
      <c r="A163" s="362"/>
      <c r="B163" s="365"/>
      <c r="C163" s="344"/>
      <c r="D163" s="355"/>
      <c r="E163" s="292"/>
      <c r="F163" s="296"/>
      <c r="G163" s="29" t="s">
        <v>46</v>
      </c>
      <c r="H163" s="105">
        <v>0</v>
      </c>
      <c r="I163" s="193">
        <v>0</v>
      </c>
      <c r="J163" s="225">
        <v>0</v>
      </c>
      <c r="K163" s="72"/>
      <c r="L163" s="67"/>
      <c r="M163" s="241"/>
      <c r="N163" s="300"/>
      <c r="O163" s="301"/>
      <c r="P163" s="17"/>
      <c r="Q163" s="17"/>
      <c r="R163" s="17"/>
      <c r="S163" s="17"/>
    </row>
    <row r="164" spans="1:19" s="13" customFormat="1" ht="69" customHeight="1" thickBot="1" x14ac:dyDescent="0.3">
      <c r="A164" s="363"/>
      <c r="B164" s="366"/>
      <c r="C164" s="353"/>
      <c r="D164" s="356"/>
      <c r="E164" s="293"/>
      <c r="F164" s="297"/>
      <c r="G164" s="54" t="s">
        <v>8</v>
      </c>
      <c r="H164" s="110">
        <f>H161+H162+H163</f>
        <v>79.3</v>
      </c>
      <c r="I164" s="86">
        <f t="shared" ref="I164" si="34">I161+I162+I163</f>
        <v>79.3</v>
      </c>
      <c r="J164" s="86">
        <f t="shared" ref="J164" si="35">J161+J162+J163</f>
        <v>68.400000000000006</v>
      </c>
      <c r="K164" s="242"/>
      <c r="L164" s="243"/>
      <c r="M164" s="244"/>
      <c r="N164" s="302"/>
      <c r="O164" s="303"/>
      <c r="P164" s="17"/>
      <c r="Q164" s="17"/>
      <c r="R164" s="17"/>
      <c r="S164" s="17"/>
    </row>
    <row r="165" spans="1:19" s="13" customFormat="1" ht="14.25" customHeight="1" x14ac:dyDescent="0.25">
      <c r="A165" s="361"/>
      <c r="B165" s="364"/>
      <c r="C165" s="352"/>
      <c r="D165" s="354" t="s">
        <v>124</v>
      </c>
      <c r="E165" s="291" t="s">
        <v>30</v>
      </c>
      <c r="F165" s="294" t="s">
        <v>47</v>
      </c>
      <c r="G165" s="27" t="s">
        <v>31</v>
      </c>
      <c r="H165" s="104">
        <v>0</v>
      </c>
      <c r="I165" s="112">
        <v>0</v>
      </c>
      <c r="J165" s="35">
        <v>0</v>
      </c>
      <c r="K165" s="71"/>
      <c r="L165" s="63"/>
      <c r="M165" s="64"/>
      <c r="N165" s="298" t="s">
        <v>185</v>
      </c>
      <c r="O165" s="299"/>
      <c r="P165" s="17"/>
      <c r="Q165" s="17"/>
      <c r="R165" s="17"/>
      <c r="S165" s="17"/>
    </row>
    <row r="166" spans="1:19" s="13" customFormat="1" ht="14.25" customHeight="1" x14ac:dyDescent="0.25">
      <c r="A166" s="362"/>
      <c r="B166" s="365"/>
      <c r="C166" s="344"/>
      <c r="D166" s="355"/>
      <c r="E166" s="292"/>
      <c r="F166" s="295"/>
      <c r="G166" s="56" t="s">
        <v>44</v>
      </c>
      <c r="H166" s="109">
        <v>0</v>
      </c>
      <c r="I166" s="116">
        <v>40</v>
      </c>
      <c r="J166" s="60">
        <v>40</v>
      </c>
      <c r="K166" s="72" t="s">
        <v>80</v>
      </c>
      <c r="L166" s="67" t="s">
        <v>32</v>
      </c>
      <c r="M166" s="66" t="s">
        <v>32</v>
      </c>
      <c r="N166" s="300"/>
      <c r="O166" s="301"/>
      <c r="P166" s="17"/>
      <c r="Q166" s="17"/>
      <c r="R166" s="17"/>
      <c r="S166" s="17"/>
    </row>
    <row r="167" spans="1:19" s="13" customFormat="1" ht="14.25" customHeight="1" x14ac:dyDescent="0.25">
      <c r="A167" s="362"/>
      <c r="B167" s="365"/>
      <c r="C167" s="344"/>
      <c r="D167" s="355"/>
      <c r="E167" s="292"/>
      <c r="F167" s="296"/>
      <c r="G167" s="217" t="s">
        <v>111</v>
      </c>
      <c r="H167" s="105">
        <v>0</v>
      </c>
      <c r="I167" s="193">
        <v>80</v>
      </c>
      <c r="J167" s="225">
        <v>37.799999999999997</v>
      </c>
      <c r="K167" s="72" t="s">
        <v>147</v>
      </c>
      <c r="L167" s="67" t="s">
        <v>32</v>
      </c>
      <c r="M167" s="241" t="s">
        <v>32</v>
      </c>
      <c r="N167" s="300"/>
      <c r="O167" s="301"/>
      <c r="P167" s="17"/>
      <c r="Q167" s="17"/>
      <c r="R167" s="17"/>
      <c r="S167" s="17"/>
    </row>
    <row r="168" spans="1:19" s="13" customFormat="1" ht="61.2" customHeight="1" thickBot="1" x14ac:dyDescent="0.3">
      <c r="A168" s="363"/>
      <c r="B168" s="366"/>
      <c r="C168" s="353"/>
      <c r="D168" s="356"/>
      <c r="E168" s="293"/>
      <c r="F168" s="297"/>
      <c r="G168" s="54" t="s">
        <v>8</v>
      </c>
      <c r="H168" s="110">
        <f>H165+H166+H167</f>
        <v>0</v>
      </c>
      <c r="I168" s="86">
        <f t="shared" ref="I168" si="36">I165+I166+I167</f>
        <v>120</v>
      </c>
      <c r="J168" s="86">
        <f t="shared" ref="J168" si="37">J165+J166+J167</f>
        <v>77.8</v>
      </c>
      <c r="K168" s="242"/>
      <c r="L168" s="243"/>
      <c r="M168" s="244"/>
      <c r="N168" s="302"/>
      <c r="O168" s="303"/>
      <c r="P168" s="17"/>
      <c r="Q168" s="17"/>
      <c r="R168" s="17"/>
      <c r="S168" s="17"/>
    </row>
    <row r="169" spans="1:19" s="13" customFormat="1" ht="21" customHeight="1" x14ac:dyDescent="0.25">
      <c r="A169" s="361"/>
      <c r="B169" s="364"/>
      <c r="C169" s="352"/>
      <c r="D169" s="354" t="s">
        <v>125</v>
      </c>
      <c r="E169" s="291" t="s">
        <v>30</v>
      </c>
      <c r="F169" s="294" t="s">
        <v>64</v>
      </c>
      <c r="G169" s="27" t="s">
        <v>44</v>
      </c>
      <c r="H169" s="104">
        <v>0</v>
      </c>
      <c r="I169" s="112">
        <v>120.1</v>
      </c>
      <c r="J169" s="35">
        <v>41.4</v>
      </c>
      <c r="K169" s="71"/>
      <c r="L169" s="63"/>
      <c r="M169" s="64"/>
      <c r="N169" s="298" t="s">
        <v>186</v>
      </c>
      <c r="O169" s="299"/>
      <c r="P169" s="17"/>
      <c r="Q169" s="17"/>
      <c r="R169" s="17"/>
      <c r="S169" s="17"/>
    </row>
    <row r="170" spans="1:19" s="13" customFormat="1" ht="27" customHeight="1" x14ac:dyDescent="0.25">
      <c r="A170" s="362"/>
      <c r="B170" s="365"/>
      <c r="C170" s="344"/>
      <c r="D170" s="355"/>
      <c r="E170" s="292"/>
      <c r="F170" s="295"/>
      <c r="G170" s="218" t="s">
        <v>111</v>
      </c>
      <c r="H170" s="109">
        <v>0</v>
      </c>
      <c r="I170" s="116">
        <v>80</v>
      </c>
      <c r="J170" s="60">
        <v>80</v>
      </c>
      <c r="K170" s="72" t="s">
        <v>81</v>
      </c>
      <c r="L170" s="65" t="s">
        <v>32</v>
      </c>
      <c r="M170" s="66" t="s">
        <v>32</v>
      </c>
      <c r="N170" s="300"/>
      <c r="O170" s="301"/>
      <c r="P170" s="17"/>
      <c r="Q170" s="17"/>
      <c r="R170" s="17"/>
      <c r="S170" s="17"/>
    </row>
    <row r="171" spans="1:19" s="13" customFormat="1" ht="14.25" customHeight="1" x14ac:dyDescent="0.25">
      <c r="A171" s="362"/>
      <c r="B171" s="365"/>
      <c r="C171" s="344"/>
      <c r="D171" s="355"/>
      <c r="E171" s="292"/>
      <c r="F171" s="296"/>
      <c r="G171" s="29" t="s">
        <v>46</v>
      </c>
      <c r="H171" s="105">
        <v>0</v>
      </c>
      <c r="I171" s="193">
        <v>0</v>
      </c>
      <c r="J171" s="225">
        <v>0</v>
      </c>
      <c r="K171" s="72" t="s">
        <v>146</v>
      </c>
      <c r="L171" s="67" t="s">
        <v>32</v>
      </c>
      <c r="M171" s="241" t="s">
        <v>145</v>
      </c>
      <c r="N171" s="300"/>
      <c r="O171" s="301"/>
      <c r="P171" s="17"/>
      <c r="Q171" s="17"/>
      <c r="R171" s="17"/>
      <c r="S171" s="17"/>
    </row>
    <row r="172" spans="1:19" s="13" customFormat="1" ht="20.399999999999999" customHeight="1" thickBot="1" x14ac:dyDescent="0.3">
      <c r="A172" s="363"/>
      <c r="B172" s="366"/>
      <c r="C172" s="353"/>
      <c r="D172" s="356"/>
      <c r="E172" s="293"/>
      <c r="F172" s="297"/>
      <c r="G172" s="54" t="s">
        <v>8</v>
      </c>
      <c r="H172" s="110">
        <f>H169+H170+H171</f>
        <v>0</v>
      </c>
      <c r="I172" s="86">
        <f t="shared" ref="I172" si="38">I169+I170+I171</f>
        <v>200.1</v>
      </c>
      <c r="J172" s="86">
        <f t="shared" ref="J172" si="39">J169+J170+J171</f>
        <v>121.4</v>
      </c>
      <c r="K172" s="242"/>
      <c r="L172" s="243"/>
      <c r="M172" s="244"/>
      <c r="N172" s="302"/>
      <c r="O172" s="303"/>
      <c r="P172" s="17"/>
      <c r="Q172" s="17"/>
      <c r="R172" s="17"/>
      <c r="S172" s="17"/>
    </row>
    <row r="173" spans="1:19" s="13" customFormat="1" ht="12.6" customHeight="1" x14ac:dyDescent="0.25">
      <c r="A173" s="141"/>
      <c r="B173" s="164"/>
      <c r="C173" s="520"/>
      <c r="D173" s="354" t="s">
        <v>126</v>
      </c>
      <c r="E173" s="291" t="s">
        <v>30</v>
      </c>
      <c r="F173" s="294" t="s">
        <v>64</v>
      </c>
      <c r="G173" s="27" t="s">
        <v>44</v>
      </c>
      <c r="H173" s="104">
        <v>0</v>
      </c>
      <c r="I173" s="112">
        <v>150.19999999999999</v>
      </c>
      <c r="J173" s="35">
        <v>58.8</v>
      </c>
      <c r="K173" s="71"/>
      <c r="L173" s="63"/>
      <c r="M173" s="64"/>
      <c r="N173" s="313" t="s">
        <v>165</v>
      </c>
      <c r="O173" s="314"/>
      <c r="P173" s="17"/>
      <c r="Q173" s="17"/>
      <c r="R173" s="17"/>
      <c r="S173" s="17"/>
    </row>
    <row r="174" spans="1:19" s="13" customFormat="1" ht="12.6" customHeight="1" x14ac:dyDescent="0.25">
      <c r="A174" s="141"/>
      <c r="B174" s="164"/>
      <c r="C174" s="521"/>
      <c r="D174" s="355"/>
      <c r="E174" s="292"/>
      <c r="F174" s="295"/>
      <c r="G174" s="219" t="s">
        <v>111</v>
      </c>
      <c r="H174" s="109">
        <v>0</v>
      </c>
      <c r="I174" s="116">
        <v>232</v>
      </c>
      <c r="J174" s="234">
        <v>232</v>
      </c>
      <c r="K174" s="72" t="s">
        <v>144</v>
      </c>
      <c r="L174" s="67" t="s">
        <v>32</v>
      </c>
      <c r="M174" s="66" t="s">
        <v>32</v>
      </c>
      <c r="N174" s="315"/>
      <c r="O174" s="316"/>
      <c r="P174" s="17"/>
      <c r="Q174" s="17"/>
      <c r="R174" s="17"/>
      <c r="S174" s="17"/>
    </row>
    <row r="175" spans="1:19" s="13" customFormat="1" ht="12.6" customHeight="1" x14ac:dyDescent="0.25">
      <c r="A175" s="141"/>
      <c r="B175" s="164"/>
      <c r="C175" s="521"/>
      <c r="D175" s="355"/>
      <c r="E175" s="292"/>
      <c r="F175" s="296"/>
      <c r="G175" s="29" t="s">
        <v>46</v>
      </c>
      <c r="H175" s="105">
        <v>0</v>
      </c>
      <c r="I175" s="193">
        <v>0</v>
      </c>
      <c r="J175" s="225">
        <v>0</v>
      </c>
      <c r="K175" s="245" t="s">
        <v>146</v>
      </c>
      <c r="L175" s="246" t="s">
        <v>32</v>
      </c>
      <c r="M175" s="247" t="s">
        <v>145</v>
      </c>
      <c r="N175" s="315"/>
      <c r="O175" s="316"/>
      <c r="P175" s="17"/>
      <c r="Q175" s="17"/>
      <c r="R175" s="17"/>
      <c r="S175" s="17"/>
    </row>
    <row r="176" spans="1:19" s="13" customFormat="1" ht="15.6" customHeight="1" thickBot="1" x14ac:dyDescent="0.3">
      <c r="A176" s="141"/>
      <c r="B176" s="164"/>
      <c r="C176" s="522"/>
      <c r="D176" s="356"/>
      <c r="E176" s="293"/>
      <c r="F176" s="297"/>
      <c r="G176" s="54" t="s">
        <v>8</v>
      </c>
      <c r="H176" s="110">
        <f>H173+H174+H175</f>
        <v>0</v>
      </c>
      <c r="I176" s="86">
        <f t="shared" ref="I176:J176" si="40">I173+I174+I175</f>
        <v>382.2</v>
      </c>
      <c r="J176" s="86">
        <f t="shared" si="40"/>
        <v>290.8</v>
      </c>
      <c r="K176" s="245"/>
      <c r="L176" s="246"/>
      <c r="M176" s="247"/>
      <c r="N176" s="317"/>
      <c r="O176" s="318"/>
      <c r="P176" s="17"/>
      <c r="Q176" s="17"/>
      <c r="R176" s="17"/>
      <c r="S176" s="17"/>
    </row>
    <row r="177" spans="1:19" s="13" customFormat="1" ht="14.25" customHeight="1" x14ac:dyDescent="0.25">
      <c r="A177" s="361"/>
      <c r="B177" s="364"/>
      <c r="C177" s="352"/>
      <c r="D177" s="354" t="s">
        <v>127</v>
      </c>
      <c r="E177" s="291" t="s">
        <v>30</v>
      </c>
      <c r="F177" s="294" t="s">
        <v>64</v>
      </c>
      <c r="G177" s="27" t="s">
        <v>44</v>
      </c>
      <c r="H177" s="104">
        <v>0</v>
      </c>
      <c r="I177" s="112">
        <v>119</v>
      </c>
      <c r="J177" s="35">
        <v>45.5</v>
      </c>
      <c r="K177" s="71"/>
      <c r="L177" s="63"/>
      <c r="M177" s="64"/>
      <c r="N177" s="298" t="s">
        <v>186</v>
      </c>
      <c r="O177" s="299"/>
      <c r="P177" s="17"/>
      <c r="Q177" s="17"/>
      <c r="R177" s="17"/>
      <c r="S177" s="17"/>
    </row>
    <row r="178" spans="1:19" s="13" customFormat="1" ht="14.25" customHeight="1" x14ac:dyDescent="0.25">
      <c r="A178" s="362"/>
      <c r="B178" s="365"/>
      <c r="C178" s="344"/>
      <c r="D178" s="355"/>
      <c r="E178" s="292"/>
      <c r="F178" s="295"/>
      <c r="G178" s="219" t="s">
        <v>111</v>
      </c>
      <c r="H178" s="109">
        <v>0</v>
      </c>
      <c r="I178" s="116">
        <v>76.599999999999994</v>
      </c>
      <c r="J178" s="60">
        <v>76.599999999999994</v>
      </c>
      <c r="K178" s="72" t="s">
        <v>81</v>
      </c>
      <c r="L178" s="65" t="s">
        <v>32</v>
      </c>
      <c r="M178" s="66" t="s">
        <v>32</v>
      </c>
      <c r="N178" s="300"/>
      <c r="O178" s="301"/>
      <c r="P178" s="17"/>
      <c r="Q178" s="17"/>
      <c r="R178" s="17"/>
      <c r="S178" s="17"/>
    </row>
    <row r="179" spans="1:19" s="13" customFormat="1" ht="14.25" customHeight="1" x14ac:dyDescent="0.25">
      <c r="A179" s="362"/>
      <c r="B179" s="365"/>
      <c r="C179" s="344"/>
      <c r="D179" s="355"/>
      <c r="E179" s="292"/>
      <c r="F179" s="296"/>
      <c r="G179" s="29" t="s">
        <v>46</v>
      </c>
      <c r="H179" s="105">
        <v>0</v>
      </c>
      <c r="I179" s="193">
        <v>0</v>
      </c>
      <c r="J179" s="225">
        <v>0</v>
      </c>
      <c r="K179" s="72" t="s">
        <v>146</v>
      </c>
      <c r="L179" s="67" t="s">
        <v>32</v>
      </c>
      <c r="M179" s="241" t="s">
        <v>145</v>
      </c>
      <c r="N179" s="300"/>
      <c r="O179" s="301"/>
      <c r="P179" s="17"/>
      <c r="Q179" s="17"/>
      <c r="R179" s="17"/>
      <c r="S179" s="17"/>
    </row>
    <row r="180" spans="1:19" s="13" customFormat="1" ht="33.6" customHeight="1" thickBot="1" x14ac:dyDescent="0.3">
      <c r="A180" s="363"/>
      <c r="B180" s="366"/>
      <c r="C180" s="353"/>
      <c r="D180" s="356"/>
      <c r="E180" s="293"/>
      <c r="F180" s="297"/>
      <c r="G180" s="54" t="s">
        <v>8</v>
      </c>
      <c r="H180" s="106">
        <f>H177+H178+H179</f>
        <v>0</v>
      </c>
      <c r="I180" s="32">
        <f t="shared" ref="I180" si="41">I177+I178+I179</f>
        <v>195.6</v>
      </c>
      <c r="J180" s="32">
        <f t="shared" ref="J180" si="42">J177+J178+J179</f>
        <v>122.1</v>
      </c>
      <c r="K180" s="242"/>
      <c r="L180" s="243"/>
      <c r="M180" s="244"/>
      <c r="N180" s="302"/>
      <c r="O180" s="303"/>
      <c r="P180" s="17"/>
      <c r="Q180" s="17"/>
      <c r="R180" s="17"/>
      <c r="S180" s="17"/>
    </row>
    <row r="181" spans="1:19" s="13" customFormat="1" ht="14.25" customHeight="1" x14ac:dyDescent="0.25">
      <c r="A181" s="361"/>
      <c r="B181" s="364"/>
      <c r="C181" s="352"/>
      <c r="D181" s="354" t="s">
        <v>82</v>
      </c>
      <c r="E181" s="291" t="s">
        <v>30</v>
      </c>
      <c r="F181" s="357" t="s">
        <v>100</v>
      </c>
      <c r="G181" s="27" t="s">
        <v>31</v>
      </c>
      <c r="H181" s="104">
        <v>199.9</v>
      </c>
      <c r="I181" s="112">
        <v>101.4</v>
      </c>
      <c r="J181" s="35">
        <v>49.6</v>
      </c>
      <c r="K181" s="504" t="s">
        <v>188</v>
      </c>
      <c r="L181" s="507">
        <v>10</v>
      </c>
      <c r="M181" s="510" t="s">
        <v>161</v>
      </c>
      <c r="N181" s="298" t="s">
        <v>173</v>
      </c>
      <c r="O181" s="299"/>
      <c r="P181" s="17"/>
      <c r="Q181" s="17"/>
      <c r="R181" s="17"/>
      <c r="S181" s="17"/>
    </row>
    <row r="182" spans="1:19" s="13" customFormat="1" ht="16.2" customHeight="1" x14ac:dyDescent="0.25">
      <c r="A182" s="362"/>
      <c r="B182" s="365"/>
      <c r="C182" s="344"/>
      <c r="D182" s="355"/>
      <c r="E182" s="292"/>
      <c r="F182" s="358"/>
      <c r="G182" s="56" t="s">
        <v>45</v>
      </c>
      <c r="H182" s="109">
        <v>0</v>
      </c>
      <c r="I182" s="116">
        <v>0</v>
      </c>
      <c r="J182" s="60">
        <v>0</v>
      </c>
      <c r="K182" s="505"/>
      <c r="L182" s="508"/>
      <c r="M182" s="511"/>
      <c r="N182" s="300"/>
      <c r="O182" s="301"/>
      <c r="P182" s="17"/>
      <c r="Q182" s="17"/>
      <c r="R182" s="17"/>
      <c r="S182" s="17"/>
    </row>
    <row r="183" spans="1:19" s="13" customFormat="1" ht="12.6" customHeight="1" x14ac:dyDescent="0.25">
      <c r="A183" s="362"/>
      <c r="B183" s="365"/>
      <c r="C183" s="344"/>
      <c r="D183" s="355"/>
      <c r="E183" s="292"/>
      <c r="F183" s="359"/>
      <c r="G183" s="29" t="s">
        <v>46</v>
      </c>
      <c r="H183" s="105">
        <v>0</v>
      </c>
      <c r="I183" s="113">
        <v>0</v>
      </c>
      <c r="J183" s="225">
        <v>0</v>
      </c>
      <c r="K183" s="506"/>
      <c r="L183" s="509"/>
      <c r="M183" s="512"/>
      <c r="N183" s="300"/>
      <c r="O183" s="301"/>
      <c r="P183" s="17"/>
      <c r="Q183" s="17"/>
      <c r="R183" s="17"/>
      <c r="S183" s="17"/>
    </row>
    <row r="184" spans="1:19" s="13" customFormat="1" ht="46.8" customHeight="1" thickBot="1" x14ac:dyDescent="0.3">
      <c r="A184" s="363"/>
      <c r="B184" s="366"/>
      <c r="C184" s="353"/>
      <c r="D184" s="356"/>
      <c r="E184" s="293"/>
      <c r="F184" s="360"/>
      <c r="G184" s="54" t="s">
        <v>8</v>
      </c>
      <c r="H184" s="110">
        <f>H181+H182+H183</f>
        <v>199.9</v>
      </c>
      <c r="I184" s="86">
        <f t="shared" ref="I184" si="43">I181+I182+I183</f>
        <v>101.4</v>
      </c>
      <c r="J184" s="86">
        <f t="shared" ref="J184" si="44">J181+J182+J183</f>
        <v>49.6</v>
      </c>
      <c r="K184" s="242"/>
      <c r="L184" s="243"/>
      <c r="M184" s="244"/>
      <c r="N184" s="302"/>
      <c r="O184" s="303"/>
      <c r="P184" s="17"/>
      <c r="Q184" s="17"/>
      <c r="R184" s="17"/>
      <c r="S184" s="17"/>
    </row>
    <row r="185" spans="1:19" s="13" customFormat="1" ht="14.25" customHeight="1" x14ac:dyDescent="0.25">
      <c r="A185" s="361"/>
      <c r="B185" s="364"/>
      <c r="C185" s="352"/>
      <c r="D185" s="354" t="s">
        <v>83</v>
      </c>
      <c r="E185" s="291" t="s">
        <v>30</v>
      </c>
      <c r="F185" s="294" t="s">
        <v>47</v>
      </c>
      <c r="G185" s="27" t="s">
        <v>31</v>
      </c>
      <c r="H185" s="104">
        <v>58</v>
      </c>
      <c r="I185" s="112">
        <v>40.4</v>
      </c>
      <c r="J185" s="35">
        <v>5</v>
      </c>
      <c r="K185" s="71"/>
      <c r="L185" s="63"/>
      <c r="M185" s="64"/>
      <c r="N185" s="298" t="s">
        <v>95</v>
      </c>
      <c r="O185" s="299"/>
      <c r="P185" s="17"/>
      <c r="Q185" s="17"/>
      <c r="R185" s="17"/>
      <c r="S185" s="17"/>
    </row>
    <row r="186" spans="1:19" s="13" customFormat="1" ht="14.25" customHeight="1" x14ac:dyDescent="0.25">
      <c r="A186" s="362"/>
      <c r="B186" s="365"/>
      <c r="C186" s="344"/>
      <c r="D186" s="355"/>
      <c r="E186" s="292"/>
      <c r="F186" s="295"/>
      <c r="G186" s="56" t="s">
        <v>45</v>
      </c>
      <c r="H186" s="109"/>
      <c r="I186" s="116"/>
      <c r="J186" s="60"/>
      <c r="K186" s="72"/>
      <c r="L186" s="65"/>
      <c r="M186" s="66"/>
      <c r="N186" s="300"/>
      <c r="O186" s="301"/>
      <c r="P186" s="17"/>
      <c r="Q186" s="17"/>
      <c r="R186" s="17"/>
      <c r="S186" s="17"/>
    </row>
    <row r="187" spans="1:19" s="13" customFormat="1" ht="14.25" customHeight="1" x14ac:dyDescent="0.25">
      <c r="A187" s="362"/>
      <c r="B187" s="365"/>
      <c r="C187" s="344"/>
      <c r="D187" s="355"/>
      <c r="E187" s="292"/>
      <c r="F187" s="296"/>
      <c r="G187" s="29" t="s">
        <v>46</v>
      </c>
      <c r="H187" s="105"/>
      <c r="I187" s="113"/>
      <c r="J187" s="37"/>
      <c r="K187" s="72"/>
      <c r="L187" s="67"/>
      <c r="M187" s="241"/>
      <c r="N187" s="300"/>
      <c r="O187" s="301"/>
      <c r="P187" s="17"/>
      <c r="Q187" s="17"/>
      <c r="R187" s="17"/>
      <c r="S187" s="17"/>
    </row>
    <row r="188" spans="1:19" s="13" customFormat="1" ht="20.399999999999999" customHeight="1" thickBot="1" x14ac:dyDescent="0.3">
      <c r="A188" s="363"/>
      <c r="B188" s="366"/>
      <c r="C188" s="353"/>
      <c r="D188" s="356"/>
      <c r="E188" s="293"/>
      <c r="F188" s="297"/>
      <c r="G188" s="54" t="s">
        <v>8</v>
      </c>
      <c r="H188" s="106">
        <f>H185+H186+H187</f>
        <v>58</v>
      </c>
      <c r="I188" s="32">
        <f t="shared" ref="I188" si="45">I185+I186+I187</f>
        <v>40.4</v>
      </c>
      <c r="J188" s="32">
        <f t="shared" ref="J188" si="46">J185+J186+J187</f>
        <v>5</v>
      </c>
      <c r="K188" s="242"/>
      <c r="L188" s="243"/>
      <c r="M188" s="244"/>
      <c r="N188" s="302"/>
      <c r="O188" s="303"/>
      <c r="P188" s="17"/>
      <c r="Q188" s="17"/>
      <c r="R188" s="17"/>
      <c r="S188" s="17"/>
    </row>
    <row r="189" spans="1:19" s="13" customFormat="1" ht="14.25" customHeight="1" x14ac:dyDescent="0.25">
      <c r="A189" s="361"/>
      <c r="B189" s="364"/>
      <c r="C189" s="352"/>
      <c r="D189" s="354" t="s">
        <v>84</v>
      </c>
      <c r="E189" s="291" t="s">
        <v>30</v>
      </c>
      <c r="F189" s="294" t="s">
        <v>47</v>
      </c>
      <c r="G189" s="27" t="s">
        <v>44</v>
      </c>
      <c r="H189" s="104">
        <v>232.8</v>
      </c>
      <c r="I189" s="112">
        <v>202.3</v>
      </c>
      <c r="J189" s="35">
        <v>0</v>
      </c>
      <c r="K189" s="73"/>
      <c r="L189" s="74"/>
      <c r="M189" s="75"/>
      <c r="N189" s="515"/>
      <c r="O189" s="462"/>
      <c r="P189" s="17"/>
      <c r="Q189" s="17"/>
      <c r="R189" s="17"/>
      <c r="S189" s="17"/>
    </row>
    <row r="190" spans="1:19" s="13" customFormat="1" ht="14.4" customHeight="1" x14ac:dyDescent="0.25">
      <c r="A190" s="362"/>
      <c r="B190" s="365"/>
      <c r="C190" s="344"/>
      <c r="D190" s="355"/>
      <c r="E190" s="292"/>
      <c r="F190" s="295"/>
      <c r="G190" s="56" t="s">
        <v>44</v>
      </c>
      <c r="H190" s="109">
        <v>1100</v>
      </c>
      <c r="I190" s="116">
        <v>0</v>
      </c>
      <c r="J190" s="60">
        <v>0</v>
      </c>
      <c r="K190" s="76"/>
      <c r="L190" s="77"/>
      <c r="M190" s="78"/>
      <c r="N190" s="340"/>
      <c r="O190" s="339"/>
      <c r="P190" s="17"/>
      <c r="Q190" s="17"/>
      <c r="R190" s="17"/>
      <c r="S190" s="17"/>
    </row>
    <row r="191" spans="1:19" s="13" customFormat="1" ht="12" customHeight="1" x14ac:dyDescent="0.25">
      <c r="A191" s="362"/>
      <c r="B191" s="365"/>
      <c r="C191" s="344"/>
      <c r="D191" s="355"/>
      <c r="E191" s="292"/>
      <c r="F191" s="296"/>
      <c r="G191" s="29"/>
      <c r="H191" s="105"/>
      <c r="I191" s="113"/>
      <c r="J191" s="37"/>
      <c r="K191" s="76"/>
      <c r="L191" s="79"/>
      <c r="M191" s="80"/>
      <c r="N191" s="340"/>
      <c r="O191" s="339"/>
      <c r="P191" s="17"/>
      <c r="Q191" s="17"/>
      <c r="R191" s="17"/>
      <c r="S191" s="17"/>
    </row>
    <row r="192" spans="1:19" s="13" customFormat="1" ht="14.25" customHeight="1" thickBot="1" x14ac:dyDescent="0.3">
      <c r="A192" s="363"/>
      <c r="B192" s="366"/>
      <c r="C192" s="353"/>
      <c r="D192" s="356"/>
      <c r="E192" s="293"/>
      <c r="F192" s="297"/>
      <c r="G192" s="54" t="s">
        <v>8</v>
      </c>
      <c r="H192" s="106">
        <f>H189+H190+H191</f>
        <v>1332.8</v>
      </c>
      <c r="I192" s="32">
        <f t="shared" ref="I192" si="47">I189+I190+I191</f>
        <v>202.3</v>
      </c>
      <c r="J192" s="32">
        <f t="shared" ref="J192" si="48">J189+J190+J191</f>
        <v>0</v>
      </c>
      <c r="K192" s="62"/>
      <c r="L192" s="81"/>
      <c r="M192" s="82"/>
      <c r="N192" s="341"/>
      <c r="O192" s="342"/>
      <c r="P192" s="17"/>
      <c r="Q192" s="17"/>
      <c r="R192" s="17"/>
      <c r="S192" s="17"/>
    </row>
    <row r="193" spans="1:35" s="15" customFormat="1" ht="15.6" customHeight="1" thickBot="1" x14ac:dyDescent="0.3">
      <c r="A193" s="43" t="s">
        <v>29</v>
      </c>
      <c r="B193" s="205" t="s">
        <v>9</v>
      </c>
      <c r="C193" s="517" t="s">
        <v>10</v>
      </c>
      <c r="D193" s="518"/>
      <c r="E193" s="518"/>
      <c r="F193" s="518"/>
      <c r="G193" s="518"/>
      <c r="H193" s="206">
        <f>H142+H147+H151+H155+H160+H164+H168+H172+H176+H180+H184+H188+H192</f>
        <v>2774</v>
      </c>
      <c r="I193" s="206">
        <f t="shared" ref="I193:J193" si="49">I142+I147+I151+I155+I160+I164+I168+I172+I176+I180+I184+I188+I192</f>
        <v>1582.7</v>
      </c>
      <c r="J193" s="206">
        <f t="shared" si="49"/>
        <v>949.10000000000014</v>
      </c>
      <c r="K193" s="147"/>
      <c r="L193" s="148"/>
      <c r="M193" s="148"/>
      <c r="N193" s="516"/>
      <c r="O193" s="462"/>
      <c r="P193" s="19"/>
      <c r="Q193" s="19"/>
      <c r="R193" s="19"/>
      <c r="S193" s="19"/>
      <c r="T193" s="14"/>
      <c r="U193" s="14"/>
      <c r="V193" s="14"/>
      <c r="W193" s="14"/>
      <c r="X193" s="14"/>
      <c r="Y193" s="14"/>
      <c r="Z193" s="14"/>
      <c r="AA193" s="14"/>
      <c r="AB193" s="14"/>
      <c r="AC193" s="14"/>
      <c r="AD193" s="14"/>
      <c r="AE193" s="14"/>
      <c r="AF193" s="14"/>
      <c r="AG193" s="14"/>
      <c r="AH193" s="14"/>
      <c r="AI193" s="14"/>
    </row>
    <row r="194" spans="1:35" s="13" customFormat="1" ht="15" customHeight="1" thickBot="1" x14ac:dyDescent="0.3">
      <c r="A194" s="25" t="s">
        <v>29</v>
      </c>
      <c r="B194" s="513" t="s">
        <v>11</v>
      </c>
      <c r="C194" s="514"/>
      <c r="D194" s="514"/>
      <c r="E194" s="514"/>
      <c r="F194" s="514"/>
      <c r="G194" s="514"/>
      <c r="H194" s="207">
        <f>H136+H193</f>
        <v>5467.5</v>
      </c>
      <c r="I194" s="220">
        <f>I136+I193</f>
        <v>4296.8</v>
      </c>
      <c r="J194" s="220">
        <f>J136+J193</f>
        <v>2601.3000000000002</v>
      </c>
      <c r="K194" s="304"/>
      <c r="L194" s="305"/>
      <c r="M194" s="306"/>
      <c r="N194" s="340"/>
      <c r="O194" s="339"/>
      <c r="P194" s="17"/>
      <c r="Q194" s="17"/>
      <c r="R194" s="17"/>
      <c r="S194" s="17"/>
    </row>
    <row r="195" spans="1:35" s="13" customFormat="1" ht="14.4" customHeight="1" thickBot="1" x14ac:dyDescent="0.3">
      <c r="A195" s="149"/>
      <c r="B195" s="287" t="s">
        <v>12</v>
      </c>
      <c r="C195" s="287"/>
      <c r="D195" s="287"/>
      <c r="E195" s="287"/>
      <c r="F195" s="287"/>
      <c r="G195" s="287"/>
      <c r="H195" s="208">
        <f>H194+H86</f>
        <v>5842.9</v>
      </c>
      <c r="I195" s="221">
        <f>I194+I86</f>
        <v>4987.5</v>
      </c>
      <c r="J195" s="221">
        <f>J194+J86</f>
        <v>2751.3</v>
      </c>
      <c r="K195" s="280"/>
      <c r="L195" s="281"/>
      <c r="M195" s="281"/>
      <c r="N195" s="341"/>
      <c r="O195" s="342"/>
      <c r="P195" s="17"/>
      <c r="Q195" s="17"/>
      <c r="R195" s="17"/>
      <c r="S195" s="17"/>
    </row>
    <row r="196" spans="1:35" s="15" customFormat="1" ht="15.75" customHeight="1" x14ac:dyDescent="0.25">
      <c r="A196" s="150"/>
      <c r="B196" s="151"/>
      <c r="C196" s="151"/>
      <c r="D196" s="151"/>
      <c r="E196" s="151"/>
      <c r="F196" s="152"/>
      <c r="G196" s="152"/>
      <c r="H196" s="152"/>
      <c r="I196" s="152"/>
      <c r="J196" s="152"/>
      <c r="K196" s="153"/>
      <c r="L196" s="153"/>
      <c r="M196" s="153"/>
      <c r="N196" s="154"/>
      <c r="O196" s="154"/>
      <c r="P196" s="19"/>
      <c r="Q196" s="19"/>
      <c r="R196" s="19"/>
      <c r="S196" s="19"/>
      <c r="T196" s="14"/>
      <c r="U196" s="14"/>
      <c r="V196" s="14"/>
      <c r="W196" s="14"/>
      <c r="X196" s="14"/>
      <c r="Y196" s="14"/>
      <c r="Z196" s="14"/>
      <c r="AA196" s="14"/>
      <c r="AB196" s="14"/>
      <c r="AC196" s="14"/>
      <c r="AD196" s="14"/>
      <c r="AE196" s="14"/>
      <c r="AF196" s="14"/>
      <c r="AG196" s="14"/>
      <c r="AH196" s="14"/>
      <c r="AI196" s="14"/>
    </row>
    <row r="197" spans="1:35" s="15" customFormat="1" ht="15.75" customHeight="1" x14ac:dyDescent="0.25">
      <c r="A197" s="150"/>
      <c r="B197" s="151"/>
      <c r="C197" s="151"/>
      <c r="D197" s="151"/>
      <c r="E197" s="151"/>
      <c r="F197" s="152"/>
      <c r="G197" s="152"/>
      <c r="H197" s="152"/>
      <c r="I197" s="152"/>
      <c r="J197" s="152"/>
      <c r="K197" s="153"/>
      <c r="L197" s="153"/>
      <c r="M197" s="153"/>
      <c r="N197" s="154"/>
      <c r="O197" s="154"/>
      <c r="P197" s="19"/>
      <c r="Q197" s="19"/>
      <c r="R197" s="19"/>
      <c r="S197" s="19"/>
      <c r="T197" s="14"/>
      <c r="U197" s="14"/>
      <c r="V197" s="14"/>
      <c r="W197" s="14"/>
      <c r="X197" s="14"/>
      <c r="Y197" s="14"/>
      <c r="Z197" s="14"/>
      <c r="AA197" s="14"/>
      <c r="AB197" s="14"/>
      <c r="AC197" s="14"/>
      <c r="AD197" s="14"/>
      <c r="AE197" s="14"/>
      <c r="AF197" s="14"/>
      <c r="AG197" s="14"/>
      <c r="AH197" s="14"/>
      <c r="AI197" s="14"/>
    </row>
    <row r="198" spans="1:35" s="13" customFormat="1" ht="13.2" x14ac:dyDescent="0.25">
      <c r="A198" s="155"/>
      <c r="B198" s="155"/>
      <c r="C198" s="156"/>
      <c r="D198" s="157"/>
      <c r="E198" s="158"/>
      <c r="F198" s="159"/>
      <c r="G198" s="159"/>
      <c r="H198" s="159"/>
      <c r="I198" s="159"/>
      <c r="J198" s="159"/>
      <c r="K198" s="155"/>
      <c r="L198" s="160"/>
      <c r="M198" s="155"/>
      <c r="N198" s="159"/>
      <c r="O198" s="159"/>
      <c r="P198" s="17"/>
      <c r="Q198" s="17"/>
      <c r="R198" s="17"/>
      <c r="S198" s="17"/>
    </row>
    <row r="199" spans="1:35" s="13" customFormat="1" ht="17.25" customHeight="1" x14ac:dyDescent="0.25">
      <c r="A199" s="155"/>
      <c r="B199" s="155"/>
      <c r="C199" s="156"/>
      <c r="D199" s="157"/>
      <c r="E199" s="158"/>
      <c r="F199" s="282" t="s">
        <v>13</v>
      </c>
      <c r="G199" s="283"/>
      <c r="H199" s="283"/>
      <c r="I199" s="283"/>
      <c r="J199" s="283"/>
      <c r="K199" s="155"/>
      <c r="L199" s="160"/>
      <c r="M199" s="155"/>
      <c r="N199" s="159"/>
      <c r="O199" s="159"/>
      <c r="P199" s="17"/>
      <c r="Q199" s="17"/>
      <c r="R199" s="17"/>
      <c r="S199" s="17"/>
    </row>
    <row r="200" spans="1:35" ht="13.2" x14ac:dyDescent="0.25">
      <c r="A200" s="155"/>
      <c r="B200" s="155"/>
      <c r="C200" s="155"/>
      <c r="D200" s="155"/>
      <c r="E200" s="161"/>
      <c r="F200" s="155"/>
      <c r="G200" s="162"/>
      <c r="H200" s="155"/>
      <c r="I200" s="155"/>
      <c r="J200" s="155"/>
      <c r="K200" s="155"/>
      <c r="L200" s="160"/>
      <c r="M200" s="155"/>
      <c r="N200" s="159"/>
      <c r="O200" s="159"/>
    </row>
    <row r="201" spans="1:35" ht="13.5" customHeight="1" thickBot="1" x14ac:dyDescent="0.3">
      <c r="A201" s="155"/>
      <c r="B201" s="155"/>
      <c r="C201" s="151"/>
      <c r="D201" s="151"/>
      <c r="E201" s="151"/>
      <c r="F201" s="278"/>
      <c r="G201" s="279"/>
      <c r="H201" s="279"/>
      <c r="I201" s="279"/>
      <c r="J201" s="279"/>
      <c r="K201" s="155"/>
      <c r="L201" s="160"/>
      <c r="M201" s="155"/>
      <c r="N201" s="159"/>
      <c r="O201" s="159"/>
    </row>
    <row r="202" spans="1:35" ht="72.599999999999994" thickBot="1" x14ac:dyDescent="0.3">
      <c r="A202" s="155"/>
      <c r="B202" s="155"/>
      <c r="C202" s="284" t="s">
        <v>14</v>
      </c>
      <c r="D202" s="285"/>
      <c r="E202" s="285"/>
      <c r="F202" s="285"/>
      <c r="G202" s="286"/>
      <c r="H202" s="197" t="s">
        <v>129</v>
      </c>
      <c r="I202" s="198" t="s">
        <v>135</v>
      </c>
      <c r="J202" s="198" t="s">
        <v>136</v>
      </c>
      <c r="K202" s="155"/>
      <c r="L202" s="160"/>
      <c r="M202" s="155"/>
      <c r="N202" s="159"/>
      <c r="O202" s="159"/>
    </row>
    <row r="203" spans="1:35" ht="13.5" customHeight="1" thickBot="1" x14ac:dyDescent="0.3">
      <c r="A203" s="155"/>
      <c r="B203" s="155"/>
      <c r="C203" s="378" t="s">
        <v>15</v>
      </c>
      <c r="D203" s="379"/>
      <c r="E203" s="379"/>
      <c r="F203" s="379"/>
      <c r="G203" s="380"/>
      <c r="H203" s="199">
        <f>H204+H205+H206+H209+H207+H208</f>
        <v>5842.9</v>
      </c>
      <c r="I203" s="199">
        <f t="shared" ref="I203:J203" si="50">I204+I205+I206+I209+I207+I208</f>
        <v>4987.5</v>
      </c>
      <c r="J203" s="230">
        <f t="shared" si="50"/>
        <v>2751.2999999999997</v>
      </c>
      <c r="K203" s="155"/>
      <c r="L203" s="160"/>
      <c r="M203" s="155"/>
      <c r="N203" s="159"/>
      <c r="O203" s="159"/>
    </row>
    <row r="204" spans="1:35" ht="12.75" customHeight="1" x14ac:dyDescent="0.25">
      <c r="A204" s="155"/>
      <c r="B204" s="155"/>
      <c r="C204" s="381" t="s">
        <v>130</v>
      </c>
      <c r="D204" s="382"/>
      <c r="E204" s="382"/>
      <c r="F204" s="382"/>
      <c r="G204" s="383"/>
      <c r="H204" s="200">
        <v>265.89999999999998</v>
      </c>
      <c r="I204" s="223">
        <v>304.60000000000002</v>
      </c>
      <c r="J204" s="228">
        <v>126.1</v>
      </c>
      <c r="K204" s="155"/>
      <c r="L204" s="160"/>
      <c r="M204" s="155"/>
      <c r="N204" s="159"/>
      <c r="O204" s="159"/>
    </row>
    <row r="205" spans="1:35" ht="12.75" customHeight="1" x14ac:dyDescent="0.25">
      <c r="A205" s="155"/>
      <c r="B205" s="155"/>
      <c r="C205" s="370" t="s">
        <v>138</v>
      </c>
      <c r="D205" s="371"/>
      <c r="E205" s="371"/>
      <c r="F205" s="371"/>
      <c r="G205" s="372"/>
      <c r="H205" s="201">
        <v>79.3</v>
      </c>
      <c r="I205" s="224">
        <v>0</v>
      </c>
      <c r="J205" s="229">
        <v>0</v>
      </c>
      <c r="K205" s="155"/>
      <c r="L205" s="160"/>
      <c r="M205" s="155"/>
      <c r="N205" s="159"/>
      <c r="O205" s="159"/>
    </row>
    <row r="206" spans="1:35" ht="12.75" customHeight="1" x14ac:dyDescent="0.25">
      <c r="A206" s="155"/>
      <c r="B206" s="155"/>
      <c r="C206" s="370" t="s">
        <v>131</v>
      </c>
      <c r="D206" s="373"/>
      <c r="E206" s="373"/>
      <c r="F206" s="373"/>
      <c r="G206" s="374"/>
      <c r="H206" s="201"/>
      <c r="I206" s="224"/>
      <c r="J206" s="229"/>
      <c r="K206" s="155"/>
      <c r="L206" s="160"/>
      <c r="M206" s="155"/>
      <c r="N206" s="159"/>
      <c r="O206" s="159"/>
    </row>
    <row r="207" spans="1:35" ht="12.75" customHeight="1" x14ac:dyDescent="0.25">
      <c r="A207" s="155"/>
      <c r="B207" s="155"/>
      <c r="C207" s="381" t="s">
        <v>132</v>
      </c>
      <c r="D207" s="382"/>
      <c r="E207" s="382"/>
      <c r="F207" s="382"/>
      <c r="G207" s="384"/>
      <c r="H207" s="202">
        <v>1412.1</v>
      </c>
      <c r="I207" s="222">
        <v>1412.1</v>
      </c>
      <c r="J207" s="227">
        <v>510.8</v>
      </c>
      <c r="K207" s="155"/>
      <c r="L207" s="160"/>
      <c r="M207" s="155"/>
      <c r="N207" s="159"/>
      <c r="O207" s="159"/>
    </row>
    <row r="208" spans="1:35" ht="12.75" customHeight="1" x14ac:dyDescent="0.25">
      <c r="A208" s="155"/>
      <c r="B208" s="155"/>
      <c r="C208" s="385" t="s">
        <v>133</v>
      </c>
      <c r="D208" s="386"/>
      <c r="E208" s="386"/>
      <c r="F208" s="386"/>
      <c r="G208" s="387"/>
      <c r="H208" s="202">
        <v>2185.6</v>
      </c>
      <c r="I208" s="222">
        <v>1049</v>
      </c>
      <c r="J208" s="227">
        <v>434.7</v>
      </c>
      <c r="K208" s="155"/>
      <c r="L208" s="160"/>
      <c r="M208" s="155"/>
      <c r="N208" s="159"/>
      <c r="O208" s="159"/>
    </row>
    <row r="209" spans="1:15" ht="31.2" customHeight="1" thickBot="1" x14ac:dyDescent="0.3">
      <c r="A209" s="155"/>
      <c r="B209" s="155"/>
      <c r="C209" s="370" t="s">
        <v>137</v>
      </c>
      <c r="D209" s="371"/>
      <c r="E209" s="371"/>
      <c r="F209" s="371"/>
      <c r="G209" s="372"/>
      <c r="H209" s="202">
        <v>1900</v>
      </c>
      <c r="I209" s="222">
        <v>2221.8000000000002</v>
      </c>
      <c r="J209" s="227">
        <v>1679.7</v>
      </c>
      <c r="K209" s="155"/>
      <c r="L209" s="160"/>
      <c r="M209" s="155"/>
      <c r="N209" s="159"/>
      <c r="O209" s="159"/>
    </row>
    <row r="210" spans="1:15" ht="13.8" thickBot="1" x14ac:dyDescent="0.3">
      <c r="A210" s="155"/>
      <c r="B210" s="155"/>
      <c r="C210" s="378" t="s">
        <v>16</v>
      </c>
      <c r="D210" s="379"/>
      <c r="E210" s="379"/>
      <c r="F210" s="379"/>
      <c r="G210" s="380"/>
      <c r="H210" s="203">
        <f>H211*1</f>
        <v>0</v>
      </c>
      <c r="I210" s="203">
        <f t="shared" ref="I210:J210" si="51">I211*1</f>
        <v>0</v>
      </c>
      <c r="J210" s="231">
        <f t="shared" si="51"/>
        <v>0</v>
      </c>
      <c r="K210" s="155"/>
      <c r="L210" s="160"/>
      <c r="M210" s="155"/>
      <c r="N210" s="159"/>
      <c r="O210" s="159"/>
    </row>
    <row r="211" spans="1:15" ht="13.8" thickBot="1" x14ac:dyDescent="0.3">
      <c r="A211" s="155"/>
      <c r="B211" s="155"/>
      <c r="C211" s="375" t="s">
        <v>134</v>
      </c>
      <c r="D211" s="376"/>
      <c r="E211" s="376"/>
      <c r="F211" s="376"/>
      <c r="G211" s="377"/>
      <c r="H211" s="202"/>
      <c r="I211" s="222"/>
      <c r="J211" s="227"/>
      <c r="K211" s="155"/>
      <c r="L211" s="160"/>
      <c r="M211" s="155"/>
      <c r="N211" s="159"/>
      <c r="O211" s="159"/>
    </row>
    <row r="212" spans="1:15" ht="13.8" thickBot="1" x14ac:dyDescent="0.3">
      <c r="A212" s="155"/>
      <c r="B212" s="155"/>
      <c r="C212" s="367" t="s">
        <v>17</v>
      </c>
      <c r="D212" s="368"/>
      <c r="E212" s="368"/>
      <c r="F212" s="368"/>
      <c r="G212" s="369"/>
      <c r="H212" s="204">
        <f>H210+H203</f>
        <v>5842.9</v>
      </c>
      <c r="I212" s="204">
        <f t="shared" ref="I212:J212" si="52">I210+I203</f>
        <v>4987.5</v>
      </c>
      <c r="J212" s="232">
        <f t="shared" si="52"/>
        <v>2751.2999999999997</v>
      </c>
      <c r="K212" s="155"/>
      <c r="L212" s="160"/>
      <c r="M212" s="155"/>
      <c r="N212" s="159"/>
      <c r="O212" s="159"/>
    </row>
    <row r="213" spans="1:15" ht="13.2" x14ac:dyDescent="0.25">
      <c r="A213" s="24"/>
      <c r="B213" s="24"/>
      <c r="C213" s="24"/>
      <c r="D213" s="24"/>
      <c r="E213" s="44"/>
      <c r="F213" s="24"/>
      <c r="G213" s="45"/>
      <c r="H213" s="24"/>
      <c r="I213" s="24"/>
      <c r="J213" s="24"/>
      <c r="K213" s="24"/>
      <c r="L213" s="46"/>
      <c r="M213" s="24"/>
      <c r="N213" s="47"/>
      <c r="O213" s="47"/>
    </row>
  </sheetData>
  <mergeCells count="329">
    <mergeCell ref="N165:O168"/>
    <mergeCell ref="N134:O134"/>
    <mergeCell ref="N135:O135"/>
    <mergeCell ref="N133:O133"/>
    <mergeCell ref="F148:F151"/>
    <mergeCell ref="C137:M137"/>
    <mergeCell ref="N143:O147"/>
    <mergeCell ref="N148:O151"/>
    <mergeCell ref="N156:O160"/>
    <mergeCell ref="N161:O164"/>
    <mergeCell ref="C136:G136"/>
    <mergeCell ref="N138:O142"/>
    <mergeCell ref="F143:F147"/>
    <mergeCell ref="F138:F142"/>
    <mergeCell ref="A185:A188"/>
    <mergeCell ref="B185:B188"/>
    <mergeCell ref="C185:C188"/>
    <mergeCell ref="D185:D188"/>
    <mergeCell ref="E185:E188"/>
    <mergeCell ref="F185:F188"/>
    <mergeCell ref="A122:A126"/>
    <mergeCell ref="B122:B126"/>
    <mergeCell ref="C122:C126"/>
    <mergeCell ref="D122:D126"/>
    <mergeCell ref="E122:E126"/>
    <mergeCell ref="F122:F126"/>
    <mergeCell ref="A127:A135"/>
    <mergeCell ref="B127:B135"/>
    <mergeCell ref="C127:C135"/>
    <mergeCell ref="D127:D135"/>
    <mergeCell ref="E127:E135"/>
    <mergeCell ref="F127:F135"/>
    <mergeCell ref="E173:E176"/>
    <mergeCell ref="F173:F176"/>
    <mergeCell ref="C173:C176"/>
    <mergeCell ref="D173:D176"/>
    <mergeCell ref="A169:A172"/>
    <mergeCell ref="B169:B172"/>
    <mergeCell ref="A189:A192"/>
    <mergeCell ref="B189:B192"/>
    <mergeCell ref="C189:C192"/>
    <mergeCell ref="D189:D192"/>
    <mergeCell ref="E189:E192"/>
    <mergeCell ref="F189:F192"/>
    <mergeCell ref="B194:G194"/>
    <mergeCell ref="N189:O192"/>
    <mergeCell ref="N193:O195"/>
    <mergeCell ref="C193:G193"/>
    <mergeCell ref="C169:C172"/>
    <mergeCell ref="D169:D172"/>
    <mergeCell ref="E169:E172"/>
    <mergeCell ref="F169:F172"/>
    <mergeCell ref="N177:O180"/>
    <mergeCell ref="A181:A184"/>
    <mergeCell ref="B181:B184"/>
    <mergeCell ref="C181:C184"/>
    <mergeCell ref="D181:D184"/>
    <mergeCell ref="E181:E184"/>
    <mergeCell ref="F181:F184"/>
    <mergeCell ref="N181:O184"/>
    <mergeCell ref="K181:K183"/>
    <mergeCell ref="L181:L183"/>
    <mergeCell ref="M181:M183"/>
    <mergeCell ref="A177:A180"/>
    <mergeCell ref="B177:B180"/>
    <mergeCell ref="C177:C180"/>
    <mergeCell ref="D177:D180"/>
    <mergeCell ref="E177:E180"/>
    <mergeCell ref="F177:F180"/>
    <mergeCell ref="N173:O176"/>
    <mergeCell ref="A161:A164"/>
    <mergeCell ref="A156:A160"/>
    <mergeCell ref="B156:B160"/>
    <mergeCell ref="C156:C160"/>
    <mergeCell ref="D156:D160"/>
    <mergeCell ref="E156:E160"/>
    <mergeCell ref="F156:F160"/>
    <mergeCell ref="A165:A168"/>
    <mergeCell ref="B165:B168"/>
    <mergeCell ref="C165:C168"/>
    <mergeCell ref="D165:D168"/>
    <mergeCell ref="E165:E168"/>
    <mergeCell ref="F165:F168"/>
    <mergeCell ref="B161:B164"/>
    <mergeCell ref="C161:C164"/>
    <mergeCell ref="D161:D164"/>
    <mergeCell ref="A148:A151"/>
    <mergeCell ref="B148:B151"/>
    <mergeCell ref="C148:C151"/>
    <mergeCell ref="D148:D151"/>
    <mergeCell ref="E148:E151"/>
    <mergeCell ref="D152:D155"/>
    <mergeCell ref="E152:E155"/>
    <mergeCell ref="F152:F155"/>
    <mergeCell ref="C152:C155"/>
    <mergeCell ref="A114:A117"/>
    <mergeCell ref="B114:B117"/>
    <mergeCell ref="C114:C117"/>
    <mergeCell ref="D114:D117"/>
    <mergeCell ref="E114:E117"/>
    <mergeCell ref="F114:F117"/>
    <mergeCell ref="A118:A121"/>
    <mergeCell ref="B118:B121"/>
    <mergeCell ref="C118:C121"/>
    <mergeCell ref="D118:D121"/>
    <mergeCell ref="E118:E121"/>
    <mergeCell ref="F118:F121"/>
    <mergeCell ref="A104:A108"/>
    <mergeCell ref="B104:B108"/>
    <mergeCell ref="C104:C108"/>
    <mergeCell ref="D104:D108"/>
    <mergeCell ref="E104:E108"/>
    <mergeCell ref="F104:F108"/>
    <mergeCell ref="A109:A113"/>
    <mergeCell ref="B109:B113"/>
    <mergeCell ref="C109:C113"/>
    <mergeCell ref="D109:D113"/>
    <mergeCell ref="E109:E113"/>
    <mergeCell ref="F109:F113"/>
    <mergeCell ref="A89:A93"/>
    <mergeCell ref="E89:E93"/>
    <mergeCell ref="F89:F93"/>
    <mergeCell ref="A73:A76"/>
    <mergeCell ref="B73:B76"/>
    <mergeCell ref="C73:C76"/>
    <mergeCell ref="D73:D76"/>
    <mergeCell ref="E73:E76"/>
    <mergeCell ref="F73:F76"/>
    <mergeCell ref="A77:A80"/>
    <mergeCell ref="B77:B80"/>
    <mergeCell ref="C77:C80"/>
    <mergeCell ref="D77:D80"/>
    <mergeCell ref="E77:E80"/>
    <mergeCell ref="A81:A84"/>
    <mergeCell ref="B81:B84"/>
    <mergeCell ref="C81:C84"/>
    <mergeCell ref="A94:A98"/>
    <mergeCell ref="B94:B98"/>
    <mergeCell ref="C94:C98"/>
    <mergeCell ref="D94:D98"/>
    <mergeCell ref="E94:E98"/>
    <mergeCell ref="F94:F98"/>
    <mergeCell ref="A99:A103"/>
    <mergeCell ref="B99:B103"/>
    <mergeCell ref="C99:C103"/>
    <mergeCell ref="D99:D103"/>
    <mergeCell ref="E99:E103"/>
    <mergeCell ref="F99:F103"/>
    <mergeCell ref="A48:A52"/>
    <mergeCell ref="B48:B52"/>
    <mergeCell ref="C48:C52"/>
    <mergeCell ref="D48:D52"/>
    <mergeCell ref="E48:E52"/>
    <mergeCell ref="F48:F52"/>
    <mergeCell ref="A61:A64"/>
    <mergeCell ref="B61:B64"/>
    <mergeCell ref="C61:C64"/>
    <mergeCell ref="D61:D64"/>
    <mergeCell ref="E61:E64"/>
    <mergeCell ref="F61:F64"/>
    <mergeCell ref="D53:D56"/>
    <mergeCell ref="E53:E56"/>
    <mergeCell ref="F53:F56"/>
    <mergeCell ref="C53:C56"/>
    <mergeCell ref="A57:A60"/>
    <mergeCell ref="B57:B60"/>
    <mergeCell ref="C57:C60"/>
    <mergeCell ref="D57:D60"/>
    <mergeCell ref="E57:E60"/>
    <mergeCell ref="F57:F60"/>
    <mergeCell ref="D40:D43"/>
    <mergeCell ref="E40:E43"/>
    <mergeCell ref="F40:F43"/>
    <mergeCell ref="D44:D47"/>
    <mergeCell ref="A44:A47"/>
    <mergeCell ref="B44:B47"/>
    <mergeCell ref="A40:A43"/>
    <mergeCell ref="B40:B43"/>
    <mergeCell ref="C40:C43"/>
    <mergeCell ref="C44:C47"/>
    <mergeCell ref="E44:E47"/>
    <mergeCell ref="F44:F47"/>
    <mergeCell ref="F35:F39"/>
    <mergeCell ref="A9:A12"/>
    <mergeCell ref="B9:B12"/>
    <mergeCell ref="C9:C12"/>
    <mergeCell ref="D9:D12"/>
    <mergeCell ref="C13:C15"/>
    <mergeCell ref="D13:D15"/>
    <mergeCell ref="E13:E15"/>
    <mergeCell ref="F13:F15"/>
    <mergeCell ref="C29:G29"/>
    <mergeCell ref="D31:D34"/>
    <mergeCell ref="E31:E34"/>
    <mergeCell ref="F31:F34"/>
    <mergeCell ref="C30:M30"/>
    <mergeCell ref="A31:A34"/>
    <mergeCell ref="B31:B34"/>
    <mergeCell ref="C31:C34"/>
    <mergeCell ref="D35:D39"/>
    <mergeCell ref="E35:E39"/>
    <mergeCell ref="A35:A39"/>
    <mergeCell ref="B35:B39"/>
    <mergeCell ref="C35:C39"/>
    <mergeCell ref="B7:M7"/>
    <mergeCell ref="C8:M8"/>
    <mergeCell ref="I1:M1"/>
    <mergeCell ref="L5:M5"/>
    <mergeCell ref="C24:C28"/>
    <mergeCell ref="D24:D28"/>
    <mergeCell ref="E24:E28"/>
    <mergeCell ref="F24:F28"/>
    <mergeCell ref="D3:L3"/>
    <mergeCell ref="D16:D19"/>
    <mergeCell ref="C16:C19"/>
    <mergeCell ref="E16:E19"/>
    <mergeCell ref="F16:F19"/>
    <mergeCell ref="E9:E12"/>
    <mergeCell ref="F9:F12"/>
    <mergeCell ref="D2:O2"/>
    <mergeCell ref="D20:D23"/>
    <mergeCell ref="E20:E23"/>
    <mergeCell ref="F20:F23"/>
    <mergeCell ref="N4:N6"/>
    <mergeCell ref="O4:O6"/>
    <mergeCell ref="N20:O23"/>
    <mergeCell ref="N7:O8"/>
    <mergeCell ref="N9:O12"/>
    <mergeCell ref="A4:A6"/>
    <mergeCell ref="B4:B6"/>
    <mergeCell ref="C4:C6"/>
    <mergeCell ref="D4:D6"/>
    <mergeCell ref="E4:E6"/>
    <mergeCell ref="I5:I6"/>
    <mergeCell ref="K5:K6"/>
    <mergeCell ref="F4:F6"/>
    <mergeCell ref="G4:G6"/>
    <mergeCell ref="H5:H6"/>
    <mergeCell ref="K4:M4"/>
    <mergeCell ref="H4:J4"/>
    <mergeCell ref="J5:J6"/>
    <mergeCell ref="A143:A147"/>
    <mergeCell ref="B143:B147"/>
    <mergeCell ref="C143:C147"/>
    <mergeCell ref="D143:D147"/>
    <mergeCell ref="E143:E147"/>
    <mergeCell ref="A138:A142"/>
    <mergeCell ref="B138:B142"/>
    <mergeCell ref="C138:C142"/>
    <mergeCell ref="D138:D142"/>
    <mergeCell ref="E138:E142"/>
    <mergeCell ref="A65:A68"/>
    <mergeCell ref="B65:B68"/>
    <mergeCell ref="C212:G212"/>
    <mergeCell ref="C209:G209"/>
    <mergeCell ref="C206:G206"/>
    <mergeCell ref="C211:G211"/>
    <mergeCell ref="C210:G210"/>
    <mergeCell ref="C205:G205"/>
    <mergeCell ref="C203:G203"/>
    <mergeCell ref="C204:G204"/>
    <mergeCell ref="C207:G207"/>
    <mergeCell ref="C208:G208"/>
    <mergeCell ref="C89:C93"/>
    <mergeCell ref="D89:D93"/>
    <mergeCell ref="B87:M87"/>
    <mergeCell ref="C88:M88"/>
    <mergeCell ref="C85:G85"/>
    <mergeCell ref="B86:G86"/>
    <mergeCell ref="D81:D84"/>
    <mergeCell ref="E81:E84"/>
    <mergeCell ref="F81:F84"/>
    <mergeCell ref="D69:D72"/>
    <mergeCell ref="E69:E72"/>
    <mergeCell ref="F69:F72"/>
    <mergeCell ref="C69:C72"/>
    <mergeCell ref="K79:K80"/>
    <mergeCell ref="L79:L80"/>
    <mergeCell ref="M79:M80"/>
    <mergeCell ref="C65:C68"/>
    <mergeCell ref="D65:D68"/>
    <mergeCell ref="E65:E68"/>
    <mergeCell ref="F65:F68"/>
    <mergeCell ref="F77:F80"/>
    <mergeCell ref="N13:O15"/>
    <mergeCell ref="N16:O19"/>
    <mergeCell ref="N24:O28"/>
    <mergeCell ref="N30:O30"/>
    <mergeCell ref="N29:O29"/>
    <mergeCell ref="N31:O34"/>
    <mergeCell ref="N35:O39"/>
    <mergeCell ref="N118:O121"/>
    <mergeCell ref="N73:O76"/>
    <mergeCell ref="N77:O80"/>
    <mergeCell ref="N81:O84"/>
    <mergeCell ref="N69:O72"/>
    <mergeCell ref="N53:O56"/>
    <mergeCell ref="N65:O68"/>
    <mergeCell ref="N86:O88"/>
    <mergeCell ref="N114:O117"/>
    <mergeCell ref="N40:O43"/>
    <mergeCell ref="N44:O47"/>
    <mergeCell ref="N48:O52"/>
    <mergeCell ref="N57:O60"/>
    <mergeCell ref="N61:O64"/>
    <mergeCell ref="F201:J201"/>
    <mergeCell ref="K195:M195"/>
    <mergeCell ref="F199:J199"/>
    <mergeCell ref="C202:G202"/>
    <mergeCell ref="B195:G195"/>
    <mergeCell ref="B89:B93"/>
    <mergeCell ref="E161:E164"/>
    <mergeCell ref="F161:F164"/>
    <mergeCell ref="N185:O188"/>
    <mergeCell ref="K194:M194"/>
    <mergeCell ref="N122:O126"/>
    <mergeCell ref="N127:O127"/>
    <mergeCell ref="N129:O129"/>
    <mergeCell ref="N128:O128"/>
    <mergeCell ref="N152:O155"/>
    <mergeCell ref="N169:O172"/>
    <mergeCell ref="N130:O130"/>
    <mergeCell ref="N131:O131"/>
    <mergeCell ref="N132:O132"/>
    <mergeCell ref="N89:O93"/>
    <mergeCell ref="N94:O98"/>
    <mergeCell ref="N99:O103"/>
    <mergeCell ref="N104:O108"/>
    <mergeCell ref="N109:O113"/>
  </mergeCells>
  <phoneticPr fontId="1" type="noConversion"/>
  <pageMargins left="0.75" right="0.75" top="1" bottom="1" header="0.5" footer="0.5"/>
  <pageSetup paperSize="9" fitToHeight="0" orientation="landscape" horizontalDpi="4294967294" vertic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G18" sqref="G18"/>
    </sheetView>
  </sheetViews>
  <sheetFormatPr defaultRowHeight="13.2" x14ac:dyDescent="0.25"/>
  <cols>
    <col min="2" max="2" width="14.88671875" customWidth="1"/>
    <col min="3" max="3" width="43.5546875" customWidth="1"/>
  </cols>
  <sheetData>
    <row r="2" spans="2:3" ht="13.8" thickBot="1" x14ac:dyDescent="0.3">
      <c r="C2" t="s">
        <v>27</v>
      </c>
    </row>
    <row r="3" spans="2:3" ht="31.8" thickBot="1" x14ac:dyDescent="0.3">
      <c r="B3" s="7" t="s">
        <v>18</v>
      </c>
      <c r="C3" s="8" t="s">
        <v>19</v>
      </c>
    </row>
    <row r="4" spans="2:3" ht="15.6" x14ac:dyDescent="0.25">
      <c r="B4" s="83">
        <v>0</v>
      </c>
      <c r="C4" s="84" t="s">
        <v>20</v>
      </c>
    </row>
    <row r="5" spans="2:3" ht="15.6" x14ac:dyDescent="0.25">
      <c r="B5" s="9">
        <v>1</v>
      </c>
      <c r="C5" s="10" t="s">
        <v>22</v>
      </c>
    </row>
    <row r="6" spans="2:3" ht="15.6" x14ac:dyDescent="0.25">
      <c r="B6" s="9">
        <v>2</v>
      </c>
      <c r="C6" s="10" t="s">
        <v>21</v>
      </c>
    </row>
    <row r="7" spans="2:3" ht="15.6" x14ac:dyDescent="0.25">
      <c r="B7" s="9">
        <v>3</v>
      </c>
      <c r="C7" s="10" t="s">
        <v>24</v>
      </c>
    </row>
    <row r="8" spans="2:3" ht="15.6" x14ac:dyDescent="0.25">
      <c r="B8" s="9">
        <v>4</v>
      </c>
      <c r="C8" s="10" t="s">
        <v>85</v>
      </c>
    </row>
    <row r="9" spans="2:3" ht="15.6" x14ac:dyDescent="0.25">
      <c r="B9" s="9">
        <v>5</v>
      </c>
      <c r="C9" s="10" t="s">
        <v>86</v>
      </c>
    </row>
    <row r="10" spans="2:3" ht="15.6" x14ac:dyDescent="0.25">
      <c r="B10" s="9">
        <v>6</v>
      </c>
      <c r="C10" s="10" t="s">
        <v>25</v>
      </c>
    </row>
    <row r="11" spans="2:3" ht="15.6" x14ac:dyDescent="0.25">
      <c r="B11" s="9">
        <v>7</v>
      </c>
      <c r="C11" s="10" t="s">
        <v>87</v>
      </c>
    </row>
    <row r="12" spans="2:3" ht="15.6" x14ac:dyDescent="0.25">
      <c r="B12" s="9">
        <v>8</v>
      </c>
      <c r="C12" s="10" t="s">
        <v>88</v>
      </c>
    </row>
    <row r="13" spans="2:3" ht="15.6" x14ac:dyDescent="0.25">
      <c r="B13" s="9">
        <v>9</v>
      </c>
      <c r="C13" s="10" t="s">
        <v>89</v>
      </c>
    </row>
    <row r="14" spans="2:3" ht="15.6" x14ac:dyDescent="0.25">
      <c r="B14" s="9">
        <v>10</v>
      </c>
      <c r="C14" s="10" t="s">
        <v>36</v>
      </c>
    </row>
    <row r="15" spans="2:3" ht="31.2" x14ac:dyDescent="0.25">
      <c r="B15" s="9">
        <v>11</v>
      </c>
      <c r="C15" s="10" t="s">
        <v>90</v>
      </c>
    </row>
    <row r="16" spans="2:3" ht="15.6" x14ac:dyDescent="0.25">
      <c r="B16" s="9">
        <v>12</v>
      </c>
      <c r="C16" s="10" t="s">
        <v>91</v>
      </c>
    </row>
    <row r="17" spans="2:3" ht="15.6" x14ac:dyDescent="0.25">
      <c r="B17" s="9">
        <v>13</v>
      </c>
      <c r="C17" s="10" t="s">
        <v>92</v>
      </c>
    </row>
    <row r="18" spans="2:3" ht="15.6" x14ac:dyDescent="0.25">
      <c r="B18" s="9">
        <v>14</v>
      </c>
      <c r="C18" s="10" t="s">
        <v>93</v>
      </c>
    </row>
    <row r="19" spans="2:3" ht="15.6" x14ac:dyDescent="0.25">
      <c r="B19" s="9">
        <v>15</v>
      </c>
      <c r="C19" s="10" t="s">
        <v>26</v>
      </c>
    </row>
    <row r="20" spans="2:3" ht="15.6" x14ac:dyDescent="0.25">
      <c r="B20" s="9">
        <v>16</v>
      </c>
      <c r="C20" s="10" t="s">
        <v>94</v>
      </c>
    </row>
    <row r="21" spans="2:3" ht="15.6" x14ac:dyDescent="0.25">
      <c r="B21" s="9">
        <v>17</v>
      </c>
      <c r="C21" s="10" t="s">
        <v>23</v>
      </c>
    </row>
    <row r="22" spans="2:3" ht="16.2" thickBot="1" x14ac:dyDescent="0.3">
      <c r="B22" s="11">
        <v>18</v>
      </c>
      <c r="C22" s="12" t="s">
        <v>28</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Angelė Steponavičienė</dc:creator>
  <cp:lastModifiedBy>Asta Puodžiūnienė</cp:lastModifiedBy>
  <cp:lastPrinted>2018-03-12T11:47:34Z</cp:lastPrinted>
  <dcterms:created xsi:type="dcterms:W3CDTF">1996-10-14T23:33:28Z</dcterms:created>
  <dcterms:modified xsi:type="dcterms:W3CDTF">2018-03-14T11:34:49Z</dcterms:modified>
</cp:coreProperties>
</file>