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esktop\"/>
    </mc:Choice>
  </mc:AlternateContent>
  <bookViews>
    <workbookView xWindow="0" yWindow="0" windowWidth="16380" windowHeight="8190" tabRatio="500" activeTab="1"/>
  </bookViews>
  <sheets>
    <sheet name="1priedas" sheetId="2" r:id="rId1"/>
    <sheet name="2 priedas" sheetId="1" r:id="rId2"/>
    <sheet name="3 priedas" sheetId="3" r:id="rId3"/>
  </sheets>
  <definedNames>
    <definedName name="_xlnm.Print_Titles" localSheetId="1">'2 priedas'!$4:$6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B52" i="1"/>
  <c r="C49" i="1"/>
  <c r="B49" i="1"/>
  <c r="C120" i="1" l="1"/>
  <c r="C131" i="1" s="1"/>
  <c r="B120" i="1"/>
  <c r="B131" i="1" s="1"/>
  <c r="C55" i="1"/>
  <c r="D55" i="1"/>
  <c r="B55" i="1"/>
  <c r="B16" i="2"/>
  <c r="C23" i="1" l="1"/>
  <c r="E23" i="1"/>
  <c r="C20" i="1"/>
  <c r="C22" i="1" s="1"/>
  <c r="E20" i="1"/>
  <c r="E22" i="1" s="1"/>
  <c r="E97" i="1" l="1"/>
  <c r="C117" i="1"/>
  <c r="E117" i="1"/>
  <c r="B117" i="1"/>
  <c r="C97" i="1"/>
  <c r="D97" i="1"/>
  <c r="B97" i="1"/>
  <c r="C118" i="1" l="1"/>
  <c r="C128" i="1" s="1"/>
  <c r="D118" i="1"/>
  <c r="D128" i="1" s="1"/>
  <c r="E118" i="1"/>
  <c r="E128" i="1" s="1"/>
  <c r="C119" i="1"/>
  <c r="D119" i="1"/>
  <c r="D132" i="1" s="1"/>
  <c r="E119" i="1"/>
  <c r="E132" i="1" s="1"/>
  <c r="B119" i="1"/>
  <c r="C109" i="1"/>
  <c r="D109" i="1"/>
  <c r="B109" i="1"/>
  <c r="C107" i="1"/>
  <c r="D107" i="1"/>
  <c r="B107" i="1"/>
  <c r="C104" i="1"/>
  <c r="D104" i="1"/>
  <c r="B104" i="1"/>
  <c r="C102" i="1"/>
  <c r="D102" i="1"/>
  <c r="B102" i="1"/>
  <c r="C100" i="1"/>
  <c r="D100" i="1"/>
  <c r="B100" i="1"/>
  <c r="E93" i="1"/>
  <c r="B93" i="1"/>
  <c r="C93" i="1"/>
  <c r="D93" i="1"/>
  <c r="D91" i="1"/>
  <c r="C91" i="1"/>
  <c r="B91" i="1"/>
  <c r="C89" i="1"/>
  <c r="D89" i="1"/>
  <c r="B89" i="1"/>
  <c r="C86" i="1"/>
  <c r="D86" i="1"/>
  <c r="B86" i="1"/>
  <c r="E83" i="1"/>
  <c r="E116" i="1" s="1"/>
  <c r="C83" i="1"/>
  <c r="D83" i="1"/>
  <c r="B83" i="1"/>
  <c r="C81" i="1"/>
  <c r="D81" i="1"/>
  <c r="B81" i="1"/>
  <c r="B77" i="1"/>
  <c r="C111" i="1"/>
  <c r="D111" i="1"/>
  <c r="B111" i="1"/>
  <c r="C74" i="1"/>
  <c r="D74" i="1"/>
  <c r="B74" i="1"/>
  <c r="C71" i="1"/>
  <c r="D71" i="1"/>
  <c r="B71" i="1"/>
  <c r="C69" i="1"/>
  <c r="D69" i="1"/>
  <c r="B69" i="1"/>
  <c r="C67" i="1"/>
  <c r="D67" i="1"/>
  <c r="B67" i="1"/>
  <c r="C64" i="1"/>
  <c r="D64" i="1"/>
  <c r="B64" i="1"/>
  <c r="C62" i="1"/>
  <c r="D62" i="1"/>
  <c r="B62" i="1"/>
  <c r="B19" i="2" l="1"/>
  <c r="C20" i="3"/>
  <c r="D20" i="3"/>
  <c r="E20" i="3"/>
  <c r="C60" i="1"/>
  <c r="B60" i="1"/>
  <c r="C58" i="1"/>
  <c r="B58" i="1"/>
  <c r="D52" i="1" l="1"/>
  <c r="C42" i="1"/>
  <c r="B42" i="1"/>
  <c r="C40" i="1"/>
  <c r="B40" i="1"/>
  <c r="B9" i="3"/>
  <c r="B10" i="3"/>
  <c r="C53" i="1"/>
  <c r="C132" i="1" s="1"/>
  <c r="B53" i="1"/>
  <c r="B132" i="1" s="1"/>
  <c r="C46" i="1"/>
  <c r="D46" i="1"/>
  <c r="D51" i="1" s="1"/>
  <c r="B46" i="1"/>
  <c r="C35" i="1"/>
  <c r="E35" i="1"/>
  <c r="B35" i="1"/>
  <c r="B20" i="3" l="1"/>
  <c r="D127" i="1"/>
  <c r="C13" i="1"/>
  <c r="E13" i="1"/>
  <c r="B13" i="1"/>
  <c r="C125" i="1" l="1"/>
  <c r="C129" i="1" s="1"/>
  <c r="D125" i="1"/>
  <c r="D129" i="1" s="1"/>
  <c r="E125" i="1"/>
  <c r="B125" i="1"/>
  <c r="B129" i="1" s="1"/>
  <c r="E124" i="1"/>
  <c r="B23" i="1"/>
  <c r="B20" i="1"/>
  <c r="B22" i="1" s="1"/>
  <c r="B25" i="1"/>
  <c r="C25" i="1"/>
  <c r="C28" i="1" l="1"/>
  <c r="B28" i="1"/>
  <c r="B18" i="2" l="1"/>
  <c r="B13" i="2"/>
  <c r="B12" i="2" s="1"/>
  <c r="B23" i="2" l="1"/>
  <c r="D122" i="1"/>
  <c r="D124" i="1" s="1"/>
  <c r="C122" i="1"/>
  <c r="C124" i="1" s="1"/>
  <c r="B122" i="1"/>
  <c r="B124" i="1" s="1"/>
  <c r="D114" i="1"/>
  <c r="C114" i="1"/>
  <c r="B114" i="1"/>
  <c r="B116" i="1" s="1"/>
  <c r="D77" i="1"/>
  <c r="D116" i="1" s="1"/>
  <c r="C77" i="1"/>
  <c r="C44" i="1"/>
  <c r="C51" i="1" s="1"/>
  <c r="B44" i="1"/>
  <c r="B51" i="1" s="1"/>
  <c r="E38" i="1"/>
  <c r="C38" i="1"/>
  <c r="B38" i="1"/>
  <c r="C37" i="1"/>
  <c r="B37" i="1"/>
  <c r="E33" i="1"/>
  <c r="C33" i="1"/>
  <c r="B33" i="1"/>
  <c r="E30" i="1"/>
  <c r="E32" i="1" s="1"/>
  <c r="C30" i="1"/>
  <c r="C32" i="1" s="1"/>
  <c r="B30" i="1"/>
  <c r="B32" i="1" s="1"/>
  <c r="C27" i="1"/>
  <c r="B27" i="1"/>
  <c r="E18" i="1"/>
  <c r="E133" i="1" s="1"/>
  <c r="C18" i="1"/>
  <c r="C133" i="1" s="1"/>
  <c r="E17" i="1"/>
  <c r="E130" i="1" s="1"/>
  <c r="B17" i="1"/>
  <c r="B130" i="1" s="1"/>
  <c r="E16" i="1"/>
  <c r="C16" i="1"/>
  <c r="B16" i="1"/>
  <c r="C11" i="1"/>
  <c r="B11" i="1"/>
  <c r="C8" i="1"/>
  <c r="C10" i="1" s="1"/>
  <c r="B8" i="1"/>
  <c r="B10" i="1" s="1"/>
  <c r="C116" i="1" l="1"/>
  <c r="C127" i="1"/>
  <c r="E127" i="1"/>
  <c r="D126" i="1"/>
  <c r="B126" i="1"/>
  <c r="C126" i="1"/>
  <c r="E37" i="1"/>
  <c r="E126" i="1" s="1"/>
</calcChain>
</file>

<file path=xl/sharedStrings.xml><?xml version="1.0" encoding="utf-8"?>
<sst xmlns="http://schemas.openxmlformats.org/spreadsheetml/2006/main" count="174" uniqueCount="112">
  <si>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</si>
  <si>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</si>
  <si>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</si>
  <si>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</si>
  <si>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</si>
  <si>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iš viso</t>
  </si>
  <si>
    <t>iš jų darbo užmokesčiui</t>
  </si>
  <si>
    <t>turtui įsigyti  ir finansi-niams įsipareigoji-mams vykdyti</t>
  </si>
  <si>
    <t xml:space="preserve">                                     01 SAVIVALDYBĖS VALDYMO  PROGRAMA</t>
  </si>
  <si>
    <t>Savivaldybės administracija</t>
  </si>
  <si>
    <t>Iš viso  01 programai</t>
  </si>
  <si>
    <r>
      <rPr>
        <sz val="11"/>
        <rFont val="Times New Roman"/>
        <family val="1"/>
        <charset val="186"/>
      </rPr>
      <t xml:space="preserve">                                   </t>
    </r>
    <r>
      <rPr>
        <b/>
        <sz val="11"/>
        <rFont val="Times New Roman"/>
        <family val="1"/>
        <charset val="186"/>
      </rPr>
      <t>02 INVESTICIJŲ PROJEKTŲ PROGRAMA</t>
    </r>
  </si>
  <si>
    <t xml:space="preserve">Savivaldybės administracija </t>
  </si>
  <si>
    <t>Iš jų: Savivaldybės biudžeto lėšos</t>
  </si>
  <si>
    <t>Iš viso  02 programai</t>
  </si>
  <si>
    <t>05 EKONOMINĖS PLĖTROS IR UŽIMTUMO SKATINIMO  PROGRAMA</t>
  </si>
  <si>
    <t>Iš viso 05 programai</t>
  </si>
  <si>
    <t>09 INFORMACINĖS VISUOMENĖS PLĖTROS PROGRAMA</t>
  </si>
  <si>
    <t>Iš jų – Savivaldybės biudžeto lėšos</t>
  </si>
  <si>
    <t>Iš viso 09 programai</t>
  </si>
  <si>
    <t xml:space="preserve">                    10 MIESTO INFRASTRUKTŪROS OBJEKTŲ PLĖTROS,                                        MODERNIZAVIMO IR PRIEŽIŪROS PROGRAMA</t>
  </si>
  <si>
    <t>Iš jų:  Savivaldybės biudžeto lėšos</t>
  </si>
  <si>
    <t>Iš viso  10 programai</t>
  </si>
  <si>
    <t xml:space="preserve">                                      11 KULTŪROS IR MENO PROGRAMA</t>
  </si>
  <si>
    <t>Savivaldybės viešoji biblioteka</t>
  </si>
  <si>
    <t>Dailės galerija</t>
  </si>
  <si>
    <t>Kraštotyros muziejus</t>
  </si>
  <si>
    <t>Lėlių vežimo teatras</t>
  </si>
  <si>
    <t xml:space="preserve">         įstaigos pajamos už paslaugas</t>
  </si>
  <si>
    <t>Iš viso  11 programai</t>
  </si>
  <si>
    <t xml:space="preserve">                                            13 ŠVIETIMO IR UGDYMO PROGRAMA</t>
  </si>
  <si>
    <t>Lopšelis-darželis ,,Žibutė"</t>
  </si>
  <si>
    <t>Lopšelis-darželis ,,Kregždutė"</t>
  </si>
  <si>
    <t>Lopšelis-darželis ,,Pasaka"</t>
  </si>
  <si>
    <t>Juozo Balčikonio gimnazija</t>
  </si>
  <si>
    <t xml:space="preserve">            mokinio krepšelio lėšos</t>
  </si>
  <si>
    <t>Vytauto Žemkalnio gimnazija</t>
  </si>
  <si>
    <t>5-oji gimnazija</t>
  </si>
  <si>
    <t>Juozo Miltinio gimnazija</t>
  </si>
  <si>
    <t>,,Minties" gimnazija</t>
  </si>
  <si>
    <t>Raimundo Sargūno sporto gimnazija</t>
  </si>
  <si>
    <t>,,Vilties" progimnazija</t>
  </si>
  <si>
    <t>,,Aušros" progimnazija</t>
  </si>
  <si>
    <t>Rožyno progimnazija</t>
  </si>
  <si>
    <t>,,Saulėtekio" progimnazija</t>
  </si>
  <si>
    <t>Mykolo Karkos pagrindinė mokykla</t>
  </si>
  <si>
    <t>,,Žemynos"progimnazija</t>
  </si>
  <si>
    <t>,,Vyturio" progimnazija</t>
  </si>
  <si>
    <t>Alfonso Lipniūno progimnazija</t>
  </si>
  <si>
    <t>,,Ąžuolo" progimnazija</t>
  </si>
  <si>
    <t>Senvagės progimnazija</t>
  </si>
  <si>
    <t>,,Šaltinio" progimnazija</t>
  </si>
  <si>
    <t>Kurčiųjų ir neprigirdinčiųjų pagrindinė mokykla</t>
  </si>
  <si>
    <t>Suaugusiųjų ir jaunimo mokymo centras</t>
  </si>
  <si>
    <t>Gamtos mokykla</t>
  </si>
  <si>
    <t>Iš viso 13 programai</t>
  </si>
  <si>
    <t xml:space="preserve">          mokinio krepšelio lėšos</t>
  </si>
  <si>
    <t xml:space="preserve">                Iš viso asignavimų</t>
  </si>
  <si>
    <t xml:space="preserve">         valstybinėms (valstybės perduotoms savivaldybėms) funkcijoms atlikti</t>
  </si>
  <si>
    <t xml:space="preserve">          Valstybės investicijų programoje numatytoms  kapitalo investicijoms finansuoti</t>
  </si>
  <si>
    <t xml:space="preserve">          įstaigos pajamos už paslaugas</t>
  </si>
  <si>
    <t xml:space="preserve">        PANEVĖŽIO MIESTO SAVIVALDYBĖS 2017 METŲ BIUDŽETO PAJAMOS           </t>
  </si>
  <si>
    <t>Pajamų pavadinimas</t>
  </si>
  <si>
    <t>DOTACIJOS</t>
  </si>
  <si>
    <t xml:space="preserve">Valstybinėms (valstybės perduotoms savivaldybėms) funkcijoms atlikti       </t>
  </si>
  <si>
    <t>Valstybės investicijų 2017–2019 metų programoje numatytoms kapitalo investicijoms finansuoti</t>
  </si>
  <si>
    <t>KITOS PAJAMOS</t>
  </si>
  <si>
    <t>Pajamos už prekes ir paslaugas</t>
  </si>
  <si>
    <t>Pajamos už patalpų nuomą</t>
  </si>
  <si>
    <t>Iš viso pajamų</t>
  </si>
  <si>
    <t>IŠ SAVIVALDYBĖS BIUDŽETO IŠLAIKOMŲ ĮSTAIGŲ PAJAMŲ UŽ TEIKIAMAS PASLAUGAS ĮMOKOS Į SAVIVALDYBĖS BIUDŽETĄ</t>
  </si>
  <si>
    <t xml:space="preserve">         Iš jų ( tūkst. Eur)</t>
  </si>
  <si>
    <t>Savivaldybės institucijos ir įstaigos pavadinimas</t>
  </si>
  <si>
    <t>Iš viso pajamų (tūkst. Eur)</t>
  </si>
  <si>
    <t xml:space="preserve">pajamos už prekes ir paslaugas </t>
  </si>
  <si>
    <r>
      <rPr>
        <sz val="12"/>
        <rFont val="Times New Roman"/>
        <family val="1"/>
        <charset val="186"/>
      </rP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</si>
  <si>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Panevėžio miesto savivaldybės</t>
  </si>
  <si>
    <t xml:space="preserve">sprendimo Nr.    </t>
  </si>
  <si>
    <t>1 priedas</t>
  </si>
  <si>
    <t>tarybos 2017 m. rugsėjo     d.</t>
  </si>
  <si>
    <t xml:space="preserve">        paskolos lėšos</t>
  </si>
  <si>
    <t>03 URBANISTINĖS PLĖTROS  PROGRAMA</t>
  </si>
  <si>
    <t>Iš viso 03 programai</t>
  </si>
  <si>
    <t xml:space="preserve">                       16 VISUOMENĖS SVEIKATOS RĖMIMO SPECIALIOJI PROGRAMA</t>
  </si>
  <si>
    <t>Visuomenės sveikatos biuras</t>
  </si>
  <si>
    <t>16 programai</t>
  </si>
  <si>
    <t xml:space="preserve"> Iš jų –  valstybinėms (valstybės perduotoms savivaldybėms) funkcijoms atlikti</t>
  </si>
  <si>
    <t>Beržų progimnazija</t>
  </si>
  <si>
    <t xml:space="preserve"> Iš jų: Valstybės investicijų programoje numatytoms kapitalo investicijoms</t>
  </si>
  <si>
    <t xml:space="preserve">  Iš jų:  Valstybės investicijų programoje numatytoms kapitalo investicijoms</t>
  </si>
  <si>
    <t>Iš jų –  Savivaldybės biudžeto lėšos</t>
  </si>
  <si>
    <t xml:space="preserve">          paskolos lėšos</t>
  </si>
  <si>
    <t>Iš jų – įstaigos pajamos už paslaugas</t>
  </si>
  <si>
    <t>Lopšelis-draželis ,,Pasaka"</t>
  </si>
  <si>
    <t>įmokos už išlaikymą švietimo, socialinės apsaugos ir kitose įstaigose</t>
  </si>
  <si>
    <t xml:space="preserve">                     Iš viso</t>
  </si>
  <si>
    <t>,,Žemynos" progimnazija</t>
  </si>
  <si>
    <t>Įmokos už išlaikymą švietimo, socialinės apsaugos ir kitose įstaigose</t>
  </si>
  <si>
    <t>Iš jų: mokinio krepšelio lėšos</t>
  </si>
  <si>
    <t xml:space="preserve">           įstaigos pajamos už paslaugas</t>
  </si>
  <si>
    <t xml:space="preserve">           mokinio krepšelio lėšos</t>
  </si>
  <si>
    <t>Dotacijos ir lėšos iš kitų valdymo lygių</t>
  </si>
  <si>
    <t>Kitos dotacijos ir lėšos iš kitų valdymo lygių</t>
  </si>
  <si>
    <t xml:space="preserve">             valstybės biudžeto lėšos</t>
  </si>
  <si>
    <t xml:space="preserve">  Iš jų:  mokinio krepšelio lėšos</t>
  </si>
  <si>
    <t xml:space="preserve">           valstybės biudžeto lėšos</t>
  </si>
  <si>
    <t xml:space="preserve">          valstybės biudžeto lėšos</t>
  </si>
  <si>
    <t>Kino centras ,,Garsas"</t>
  </si>
  <si>
    <t>Specialioji tikslinė dotacija</t>
  </si>
  <si>
    <t>Savivaldybės administracijos Strateginio planavimo, investicijų ir biudžeto skyrius</t>
  </si>
  <si>
    <t xml:space="preserve">  Iš jų –  mokinio krepšelio lėšos</t>
  </si>
  <si>
    <t>Iš jų – valstybinėms (valstybės perduotoms savivaldybėms) funkcijoms atlikti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</si>
</sst>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</font>
    <font>
      <sz val="11"/>
      <name val="Times New Roman"/>
      <family val="1"/>
      <charset val="1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"/>
    </font>
    <font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1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/>
    <xf numFmtId="0" fontId="3" fillId="2" borderId="0" xfId="1" applyBorder="1" applyAlignment="1" applyProtection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wrapText="1"/>
    </xf>
    <xf numFmtId="164" fontId="8" fillId="0" borderId="8" xfId="0" applyNumberFormat="1" applyFont="1" applyBorder="1" applyAlignment="1">
      <alignment wrapText="1"/>
    </xf>
    <xf numFmtId="164" fontId="9" fillId="0" borderId="8" xfId="0" applyNumberFormat="1" applyFont="1" applyBorder="1" applyAlignment="1">
      <alignment wrapText="1"/>
    </xf>
    <xf numFmtId="164" fontId="10" fillId="0" borderId="8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1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/>
    <xf numFmtId="164" fontId="8" fillId="0" borderId="3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vertical="center"/>
    </xf>
    <xf numFmtId="164" fontId="13" fillId="0" borderId="8" xfId="0" applyNumberFormat="1" applyFont="1" applyBorder="1" applyAlignment="1">
      <alignment horizontal="right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2" fillId="0" borderId="0" xfId="0" applyFont="1"/>
    <xf numFmtId="164" fontId="14" fillId="0" borderId="2" xfId="0" applyNumberFormat="1" applyFont="1" applyBorder="1" applyAlignment="1">
      <alignment horizontal="right" vertical="center" wrapText="1"/>
    </xf>
    <xf numFmtId="164" fontId="15" fillId="0" borderId="6" xfId="0" applyNumberFormat="1" applyFont="1" applyBorder="1" applyAlignment="1">
      <alignment horizontal="left"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" fillId="0" borderId="2" xfId="0" applyNumberFormat="1" applyFont="1" applyBorder="1"/>
    <xf numFmtId="164" fontId="1" fillId="0" borderId="8" xfId="0" applyNumberFormat="1" applyFont="1" applyBorder="1"/>
    <xf numFmtId="164" fontId="5" fillId="0" borderId="5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wrapText="1"/>
    </xf>
    <xf numFmtId="164" fontId="2" fillId="0" borderId="1" xfId="0" applyNumberFormat="1" applyFont="1" applyBorder="1"/>
    <xf numFmtId="164" fontId="5" fillId="0" borderId="8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2" fillId="0" borderId="4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8" fillId="0" borderId="8" xfId="0" applyNumberFormat="1" applyFont="1" applyBorder="1"/>
    <xf numFmtId="164" fontId="14" fillId="0" borderId="1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horizontal="left"/>
    </xf>
    <xf numFmtId="164" fontId="5" fillId="0" borderId="11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164" fontId="7" fillId="0" borderId="4" xfId="0" applyNumberFormat="1" applyFont="1" applyBorder="1"/>
    <xf numFmtId="164" fontId="13" fillId="0" borderId="8" xfId="0" applyNumberFormat="1" applyFont="1" applyBorder="1"/>
    <xf numFmtId="0" fontId="6" fillId="0" borderId="0" xfId="0" applyFont="1"/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164" fontId="17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164" fontId="16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1" xfId="0" applyFont="1" applyBorder="1"/>
    <xf numFmtId="0" fontId="7" fillId="0" borderId="8" xfId="0" applyFont="1" applyBorder="1"/>
    <xf numFmtId="0" fontId="17" fillId="0" borderId="6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19" fillId="0" borderId="8" xfId="0" applyNumberFormat="1" applyFont="1" applyBorder="1"/>
    <xf numFmtId="164" fontId="18" fillId="0" borderId="4" xfId="0" applyNumberFormat="1" applyFont="1" applyBorder="1" applyAlignment="1">
      <alignment horizontal="left" vertical="center" wrapText="1"/>
    </xf>
    <xf numFmtId="164" fontId="19" fillId="0" borderId="8" xfId="0" applyNumberFormat="1" applyFont="1" applyBorder="1" applyAlignment="1">
      <alignment horizontal="right" vertical="center" wrapText="1"/>
    </xf>
    <xf numFmtId="164" fontId="19" fillId="0" borderId="2" xfId="0" applyNumberFormat="1" applyFont="1" applyBorder="1" applyAlignment="1">
      <alignment horizontal="right" vertical="center" wrapText="1"/>
    </xf>
    <xf numFmtId="164" fontId="19" fillId="0" borderId="2" xfId="0" applyNumberFormat="1" applyFont="1" applyBorder="1"/>
    <xf numFmtId="164" fontId="2" fillId="0" borderId="2" xfId="0" applyNumberFormat="1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left" vertical="center" wrapText="1"/>
    </xf>
    <xf numFmtId="0" fontId="7" fillId="0" borderId="0" xfId="0" applyFont="1" applyBorder="1"/>
    <xf numFmtId="164" fontId="19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15" fillId="0" borderId="10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0" fontId="0" fillId="0" borderId="2" xfId="0" applyBorder="1"/>
    <xf numFmtId="0" fontId="7" fillId="0" borderId="2" xfId="0" applyFont="1" applyBorder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1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20" fillId="0" borderId="4" xfId="0" applyNumberFormat="1" applyFont="1" applyBorder="1"/>
    <xf numFmtId="0" fontId="5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523800</xdr:colOff>
      <xdr:row>0</xdr:row>
      <xdr:rowOff>95400</xdr:rowOff>
    </xdr:from>
    <xdr:to>
      <xdr:col>4</xdr:col>
      <xdr:colOff>619200</xdr:colOff>
      <xdr:row>1</xdr:row>
      <xdr:rowOff>114270</xdr:rowOff>
    </xdr:to>
    <xdr:sp macro="" textlink="">
      <xdr:nvSpPr>
        <xdr:cNvPr id="2" name="CustomShape 1"/>
        <xdr:cNvSpPr/>
      </xdr:nvSpPr>
      <xdr:spPr>
        <a:xfrm>
          <a:off x="3562200" y="95400"/>
          <a:ext cx="2352600" cy="7999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2017 m. rugsėjo      d. sprendimo Nr.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</a:pP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2390760</xdr:colOff>
      <xdr:row>134</xdr:row>
      <xdr:rowOff>29160</xdr:rowOff>
    </xdr:from>
    <xdr:to>
      <xdr:col>1</xdr:col>
      <xdr:colOff>466560</xdr:colOff>
      <xdr:row>134</xdr:row>
      <xdr:rowOff>29160</xdr:rowOff>
    </xdr:to>
    <xdr:sp macro="" textlink="">
      <xdr:nvSpPr>
        <xdr:cNvPr id="3" name="Line 1"/>
        <xdr:cNvSpPr/>
      </xdr:nvSpPr>
      <xdr:spPr>
        <a:xfrm>
          <a:off x="2390760" y="79053480"/>
          <a:ext cx="111420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38160</xdr:rowOff>
    </xdr:from>
    <xdr:to>
      <xdr:col>4</xdr:col>
      <xdr:colOff>85320</xdr:colOff>
      <xdr:row>0</xdr:row>
      <xdr:rowOff>971280</xdr:rowOff>
    </xdr:to>
    <xdr:sp macro="" textlink="">
      <xdr:nvSpPr>
        <xdr:cNvPr id="3" name="CustomShape 1"/>
        <xdr:cNvSpPr/>
      </xdr:nvSpPr>
      <xdr:spPr>
        <a:xfrm>
          <a:off x="3429000" y="38160"/>
          <a:ext cx="1961640" cy="9331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Panevėžio miesto savivaldybės tarybos 2017 m. rugsėjo      d. sprendimo Nr.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3 priedas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A24" sqref="A24"/>
    </sheetView>
  </sheetViews>
  <sheetFormatPr defaultRowHeight="12.75" x14ac:dyDescent="0.2"/>
  <cols>
    <col min="1" max="1" width="58.7109375" customWidth="1"/>
    <col min="2" max="2" width="28.140625" customWidth="1"/>
    <col min="3" max="3" width="10.5703125"/>
    <col min="4" max="1025" width="8.5703125"/>
  </cols>
  <sheetData>
    <row r="1" spans="1:3" ht="26.25" customHeight="1" x14ac:dyDescent="0.2"/>
    <row r="2" spans="1:3" ht="14.25" customHeight="1" x14ac:dyDescent="0.25">
      <c r="B2" s="81" t="s">
        <v>76</v>
      </c>
    </row>
    <row r="3" spans="1:3" ht="14.25" customHeight="1" x14ac:dyDescent="0.25">
      <c r="B3" s="81" t="s">
        <v>79</v>
      </c>
    </row>
    <row r="4" spans="1:3" ht="13.5" customHeight="1" x14ac:dyDescent="0.25">
      <c r="B4" s="1" t="s">
        <v>77</v>
      </c>
    </row>
    <row r="5" spans="1:3" ht="13.5" customHeight="1" x14ac:dyDescent="0.25">
      <c r="B5" s="1" t="s">
        <v>78</v>
      </c>
    </row>
    <row r="6" spans="1:3" ht="23.25" customHeight="1" x14ac:dyDescent="0.2">
      <c r="B6" s="71"/>
    </row>
    <row r="7" spans="1:3" ht="15.75" x14ac:dyDescent="0.25">
      <c r="A7" s="110" t="s">
        <v>61</v>
      </c>
      <c r="B7" s="110"/>
    </row>
    <row r="8" spans="1:3" ht="15.75" x14ac:dyDescent="0.25">
      <c r="A8" s="111"/>
      <c r="B8" s="111"/>
    </row>
    <row r="9" spans="1:3" x14ac:dyDescent="0.2">
      <c r="A9" s="64"/>
    </row>
    <row r="10" spans="1:3" ht="5.25" customHeight="1" x14ac:dyDescent="0.2"/>
    <row r="11" spans="1:3" ht="24.75" customHeight="1" x14ac:dyDescent="0.2">
      <c r="A11" s="65" t="s">
        <v>62</v>
      </c>
      <c r="B11" s="65" t="s">
        <v>2</v>
      </c>
    </row>
    <row r="12" spans="1:3" ht="15.75" x14ac:dyDescent="0.2">
      <c r="A12" s="69" t="s">
        <v>63</v>
      </c>
      <c r="B12" s="30">
        <f>B13+B16</f>
        <v>123.39999999999999</v>
      </c>
    </row>
    <row r="13" spans="1:3" ht="15.75" x14ac:dyDescent="0.2">
      <c r="A13" s="66" t="s">
        <v>108</v>
      </c>
      <c r="B13" s="30">
        <f>B14+B15</f>
        <v>83.199999999999989</v>
      </c>
    </row>
    <row r="14" spans="1:3" ht="33.75" customHeight="1" x14ac:dyDescent="0.2">
      <c r="A14" s="67" t="s">
        <v>64</v>
      </c>
      <c r="B14" s="68">
        <v>6.6</v>
      </c>
    </row>
    <row r="15" spans="1:3" ht="31.5" x14ac:dyDescent="0.2">
      <c r="A15" s="67" t="s">
        <v>65</v>
      </c>
      <c r="B15" s="70">
        <v>76.599999999999994</v>
      </c>
      <c r="C15" s="71"/>
    </row>
    <row r="16" spans="1:3" ht="15.75" x14ac:dyDescent="0.2">
      <c r="A16" s="66" t="s">
        <v>101</v>
      </c>
      <c r="B16" s="108">
        <f>B17</f>
        <v>40.200000000000003</v>
      </c>
      <c r="C16" s="71"/>
    </row>
    <row r="17" spans="1:3" ht="15.75" x14ac:dyDescent="0.2">
      <c r="A17" s="67" t="s">
        <v>102</v>
      </c>
      <c r="B17" s="70">
        <v>40.200000000000003</v>
      </c>
      <c r="C17" s="71"/>
    </row>
    <row r="18" spans="1:3" ht="15.75" x14ac:dyDescent="0.2">
      <c r="A18" s="66" t="s">
        <v>66</v>
      </c>
      <c r="B18" s="30">
        <f>B19</f>
        <v>36.9</v>
      </c>
    </row>
    <row r="19" spans="1:3" ht="15.75" x14ac:dyDescent="0.2">
      <c r="A19" s="66" t="s">
        <v>67</v>
      </c>
      <c r="B19" s="30">
        <f>B21+B22+B20</f>
        <v>36.9</v>
      </c>
    </row>
    <row r="20" spans="1:3" ht="31.5" x14ac:dyDescent="0.2">
      <c r="A20" s="67" t="s">
        <v>97</v>
      </c>
      <c r="B20" s="68">
        <v>-0.2</v>
      </c>
    </row>
    <row r="21" spans="1:3" ht="15.75" x14ac:dyDescent="0.2">
      <c r="A21" s="67" t="s">
        <v>67</v>
      </c>
      <c r="B21" s="68">
        <v>33.4</v>
      </c>
    </row>
    <row r="22" spans="1:3" ht="15.75" x14ac:dyDescent="0.2">
      <c r="A22" s="67" t="s">
        <v>68</v>
      </c>
      <c r="B22" s="68">
        <v>3.7</v>
      </c>
    </row>
    <row r="23" spans="1:3" ht="15.75" x14ac:dyDescent="0.2">
      <c r="A23" s="66" t="s">
        <v>69</v>
      </c>
      <c r="B23" s="30">
        <f>B12+B18</f>
        <v>160.29999999999998</v>
      </c>
    </row>
  </sheetData>
  <mergeCells count="2">
    <mergeCell ref="A7:B7"/>
    <mergeCell ref="A8:B8"/>
  </mergeCells>
  <pageMargins left="0.70866141732283472" right="0.70866141732283472" top="0.94488188976377963" bottom="0.74803149606299213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6"/>
  <sheetViews>
    <sheetView tabSelected="1" topLeftCell="A112" zoomScaleNormal="100" workbookViewId="0">
      <selection activeCell="A123" sqref="A123"/>
    </sheetView>
  </sheetViews>
  <sheetFormatPr defaultRowHeight="15" x14ac:dyDescent="0.25"/>
  <cols>
    <col min="1" max="1" width="43" style="1"/>
    <col min="2" max="2" width="11" style="1"/>
    <col min="3" max="3" width="9.85546875" style="1"/>
    <col min="4" max="4" width="11" style="2"/>
    <col min="5" max="5" width="9.7109375" style="1"/>
    <col min="6" max="6" width="17.5703125" style="1"/>
    <col min="7" max="1025" width="9" style="1"/>
  </cols>
  <sheetData>
    <row r="1" spans="1:9" ht="61.5" customHeight="1" x14ac:dyDescent="0.25"/>
    <row r="2" spans="1:9" ht="30.75" customHeight="1" x14ac:dyDescent="0.25">
      <c r="A2" s="112" t="s">
        <v>0</v>
      </c>
      <c r="B2" s="112"/>
      <c r="C2" s="112"/>
      <c r="D2" s="112"/>
      <c r="E2" s="112"/>
      <c r="F2" s="3"/>
      <c r="I2" s="4"/>
    </row>
    <row r="3" spans="1:9" hidden="1" x14ac:dyDescent="0.25"/>
    <row r="4" spans="1:9" ht="12.75" customHeight="1" x14ac:dyDescent="0.25">
      <c r="A4" s="113" t="s">
        <v>1</v>
      </c>
      <c r="B4" s="113" t="s">
        <v>2</v>
      </c>
      <c r="C4" s="113" t="s">
        <v>3</v>
      </c>
      <c r="D4" s="113"/>
      <c r="E4" s="113"/>
    </row>
    <row r="5" spans="1:9" ht="12.75" customHeight="1" x14ac:dyDescent="0.25">
      <c r="A5" s="113"/>
      <c r="B5" s="113"/>
      <c r="C5" s="114" t="s">
        <v>4</v>
      </c>
      <c r="D5" s="114"/>
      <c r="E5" s="5"/>
    </row>
    <row r="6" spans="1:9" ht="105.75" customHeight="1" x14ac:dyDescent="0.25">
      <c r="A6" s="113"/>
      <c r="B6" s="113"/>
      <c r="C6" s="6" t="s">
        <v>5</v>
      </c>
      <c r="D6" s="7" t="s">
        <v>6</v>
      </c>
      <c r="E6" s="8" t="s">
        <v>7</v>
      </c>
    </row>
    <row r="7" spans="1:9" ht="28.5" customHeight="1" x14ac:dyDescent="0.25">
      <c r="A7" s="119" t="s">
        <v>8</v>
      </c>
      <c r="B7" s="119"/>
      <c r="C7" s="119"/>
      <c r="D7" s="119"/>
      <c r="E7" s="119"/>
      <c r="F7" s="38"/>
    </row>
    <row r="8" spans="1:9" ht="33.75" customHeight="1" x14ac:dyDescent="0.25">
      <c r="A8" s="104" t="s">
        <v>109</v>
      </c>
      <c r="B8" s="9">
        <f>B9</f>
        <v>-32.5</v>
      </c>
      <c r="C8" s="9">
        <f>C9</f>
        <v>-32.5</v>
      </c>
      <c r="D8" s="9"/>
      <c r="E8" s="10"/>
    </row>
    <row r="9" spans="1:9" ht="18.75" customHeight="1" x14ac:dyDescent="0.25">
      <c r="A9" s="11" t="s">
        <v>18</v>
      </c>
      <c r="B9" s="12">
        <v>-32.5</v>
      </c>
      <c r="C9" s="13">
        <v>-32.5</v>
      </c>
      <c r="D9" s="14"/>
      <c r="E9" s="15"/>
      <c r="F9" s="38"/>
    </row>
    <row r="10" spans="1:9" ht="18" customHeight="1" x14ac:dyDescent="0.25">
      <c r="A10" s="16" t="s">
        <v>10</v>
      </c>
      <c r="B10" s="17">
        <f t="shared" ref="B10:C11" si="0">B8</f>
        <v>-32.5</v>
      </c>
      <c r="C10" s="17">
        <f t="shared" si="0"/>
        <v>-32.5</v>
      </c>
      <c r="D10" s="17"/>
      <c r="E10" s="18"/>
    </row>
    <row r="11" spans="1:9" ht="22.5" customHeight="1" x14ac:dyDescent="0.25">
      <c r="A11" s="11" t="s">
        <v>18</v>
      </c>
      <c r="B11" s="19">
        <f t="shared" si="0"/>
        <v>-32.5</v>
      </c>
      <c r="C11" s="19">
        <f t="shared" si="0"/>
        <v>-32.5</v>
      </c>
      <c r="D11" s="19"/>
      <c r="E11" s="19"/>
    </row>
    <row r="12" spans="1:9" ht="21.75" customHeight="1" x14ac:dyDescent="0.25">
      <c r="A12" s="120" t="s">
        <v>11</v>
      </c>
      <c r="B12" s="120"/>
      <c r="C12" s="120"/>
      <c r="D12" s="120"/>
      <c r="E12" s="120"/>
    </row>
    <row r="13" spans="1:9" ht="16.5" customHeight="1" x14ac:dyDescent="0.25">
      <c r="A13" s="16" t="s">
        <v>12</v>
      </c>
      <c r="B13" s="20">
        <f>B14+B15</f>
        <v>76.599999999999994</v>
      </c>
      <c r="C13" s="20">
        <f t="shared" ref="C13:E13" si="1">C14+C15</f>
        <v>16</v>
      </c>
      <c r="D13" s="20"/>
      <c r="E13" s="20">
        <f t="shared" si="1"/>
        <v>60.599999999999994</v>
      </c>
      <c r="G13" s="21"/>
    </row>
    <row r="14" spans="1:9" ht="25.15" customHeight="1" x14ac:dyDescent="0.25">
      <c r="A14" s="11" t="s">
        <v>88</v>
      </c>
      <c r="B14" s="22">
        <v>76.599999999999994</v>
      </c>
      <c r="C14" s="23"/>
      <c r="D14" s="23"/>
      <c r="E14" s="24">
        <v>76.599999999999994</v>
      </c>
      <c r="G14" s="21"/>
    </row>
    <row r="15" spans="1:9" ht="16.5" customHeight="1" x14ac:dyDescent="0.25">
      <c r="A15" s="88" t="s">
        <v>91</v>
      </c>
      <c r="B15" s="22"/>
      <c r="C15" s="25">
        <v>16</v>
      </c>
      <c r="D15" s="25"/>
      <c r="E15" s="26">
        <v>-16</v>
      </c>
      <c r="F15" s="38"/>
      <c r="G15" s="21"/>
    </row>
    <row r="16" spans="1:9" ht="21" customHeight="1" x14ac:dyDescent="0.25">
      <c r="A16" s="16" t="s">
        <v>14</v>
      </c>
      <c r="B16" s="27">
        <f>B13</f>
        <v>76.599999999999994</v>
      </c>
      <c r="C16" s="27">
        <f>C13</f>
        <v>16</v>
      </c>
      <c r="D16" s="27"/>
      <c r="E16" s="27">
        <f>E13</f>
        <v>60.599999999999994</v>
      </c>
      <c r="G16" s="21"/>
    </row>
    <row r="17" spans="1:8" ht="30" customHeight="1" x14ac:dyDescent="0.25">
      <c r="A17" s="11" t="s">
        <v>89</v>
      </c>
      <c r="B17" s="28">
        <f>B14</f>
        <v>76.599999999999994</v>
      </c>
      <c r="C17" s="28"/>
      <c r="D17" s="28"/>
      <c r="E17" s="28">
        <f>E14</f>
        <v>76.599999999999994</v>
      </c>
      <c r="G17" s="21"/>
    </row>
    <row r="18" spans="1:8" ht="17.25" customHeight="1" x14ac:dyDescent="0.25">
      <c r="A18" s="88" t="s">
        <v>80</v>
      </c>
      <c r="B18" s="28"/>
      <c r="C18" s="28">
        <f>C15</f>
        <v>16</v>
      </c>
      <c r="D18" s="28"/>
      <c r="E18" s="28">
        <f>E15</f>
        <v>-16</v>
      </c>
      <c r="G18" s="21"/>
    </row>
    <row r="19" spans="1:8" ht="30" customHeight="1" x14ac:dyDescent="0.25">
      <c r="A19" s="121" t="s">
        <v>81</v>
      </c>
      <c r="B19" s="122"/>
      <c r="C19" s="122"/>
      <c r="D19" s="122"/>
      <c r="E19" s="123"/>
      <c r="G19" s="21"/>
    </row>
    <row r="20" spans="1:8" ht="17.25" customHeight="1" x14ac:dyDescent="0.25">
      <c r="A20" s="105" t="s">
        <v>9</v>
      </c>
      <c r="B20" s="27">
        <f>B21</f>
        <v>-67.7</v>
      </c>
      <c r="C20" s="27">
        <f t="shared" ref="C20:E20" si="2">C21</f>
        <v>5.5</v>
      </c>
      <c r="D20" s="27"/>
      <c r="E20" s="27">
        <f t="shared" si="2"/>
        <v>-73.2</v>
      </c>
      <c r="F20" s="72"/>
      <c r="G20" s="89"/>
      <c r="H20" s="72"/>
    </row>
    <row r="21" spans="1:8" ht="17.25" customHeight="1" x14ac:dyDescent="0.25">
      <c r="A21" s="11" t="s">
        <v>18</v>
      </c>
      <c r="B21" s="28">
        <v>-67.7</v>
      </c>
      <c r="C21" s="28">
        <v>5.5</v>
      </c>
      <c r="D21" s="28"/>
      <c r="E21" s="28">
        <v>-73.2</v>
      </c>
      <c r="G21" s="21"/>
    </row>
    <row r="22" spans="1:8" ht="17.25" customHeight="1" x14ac:dyDescent="0.25">
      <c r="A22" s="16" t="s">
        <v>82</v>
      </c>
      <c r="B22" s="27">
        <f>B20</f>
        <v>-67.7</v>
      </c>
      <c r="C22" s="27">
        <f t="shared" ref="C22:E22" si="3">C20</f>
        <v>5.5</v>
      </c>
      <c r="D22" s="27"/>
      <c r="E22" s="27">
        <f t="shared" si="3"/>
        <v>-73.2</v>
      </c>
      <c r="G22" s="21"/>
    </row>
    <row r="23" spans="1:8" ht="17.25" customHeight="1" x14ac:dyDescent="0.25">
      <c r="A23" s="29" t="s">
        <v>18</v>
      </c>
      <c r="B23" s="28">
        <f>B21</f>
        <v>-67.7</v>
      </c>
      <c r="C23" s="28">
        <f t="shared" ref="C23:E23" si="4">C21</f>
        <v>5.5</v>
      </c>
      <c r="D23" s="28"/>
      <c r="E23" s="28">
        <f t="shared" si="4"/>
        <v>-73.2</v>
      </c>
      <c r="G23" s="21"/>
    </row>
    <row r="24" spans="1:8" ht="25.5" customHeight="1" x14ac:dyDescent="0.25">
      <c r="A24" s="124" t="s">
        <v>15</v>
      </c>
      <c r="B24" s="122"/>
      <c r="C24" s="122"/>
      <c r="D24" s="122"/>
      <c r="E24" s="123"/>
      <c r="G24" s="21"/>
    </row>
    <row r="25" spans="1:8" ht="18.75" customHeight="1" x14ac:dyDescent="0.25">
      <c r="A25" s="105" t="s">
        <v>9</v>
      </c>
      <c r="B25" s="35">
        <f>B26</f>
        <v>140.69999999999999</v>
      </c>
      <c r="C25" s="35">
        <f>C26</f>
        <v>140.69999999999999</v>
      </c>
      <c r="D25" s="87"/>
      <c r="E25" s="87"/>
      <c r="G25" s="21"/>
    </row>
    <row r="26" spans="1:8" ht="18" customHeight="1" x14ac:dyDescent="0.25">
      <c r="A26" s="33" t="s">
        <v>18</v>
      </c>
      <c r="B26" s="36">
        <v>140.69999999999999</v>
      </c>
      <c r="C26" s="36">
        <v>140.69999999999999</v>
      </c>
      <c r="D26" s="87"/>
      <c r="E26" s="87"/>
      <c r="G26" s="21"/>
    </row>
    <row r="27" spans="1:8" ht="20.25" customHeight="1" x14ac:dyDescent="0.25">
      <c r="A27" s="34" t="s">
        <v>16</v>
      </c>
      <c r="B27" s="37">
        <f>B25</f>
        <v>140.69999999999999</v>
      </c>
      <c r="C27" s="37">
        <f>C25</f>
        <v>140.69999999999999</v>
      </c>
      <c r="D27" s="30"/>
      <c r="E27" s="30"/>
      <c r="G27" s="21"/>
    </row>
    <row r="28" spans="1:8" ht="21" customHeight="1" x14ac:dyDescent="0.25">
      <c r="A28" s="33" t="s">
        <v>18</v>
      </c>
      <c r="B28" s="32">
        <f>B26</f>
        <v>140.69999999999999</v>
      </c>
      <c r="C28" s="32">
        <f>C26</f>
        <v>140.69999999999999</v>
      </c>
      <c r="D28" s="32"/>
      <c r="E28" s="32"/>
      <c r="G28" s="21"/>
    </row>
    <row r="29" spans="1:8" ht="21" customHeight="1" x14ac:dyDescent="0.25">
      <c r="A29" s="115" t="s">
        <v>17</v>
      </c>
      <c r="B29" s="115"/>
      <c r="C29" s="115"/>
      <c r="D29" s="115"/>
      <c r="E29" s="115"/>
      <c r="G29" s="21"/>
    </row>
    <row r="30" spans="1:8" ht="21" customHeight="1" x14ac:dyDescent="0.25">
      <c r="A30" s="106" t="s">
        <v>12</v>
      </c>
      <c r="B30" s="39">
        <f>B31</f>
        <v>18</v>
      </c>
      <c r="C30" s="39">
        <f>C31</f>
        <v>1.5</v>
      </c>
      <c r="D30" s="39"/>
      <c r="E30" s="39">
        <f>E31</f>
        <v>16.5</v>
      </c>
      <c r="G30" s="21"/>
    </row>
    <row r="31" spans="1:8" ht="21" customHeight="1" x14ac:dyDescent="0.25">
      <c r="A31" s="40" t="s">
        <v>18</v>
      </c>
      <c r="B31" s="41">
        <v>18</v>
      </c>
      <c r="C31" s="41">
        <v>1.5</v>
      </c>
      <c r="D31" s="39"/>
      <c r="E31" s="41">
        <v>16.5</v>
      </c>
      <c r="G31" s="21"/>
    </row>
    <row r="32" spans="1:8" ht="17.25" customHeight="1" x14ac:dyDescent="0.25">
      <c r="A32" s="42" t="s">
        <v>19</v>
      </c>
      <c r="B32" s="31">
        <f>B30</f>
        <v>18</v>
      </c>
      <c r="C32" s="31">
        <f>C30</f>
        <v>1.5</v>
      </c>
      <c r="D32" s="31"/>
      <c r="E32" s="31">
        <f>E30</f>
        <v>16.5</v>
      </c>
      <c r="G32" s="21"/>
    </row>
    <row r="33" spans="1:7" ht="17.25" customHeight="1" x14ac:dyDescent="0.25">
      <c r="A33" s="40" t="s">
        <v>18</v>
      </c>
      <c r="B33" s="32">
        <f>B31</f>
        <v>18</v>
      </c>
      <c r="C33" s="32">
        <f>C31</f>
        <v>1.5</v>
      </c>
      <c r="D33" s="32"/>
      <c r="E33" s="32">
        <f>E31</f>
        <v>16.5</v>
      </c>
    </row>
    <row r="34" spans="1:7" ht="42.75" customHeight="1" x14ac:dyDescent="0.25">
      <c r="A34" s="116" t="s">
        <v>20</v>
      </c>
      <c r="B34" s="116"/>
      <c r="C34" s="116"/>
      <c r="D34" s="116"/>
      <c r="E34" s="116"/>
    </row>
    <row r="35" spans="1:7" ht="19.5" customHeight="1" x14ac:dyDescent="0.25">
      <c r="A35" s="16" t="s">
        <v>12</v>
      </c>
      <c r="B35" s="17">
        <f>B36</f>
        <v>-94.1</v>
      </c>
      <c r="C35" s="17">
        <f t="shared" ref="C35:E35" si="5">C36</f>
        <v>198.9</v>
      </c>
      <c r="D35" s="17"/>
      <c r="E35" s="17">
        <f t="shared" si="5"/>
        <v>-293</v>
      </c>
      <c r="F35" s="38"/>
    </row>
    <row r="36" spans="1:7" ht="17.25" customHeight="1" x14ac:dyDescent="0.25">
      <c r="A36" s="83" t="s">
        <v>90</v>
      </c>
      <c r="B36" s="84">
        <v>-94.1</v>
      </c>
      <c r="C36" s="85">
        <v>198.9</v>
      </c>
      <c r="D36" s="85"/>
      <c r="E36" s="86">
        <v>-293</v>
      </c>
      <c r="F36" s="38"/>
      <c r="G36" s="38"/>
    </row>
    <row r="37" spans="1:7" ht="17.25" customHeight="1" x14ac:dyDescent="0.25">
      <c r="A37" s="16" t="s">
        <v>22</v>
      </c>
      <c r="B37" s="43">
        <f>B35</f>
        <v>-94.1</v>
      </c>
      <c r="C37" s="35">
        <f>C35</f>
        <v>198.9</v>
      </c>
      <c r="D37" s="35"/>
      <c r="E37" s="35">
        <f>E35</f>
        <v>-293</v>
      </c>
    </row>
    <row r="38" spans="1:7" ht="15.75" customHeight="1" x14ac:dyDescent="0.25">
      <c r="A38" s="29" t="s">
        <v>90</v>
      </c>
      <c r="B38" s="19">
        <f>B36</f>
        <v>-94.1</v>
      </c>
      <c r="C38" s="36">
        <f>C36</f>
        <v>198.9</v>
      </c>
      <c r="D38" s="36"/>
      <c r="E38" s="36">
        <f>E36</f>
        <v>-293</v>
      </c>
    </row>
    <row r="39" spans="1:7" ht="24.75" customHeight="1" x14ac:dyDescent="0.25">
      <c r="A39" s="117" t="s">
        <v>23</v>
      </c>
      <c r="B39" s="117"/>
      <c r="C39" s="117"/>
      <c r="D39" s="117"/>
      <c r="E39" s="117"/>
    </row>
    <row r="40" spans="1:7" ht="17.25" customHeight="1" x14ac:dyDescent="0.25">
      <c r="A40" s="107" t="s">
        <v>9</v>
      </c>
      <c r="B40" s="95">
        <f>B41</f>
        <v>-1</v>
      </c>
      <c r="C40" s="95">
        <f>C41</f>
        <v>-1</v>
      </c>
      <c r="D40" s="95"/>
      <c r="E40" s="95"/>
    </row>
    <row r="41" spans="1:7" ht="17.25" customHeight="1" x14ac:dyDescent="0.25">
      <c r="A41" s="94" t="s">
        <v>18</v>
      </c>
      <c r="B41" s="96">
        <v>-1</v>
      </c>
      <c r="C41" s="96">
        <v>-1</v>
      </c>
      <c r="D41" s="95"/>
      <c r="E41" s="95"/>
    </row>
    <row r="42" spans="1:7" ht="17.25" customHeight="1" x14ac:dyDescent="0.25">
      <c r="A42" s="107" t="s">
        <v>25</v>
      </c>
      <c r="B42" s="95">
        <f>B43</f>
        <v>1</v>
      </c>
      <c r="C42" s="95">
        <f>C43</f>
        <v>1</v>
      </c>
      <c r="D42" s="95"/>
      <c r="E42" s="95"/>
    </row>
    <row r="43" spans="1:7" ht="17.25" customHeight="1" x14ac:dyDescent="0.25">
      <c r="A43" s="94" t="s">
        <v>18</v>
      </c>
      <c r="B43" s="96">
        <v>1</v>
      </c>
      <c r="C43" s="96">
        <v>1</v>
      </c>
      <c r="D43" s="95"/>
      <c r="E43" s="95"/>
    </row>
    <row r="44" spans="1:7" ht="19.5" customHeight="1" x14ac:dyDescent="0.25">
      <c r="A44" s="44" t="s">
        <v>26</v>
      </c>
      <c r="B44" s="43">
        <f>B45</f>
        <v>3.5</v>
      </c>
      <c r="C44" s="43">
        <f>C45</f>
        <v>3.5</v>
      </c>
      <c r="D44" s="43"/>
      <c r="E44" s="35"/>
    </row>
    <row r="45" spans="1:7" ht="18.75" customHeight="1" x14ac:dyDescent="0.25">
      <c r="A45" s="11" t="s">
        <v>92</v>
      </c>
      <c r="B45" s="19">
        <v>3.5</v>
      </c>
      <c r="C45" s="36">
        <v>3.5</v>
      </c>
      <c r="D45" s="36"/>
      <c r="E45" s="45"/>
    </row>
    <row r="46" spans="1:7" ht="18" customHeight="1" x14ac:dyDescent="0.25">
      <c r="A46" s="44" t="s">
        <v>27</v>
      </c>
      <c r="B46" s="43">
        <f>B47+B48</f>
        <v>10.5</v>
      </c>
      <c r="C46" s="43">
        <f t="shared" ref="C46:D46" si="6">C47+C48</f>
        <v>10.5</v>
      </c>
      <c r="D46" s="43">
        <f t="shared" si="6"/>
        <v>2.7</v>
      </c>
      <c r="E46" s="43"/>
    </row>
    <row r="47" spans="1:7" ht="18" customHeight="1" x14ac:dyDescent="0.25">
      <c r="A47" s="11" t="s">
        <v>13</v>
      </c>
      <c r="B47" s="84">
        <v>3.5</v>
      </c>
      <c r="C47" s="85">
        <v>3.5</v>
      </c>
      <c r="D47" s="85">
        <v>2.7</v>
      </c>
      <c r="E47" s="45"/>
    </row>
    <row r="48" spans="1:7" ht="18" customHeight="1" x14ac:dyDescent="0.25">
      <c r="A48" s="29" t="s">
        <v>28</v>
      </c>
      <c r="B48" s="84">
        <v>7</v>
      </c>
      <c r="C48" s="84">
        <v>7</v>
      </c>
      <c r="D48" s="84"/>
      <c r="E48" s="46"/>
    </row>
    <row r="49" spans="1:5" ht="18" customHeight="1" x14ac:dyDescent="0.25">
      <c r="A49" s="34" t="s">
        <v>107</v>
      </c>
      <c r="B49" s="109">
        <f>B50</f>
        <v>2.2999999999999998</v>
      </c>
      <c r="C49" s="109">
        <f>C50</f>
        <v>2.2999999999999998</v>
      </c>
      <c r="D49" s="84"/>
      <c r="E49" s="46"/>
    </row>
    <row r="50" spans="1:5" ht="18" customHeight="1" x14ac:dyDescent="0.25">
      <c r="A50" s="94" t="s">
        <v>18</v>
      </c>
      <c r="B50" s="85">
        <v>2.2999999999999998</v>
      </c>
      <c r="C50" s="84">
        <v>2.2999999999999998</v>
      </c>
      <c r="D50" s="84"/>
      <c r="E50" s="46"/>
    </row>
    <row r="51" spans="1:5" ht="15.75" x14ac:dyDescent="0.25">
      <c r="A51" s="44" t="s">
        <v>29</v>
      </c>
      <c r="B51" s="43">
        <f>B44+B46+B40+B42+B49</f>
        <v>16.3</v>
      </c>
      <c r="C51" s="43">
        <f t="shared" ref="C51:D51" si="7">C44+C46+C40+C42+C49</f>
        <v>16.3</v>
      </c>
      <c r="D51" s="43">
        <f t="shared" si="7"/>
        <v>2.7</v>
      </c>
      <c r="E51" s="43"/>
    </row>
    <row r="52" spans="1:5" x14ac:dyDescent="0.25">
      <c r="A52" s="11" t="s">
        <v>21</v>
      </c>
      <c r="B52" s="19">
        <f>B47+B41+B43+B50</f>
        <v>5.8</v>
      </c>
      <c r="C52" s="19">
        <f>C47+C41+C43+C50</f>
        <v>5.8</v>
      </c>
      <c r="D52" s="19">
        <f t="shared" ref="D52" si="8">D47+D41+D43</f>
        <v>2.7</v>
      </c>
      <c r="E52" s="19"/>
    </row>
    <row r="53" spans="1:5" ht="16.5" customHeight="1" x14ac:dyDescent="0.25">
      <c r="A53" s="29" t="s">
        <v>28</v>
      </c>
      <c r="B53" s="25">
        <f>B45+B48</f>
        <v>10.5</v>
      </c>
      <c r="C53" s="25">
        <f t="shared" ref="C53" si="9">C45+C48</f>
        <v>10.5</v>
      </c>
      <c r="D53" s="25"/>
      <c r="E53" s="25"/>
    </row>
    <row r="54" spans="1:5" ht="25.5" customHeight="1" x14ac:dyDescent="0.25">
      <c r="A54" s="118" t="s">
        <v>30</v>
      </c>
      <c r="B54" s="118"/>
      <c r="C54" s="118"/>
      <c r="D54" s="118"/>
      <c r="E54" s="118"/>
    </row>
    <row r="55" spans="1:5" ht="18.75" customHeight="1" x14ac:dyDescent="0.25">
      <c r="A55" s="44" t="s">
        <v>12</v>
      </c>
      <c r="B55" s="43">
        <f>B56+B57</f>
        <v>23.800000000000004</v>
      </c>
      <c r="C55" s="43">
        <f t="shared" ref="C55:D55" si="10">C56+C57</f>
        <v>23.800000000000004</v>
      </c>
      <c r="D55" s="43">
        <f t="shared" si="10"/>
        <v>1.6</v>
      </c>
      <c r="E55" s="43"/>
    </row>
    <row r="56" spans="1:5" ht="16.5" customHeight="1" x14ac:dyDescent="0.25">
      <c r="A56" s="11" t="s">
        <v>104</v>
      </c>
      <c r="B56" s="19">
        <v>-16.399999999999999</v>
      </c>
      <c r="C56" s="19">
        <v>-16.399999999999999</v>
      </c>
      <c r="D56" s="19">
        <v>1.6</v>
      </c>
      <c r="E56" s="19"/>
    </row>
    <row r="57" spans="1:5" ht="16.5" customHeight="1" x14ac:dyDescent="0.25">
      <c r="A57" s="11" t="s">
        <v>103</v>
      </c>
      <c r="B57" s="19">
        <v>40.200000000000003</v>
      </c>
      <c r="C57" s="19">
        <v>40.200000000000003</v>
      </c>
      <c r="D57" s="19"/>
      <c r="E57" s="19"/>
    </row>
    <row r="58" spans="1:5" ht="17.25" customHeight="1" x14ac:dyDescent="0.25">
      <c r="A58" s="16" t="s">
        <v>31</v>
      </c>
      <c r="B58" s="43">
        <f>B59</f>
        <v>0.2</v>
      </c>
      <c r="C58" s="43">
        <f t="shared" ref="C58" si="11">C59</f>
        <v>0.2</v>
      </c>
      <c r="D58" s="43"/>
      <c r="E58" s="35"/>
    </row>
    <row r="59" spans="1:5" ht="17.25" customHeight="1" x14ac:dyDescent="0.25">
      <c r="A59" s="29" t="s">
        <v>92</v>
      </c>
      <c r="B59" s="19">
        <v>0.2</v>
      </c>
      <c r="C59" s="19">
        <v>0.2</v>
      </c>
      <c r="D59" s="36"/>
      <c r="E59" s="35"/>
    </row>
    <row r="60" spans="1:5" ht="15.75" x14ac:dyDescent="0.25">
      <c r="A60" s="53" t="s">
        <v>33</v>
      </c>
      <c r="B60" s="50">
        <f>B61</f>
        <v>0.2</v>
      </c>
      <c r="C60" s="50">
        <f t="shared" ref="C60" si="12">C61</f>
        <v>0.2</v>
      </c>
      <c r="D60" s="50"/>
      <c r="E60" s="52"/>
    </row>
    <row r="61" spans="1:5" x14ac:dyDescent="0.25">
      <c r="A61" s="29" t="s">
        <v>92</v>
      </c>
      <c r="B61" s="46">
        <v>0.2</v>
      </c>
      <c r="C61" s="46">
        <v>0.2</v>
      </c>
      <c r="D61" s="45"/>
      <c r="E61" s="52"/>
    </row>
    <row r="62" spans="1:5" ht="15.75" x14ac:dyDescent="0.25">
      <c r="A62" s="49" t="s">
        <v>34</v>
      </c>
      <c r="B62" s="50">
        <f>B63</f>
        <v>0.9</v>
      </c>
      <c r="C62" s="50">
        <f t="shared" ref="C62:D62" si="13">C63</f>
        <v>0.9</v>
      </c>
      <c r="D62" s="50">
        <f t="shared" si="13"/>
        <v>0.7</v>
      </c>
      <c r="E62" s="52"/>
    </row>
    <row r="63" spans="1:5" x14ac:dyDescent="0.25">
      <c r="A63" s="11" t="s">
        <v>110</v>
      </c>
      <c r="B63" s="46">
        <v>0.9</v>
      </c>
      <c r="C63" s="46">
        <v>0.9</v>
      </c>
      <c r="D63" s="51">
        <v>0.7</v>
      </c>
      <c r="E63" s="45"/>
    </row>
    <row r="64" spans="1:5" ht="15.75" x14ac:dyDescent="0.25">
      <c r="A64" s="49" t="s">
        <v>36</v>
      </c>
      <c r="B64" s="50">
        <f>B65+B66</f>
        <v>2.8</v>
      </c>
      <c r="C64" s="50">
        <f t="shared" ref="C64:D64" si="14">C65+C66</f>
        <v>2.8</v>
      </c>
      <c r="D64" s="50">
        <f t="shared" si="14"/>
        <v>1</v>
      </c>
      <c r="E64" s="52"/>
    </row>
    <row r="65" spans="1:5" x14ac:dyDescent="0.25">
      <c r="A65" s="11" t="s">
        <v>98</v>
      </c>
      <c r="B65" s="46">
        <v>1.3</v>
      </c>
      <c r="C65" s="46">
        <v>1.3</v>
      </c>
      <c r="D65" s="54">
        <v>1</v>
      </c>
      <c r="E65" s="46"/>
    </row>
    <row r="66" spans="1:5" x14ac:dyDescent="0.25">
      <c r="A66" s="29" t="s">
        <v>28</v>
      </c>
      <c r="B66" s="46">
        <v>1.5</v>
      </c>
      <c r="C66" s="46">
        <v>1.5</v>
      </c>
      <c r="D66" s="54"/>
      <c r="E66" s="46"/>
    </row>
    <row r="67" spans="1:5" ht="15.75" x14ac:dyDescent="0.25">
      <c r="A67" s="53" t="s">
        <v>37</v>
      </c>
      <c r="B67" s="50">
        <f>B68</f>
        <v>1.2</v>
      </c>
      <c r="C67" s="50">
        <f t="shared" ref="C67:D67" si="15">C68</f>
        <v>1.2</v>
      </c>
      <c r="D67" s="50">
        <f t="shared" si="15"/>
        <v>0.9</v>
      </c>
      <c r="E67" s="50"/>
    </row>
    <row r="68" spans="1:5" x14ac:dyDescent="0.25">
      <c r="A68" s="11" t="s">
        <v>110</v>
      </c>
      <c r="B68" s="46">
        <v>1.2</v>
      </c>
      <c r="C68" s="46">
        <v>1.2</v>
      </c>
      <c r="D68" s="46">
        <v>0.9</v>
      </c>
      <c r="E68" s="50"/>
    </row>
    <row r="69" spans="1:5" ht="15.75" x14ac:dyDescent="0.25">
      <c r="A69" s="49" t="s">
        <v>38</v>
      </c>
      <c r="B69" s="50">
        <f>B70</f>
        <v>2.2000000000000002</v>
      </c>
      <c r="C69" s="50">
        <f t="shared" ref="C69:D69" si="16">C70</f>
        <v>2.2000000000000002</v>
      </c>
      <c r="D69" s="50">
        <f t="shared" si="16"/>
        <v>1.7</v>
      </c>
      <c r="E69" s="52"/>
    </row>
    <row r="70" spans="1:5" x14ac:dyDescent="0.25">
      <c r="A70" s="29" t="s">
        <v>110</v>
      </c>
      <c r="B70" s="46">
        <v>2.2000000000000002</v>
      </c>
      <c r="C70" s="46">
        <v>2.2000000000000002</v>
      </c>
      <c r="D70" s="45">
        <v>1.7</v>
      </c>
      <c r="E70" s="52"/>
    </row>
    <row r="71" spans="1:5" ht="15.75" x14ac:dyDescent="0.25">
      <c r="A71" s="53" t="s">
        <v>39</v>
      </c>
      <c r="B71" s="50">
        <f>B72+B73</f>
        <v>2.6</v>
      </c>
      <c r="C71" s="50">
        <f t="shared" ref="C71:D71" si="17">C72+C73</f>
        <v>2.6</v>
      </c>
      <c r="D71" s="50">
        <f t="shared" si="17"/>
        <v>1.2</v>
      </c>
      <c r="E71" s="52"/>
    </row>
    <row r="72" spans="1:5" x14ac:dyDescent="0.25">
      <c r="A72" s="11" t="s">
        <v>21</v>
      </c>
      <c r="B72" s="82">
        <v>1</v>
      </c>
      <c r="C72" s="82">
        <v>1</v>
      </c>
      <c r="D72" s="45"/>
      <c r="E72" s="52"/>
    </row>
    <row r="73" spans="1:5" x14ac:dyDescent="0.25">
      <c r="A73" s="11" t="s">
        <v>35</v>
      </c>
      <c r="B73" s="46">
        <v>1.6</v>
      </c>
      <c r="C73" s="46">
        <v>1.6</v>
      </c>
      <c r="D73" s="45">
        <v>1.2</v>
      </c>
      <c r="E73" s="52"/>
    </row>
    <row r="74" spans="1:5" ht="15.75" x14ac:dyDescent="0.25">
      <c r="A74" s="44" t="s">
        <v>40</v>
      </c>
      <c r="B74" s="50">
        <f>B75+B76</f>
        <v>28.8</v>
      </c>
      <c r="C74" s="50">
        <f t="shared" ref="C74:D74" si="18">C75+C76</f>
        <v>28.8</v>
      </c>
      <c r="D74" s="50">
        <f t="shared" si="18"/>
        <v>15.4</v>
      </c>
      <c r="E74" s="50"/>
    </row>
    <row r="75" spans="1:5" x14ac:dyDescent="0.25">
      <c r="A75" s="11" t="s">
        <v>21</v>
      </c>
      <c r="B75" s="46">
        <v>28.5</v>
      </c>
      <c r="C75" s="46">
        <v>28.5</v>
      </c>
      <c r="D75" s="46">
        <v>21.8</v>
      </c>
      <c r="E75" s="50"/>
    </row>
    <row r="76" spans="1:5" x14ac:dyDescent="0.25">
      <c r="A76" s="29" t="s">
        <v>35</v>
      </c>
      <c r="B76" s="46">
        <v>0.3</v>
      </c>
      <c r="C76" s="46">
        <v>0.3</v>
      </c>
      <c r="D76" s="46">
        <v>-6.4</v>
      </c>
      <c r="E76" s="50"/>
    </row>
    <row r="77" spans="1:5" ht="15.75" x14ac:dyDescent="0.25">
      <c r="A77" s="53" t="s">
        <v>41</v>
      </c>
      <c r="B77" s="50">
        <f>B80+B78+B79</f>
        <v>4.3</v>
      </c>
      <c r="C77" s="50">
        <f>C80+C78+C79</f>
        <v>4.3</v>
      </c>
      <c r="D77" s="50">
        <f>D80+D78+D79</f>
        <v>0.5</v>
      </c>
      <c r="E77" s="50"/>
    </row>
    <row r="78" spans="1:5" x14ac:dyDescent="0.25">
      <c r="A78" s="11" t="s">
        <v>21</v>
      </c>
      <c r="B78" s="82">
        <v>1.2</v>
      </c>
      <c r="C78" s="82">
        <v>1.2</v>
      </c>
      <c r="D78" s="82"/>
      <c r="E78" s="50"/>
    </row>
    <row r="79" spans="1:5" x14ac:dyDescent="0.25">
      <c r="A79" s="11" t="s">
        <v>35</v>
      </c>
      <c r="B79" s="46">
        <v>0.6</v>
      </c>
      <c r="C79" s="46">
        <v>0.6</v>
      </c>
      <c r="D79" s="46">
        <v>0.5</v>
      </c>
      <c r="E79" s="50"/>
    </row>
    <row r="80" spans="1:5" x14ac:dyDescent="0.25">
      <c r="A80" s="29" t="s">
        <v>28</v>
      </c>
      <c r="B80" s="46">
        <v>2.5</v>
      </c>
      <c r="C80" s="45">
        <v>2.5</v>
      </c>
      <c r="D80" s="51"/>
      <c r="E80" s="45"/>
    </row>
    <row r="81" spans="1:5" ht="15.75" x14ac:dyDescent="0.25">
      <c r="A81" s="49" t="s">
        <v>42</v>
      </c>
      <c r="B81" s="50">
        <f>B82</f>
        <v>0.5</v>
      </c>
      <c r="C81" s="50">
        <f t="shared" ref="C81:D81" si="19">C82</f>
        <v>0.5</v>
      </c>
      <c r="D81" s="50">
        <f t="shared" si="19"/>
        <v>0.4</v>
      </c>
      <c r="E81" s="50"/>
    </row>
    <row r="82" spans="1:5" x14ac:dyDescent="0.25">
      <c r="A82" s="11" t="s">
        <v>110</v>
      </c>
      <c r="B82" s="46">
        <v>0.5</v>
      </c>
      <c r="C82" s="46">
        <v>0.5</v>
      </c>
      <c r="D82" s="46">
        <v>0.4</v>
      </c>
      <c r="E82" s="50"/>
    </row>
    <row r="83" spans="1:5" ht="15.75" x14ac:dyDescent="0.25">
      <c r="A83" s="49" t="s">
        <v>43</v>
      </c>
      <c r="B83" s="50">
        <f>B84+B85</f>
        <v>2.6</v>
      </c>
      <c r="C83" s="50">
        <f t="shared" ref="C83:E83" si="20">C84+C85</f>
        <v>3.6</v>
      </c>
      <c r="D83" s="50">
        <f t="shared" si="20"/>
        <v>0.5</v>
      </c>
      <c r="E83" s="50">
        <f t="shared" si="20"/>
        <v>-1</v>
      </c>
    </row>
    <row r="84" spans="1:5" x14ac:dyDescent="0.25">
      <c r="A84" s="11" t="s">
        <v>98</v>
      </c>
      <c r="B84" s="46">
        <v>0.6</v>
      </c>
      <c r="C84" s="46">
        <v>1.6</v>
      </c>
      <c r="D84" s="45">
        <v>0.5</v>
      </c>
      <c r="E84" s="45">
        <v>-1</v>
      </c>
    </row>
    <row r="85" spans="1:5" x14ac:dyDescent="0.25">
      <c r="A85" s="29" t="s">
        <v>28</v>
      </c>
      <c r="B85" s="46">
        <v>2</v>
      </c>
      <c r="C85" s="46">
        <v>2</v>
      </c>
      <c r="D85" s="45"/>
      <c r="E85" s="52"/>
    </row>
    <row r="86" spans="1:5" ht="15.75" x14ac:dyDescent="0.25">
      <c r="A86" s="103" t="s">
        <v>87</v>
      </c>
      <c r="B86" s="50">
        <f>B87+B88</f>
        <v>1.7</v>
      </c>
      <c r="C86" s="50">
        <f t="shared" ref="C86:D86" si="21">C87+C88</f>
        <v>1.7</v>
      </c>
      <c r="D86" s="50">
        <f t="shared" si="21"/>
        <v>0.5</v>
      </c>
      <c r="E86" s="50"/>
    </row>
    <row r="87" spans="1:5" x14ac:dyDescent="0.25">
      <c r="A87" s="11" t="s">
        <v>98</v>
      </c>
      <c r="B87" s="46">
        <v>0.7</v>
      </c>
      <c r="C87" s="46">
        <v>0.7</v>
      </c>
      <c r="D87" s="46">
        <v>0.5</v>
      </c>
      <c r="E87" s="50"/>
    </row>
    <row r="88" spans="1:5" x14ac:dyDescent="0.25">
      <c r="A88" s="29" t="s">
        <v>28</v>
      </c>
      <c r="B88" s="46">
        <v>1</v>
      </c>
      <c r="C88" s="46">
        <v>1</v>
      </c>
      <c r="D88" s="46"/>
      <c r="E88" s="50"/>
    </row>
    <row r="89" spans="1:5" ht="15.75" x14ac:dyDescent="0.25">
      <c r="A89" s="49" t="s">
        <v>44</v>
      </c>
      <c r="B89" s="50">
        <f>B90</f>
        <v>0.9</v>
      </c>
      <c r="C89" s="50">
        <f t="shared" ref="C89:D89" si="22">C90</f>
        <v>0.9</v>
      </c>
      <c r="D89" s="50">
        <f t="shared" si="22"/>
        <v>0.7</v>
      </c>
      <c r="E89" s="50"/>
    </row>
    <row r="90" spans="1:5" x14ac:dyDescent="0.25">
      <c r="A90" s="11" t="s">
        <v>110</v>
      </c>
      <c r="B90" s="46">
        <v>0.9</v>
      </c>
      <c r="C90" s="46">
        <v>0.9</v>
      </c>
      <c r="D90" s="46">
        <v>0.7</v>
      </c>
      <c r="E90" s="50"/>
    </row>
    <row r="91" spans="1:5" ht="15.75" x14ac:dyDescent="0.25">
      <c r="A91" s="49" t="s">
        <v>45</v>
      </c>
      <c r="B91" s="50">
        <f>B92</f>
        <v>0.8</v>
      </c>
      <c r="C91" s="50">
        <f>C92</f>
        <v>0.8</v>
      </c>
      <c r="D91" s="50">
        <f>D92</f>
        <v>0.6</v>
      </c>
      <c r="E91" s="52"/>
    </row>
    <row r="92" spans="1:5" x14ac:dyDescent="0.25">
      <c r="A92" s="29" t="s">
        <v>110</v>
      </c>
      <c r="B92" s="46">
        <v>0.8</v>
      </c>
      <c r="C92" s="46">
        <v>0.8</v>
      </c>
      <c r="D92" s="46">
        <v>0.6</v>
      </c>
      <c r="E92" s="52"/>
    </row>
    <row r="93" spans="1:5" ht="15.75" x14ac:dyDescent="0.25">
      <c r="A93" s="53" t="s">
        <v>46</v>
      </c>
      <c r="B93" s="50">
        <f>B96+B94+B95</f>
        <v>34.700000000000003</v>
      </c>
      <c r="C93" s="50">
        <f>C96+C94+C95</f>
        <v>30.700000000000003</v>
      </c>
      <c r="D93" s="50">
        <f>D96+D94+D95</f>
        <v>4.3</v>
      </c>
      <c r="E93" s="50">
        <f>E96+E94+E95</f>
        <v>4</v>
      </c>
    </row>
    <row r="94" spans="1:5" x14ac:dyDescent="0.25">
      <c r="A94" s="11" t="s">
        <v>21</v>
      </c>
      <c r="B94" s="82">
        <v>15</v>
      </c>
      <c r="C94" s="82">
        <v>15</v>
      </c>
      <c r="D94" s="46"/>
      <c r="E94" s="50"/>
    </row>
    <row r="95" spans="1:5" x14ac:dyDescent="0.25">
      <c r="A95" s="11" t="s">
        <v>35</v>
      </c>
      <c r="B95" s="46">
        <v>1.1000000000000001</v>
      </c>
      <c r="C95" s="46">
        <v>1.1000000000000001</v>
      </c>
      <c r="D95" s="46">
        <v>0.8</v>
      </c>
      <c r="E95" s="50"/>
    </row>
    <row r="96" spans="1:5" x14ac:dyDescent="0.25">
      <c r="A96" s="29" t="s">
        <v>28</v>
      </c>
      <c r="B96" s="46">
        <v>18.600000000000001</v>
      </c>
      <c r="C96" s="45">
        <v>14.6</v>
      </c>
      <c r="D96" s="51">
        <v>3.5</v>
      </c>
      <c r="E96" s="45">
        <v>4</v>
      </c>
    </row>
    <row r="97" spans="1:6" ht="15.75" x14ac:dyDescent="0.25">
      <c r="A97" s="49" t="s">
        <v>47</v>
      </c>
      <c r="B97" s="50">
        <f>B99+B98</f>
        <v>12.4</v>
      </c>
      <c r="C97" s="50">
        <f t="shared" ref="C97:E97" si="23">C99+C98</f>
        <v>1</v>
      </c>
      <c r="D97" s="50">
        <f t="shared" si="23"/>
        <v>0.8</v>
      </c>
      <c r="E97" s="50">
        <f t="shared" si="23"/>
        <v>11.4</v>
      </c>
    </row>
    <row r="98" spans="1:6" x14ac:dyDescent="0.25">
      <c r="A98" s="62" t="s">
        <v>13</v>
      </c>
      <c r="B98" s="46">
        <v>11.4</v>
      </c>
      <c r="C98" s="50"/>
      <c r="D98" s="50"/>
      <c r="E98" s="46">
        <v>11.4</v>
      </c>
    </row>
    <row r="99" spans="1:6" x14ac:dyDescent="0.25">
      <c r="A99" s="29" t="s">
        <v>100</v>
      </c>
      <c r="B99" s="46">
        <v>1</v>
      </c>
      <c r="C99" s="46">
        <v>1</v>
      </c>
      <c r="D99" s="46">
        <v>0.8</v>
      </c>
      <c r="E99" s="50"/>
      <c r="F99" s="38"/>
    </row>
    <row r="100" spans="1:6" ht="15.75" x14ac:dyDescent="0.25">
      <c r="A100" s="53" t="s">
        <v>48</v>
      </c>
      <c r="B100" s="50">
        <f>B101</f>
        <v>0.5</v>
      </c>
      <c r="C100" s="50">
        <f t="shared" ref="C100:D100" si="24">C101</f>
        <v>0.5</v>
      </c>
      <c r="D100" s="50">
        <f t="shared" si="24"/>
        <v>0.4</v>
      </c>
      <c r="E100" s="52"/>
    </row>
    <row r="101" spans="1:6" x14ac:dyDescent="0.25">
      <c r="A101" s="11" t="s">
        <v>110</v>
      </c>
      <c r="B101" s="46">
        <v>0.5</v>
      </c>
      <c r="C101" s="46">
        <v>0.5</v>
      </c>
      <c r="D101" s="45">
        <v>0.4</v>
      </c>
      <c r="E101" s="52"/>
    </row>
    <row r="102" spans="1:6" ht="15.75" x14ac:dyDescent="0.25">
      <c r="A102" s="49" t="s">
        <v>49</v>
      </c>
      <c r="B102" s="50">
        <f>B103</f>
        <v>0.7</v>
      </c>
      <c r="C102" s="50">
        <f t="shared" ref="C102:D102" si="25">C103</f>
        <v>0.7</v>
      </c>
      <c r="D102" s="50">
        <f t="shared" si="25"/>
        <v>0.5</v>
      </c>
      <c r="E102" s="52"/>
    </row>
    <row r="103" spans="1:6" x14ac:dyDescent="0.25">
      <c r="A103" s="11" t="s">
        <v>110</v>
      </c>
      <c r="B103" s="46">
        <v>0.7</v>
      </c>
      <c r="C103" s="46">
        <v>0.7</v>
      </c>
      <c r="D103" s="45">
        <v>0.5</v>
      </c>
      <c r="E103" s="52"/>
    </row>
    <row r="104" spans="1:6" ht="15.75" x14ac:dyDescent="0.25">
      <c r="A104" s="49" t="s">
        <v>50</v>
      </c>
      <c r="B104" s="50">
        <f>B105+B106</f>
        <v>-27.9</v>
      </c>
      <c r="C104" s="50">
        <f t="shared" ref="C104:D104" si="26">C105+C106</f>
        <v>-27.9</v>
      </c>
      <c r="D104" s="50">
        <f t="shared" si="26"/>
        <v>-21.3</v>
      </c>
      <c r="E104" s="52"/>
    </row>
    <row r="105" spans="1:6" x14ac:dyDescent="0.25">
      <c r="A105" s="11" t="s">
        <v>21</v>
      </c>
      <c r="B105" s="46">
        <v>-28.5</v>
      </c>
      <c r="C105" s="46">
        <v>-28.5</v>
      </c>
      <c r="D105" s="45">
        <v>-21.8</v>
      </c>
      <c r="E105" s="52"/>
    </row>
    <row r="106" spans="1:6" x14ac:dyDescent="0.25">
      <c r="A106" s="11" t="s">
        <v>35</v>
      </c>
      <c r="B106" s="46">
        <v>0.6</v>
      </c>
      <c r="C106" s="46">
        <v>0.6</v>
      </c>
      <c r="D106" s="45">
        <v>0.5</v>
      </c>
      <c r="E106" s="52"/>
    </row>
    <row r="107" spans="1:6" ht="15.75" x14ac:dyDescent="0.25">
      <c r="A107" s="49" t="s">
        <v>51</v>
      </c>
      <c r="B107" s="50">
        <f>B108</f>
        <v>0.4</v>
      </c>
      <c r="C107" s="50">
        <f t="shared" ref="C107:D107" si="27">C108</f>
        <v>0.4</v>
      </c>
      <c r="D107" s="50">
        <f t="shared" si="27"/>
        <v>0.3</v>
      </c>
      <c r="E107" s="52"/>
    </row>
    <row r="108" spans="1:6" x14ac:dyDescent="0.25">
      <c r="A108" s="11" t="s">
        <v>110</v>
      </c>
      <c r="B108" s="46">
        <v>0.4</v>
      </c>
      <c r="C108" s="46">
        <v>0.4</v>
      </c>
      <c r="D108" s="45">
        <v>0.3</v>
      </c>
      <c r="E108" s="52"/>
    </row>
    <row r="109" spans="1:6" ht="33.75" customHeight="1" x14ac:dyDescent="0.25">
      <c r="A109" s="56" t="s">
        <v>52</v>
      </c>
      <c r="B109" s="50">
        <f>B110</f>
        <v>0.1</v>
      </c>
      <c r="C109" s="50">
        <f t="shared" ref="C109:D109" si="28">C110</f>
        <v>0.1</v>
      </c>
      <c r="D109" s="50">
        <f t="shared" si="28"/>
        <v>0.1</v>
      </c>
      <c r="E109" s="50"/>
    </row>
    <row r="110" spans="1:6" ht="15.75" customHeight="1" x14ac:dyDescent="0.25">
      <c r="A110" s="29" t="s">
        <v>110</v>
      </c>
      <c r="B110" s="46">
        <v>0.1</v>
      </c>
      <c r="C110" s="46">
        <v>0.1</v>
      </c>
      <c r="D110" s="46">
        <v>0.1</v>
      </c>
      <c r="E110" s="50"/>
    </row>
    <row r="111" spans="1:6" ht="15.75" x14ac:dyDescent="0.25">
      <c r="A111" s="44" t="s">
        <v>53</v>
      </c>
      <c r="B111" s="50">
        <f>B112+B113</f>
        <v>0.8</v>
      </c>
      <c r="C111" s="50">
        <f t="shared" ref="C111:D111" si="29">C112+C113</f>
        <v>0.8</v>
      </c>
      <c r="D111" s="50">
        <f t="shared" si="29"/>
        <v>1.6</v>
      </c>
      <c r="E111" s="50"/>
    </row>
    <row r="112" spans="1:6" x14ac:dyDescent="0.25">
      <c r="A112" s="11" t="s">
        <v>98</v>
      </c>
      <c r="B112" s="46">
        <v>0.4</v>
      </c>
      <c r="C112" s="46">
        <v>0.4</v>
      </c>
      <c r="D112" s="46">
        <v>1.3</v>
      </c>
      <c r="E112" s="50"/>
    </row>
    <row r="113" spans="1:6" x14ac:dyDescent="0.25">
      <c r="A113" s="29" t="s">
        <v>28</v>
      </c>
      <c r="B113" s="46">
        <v>0.4</v>
      </c>
      <c r="C113" s="46">
        <v>0.4</v>
      </c>
      <c r="D113" s="46">
        <v>0.3</v>
      </c>
      <c r="E113" s="50"/>
      <c r="F113" s="38"/>
    </row>
    <row r="114" spans="1:6" ht="15.75" x14ac:dyDescent="0.25">
      <c r="A114" s="57" t="s">
        <v>54</v>
      </c>
      <c r="B114" s="50">
        <f>B115</f>
        <v>1.2</v>
      </c>
      <c r="C114" s="50">
        <f>C115</f>
        <v>1.2</v>
      </c>
      <c r="D114" s="50">
        <f>D115</f>
        <v>0</v>
      </c>
      <c r="E114" s="50"/>
    </row>
    <row r="115" spans="1:6" x14ac:dyDescent="0.25">
      <c r="A115" s="11" t="s">
        <v>18</v>
      </c>
      <c r="B115" s="46">
        <v>1.2</v>
      </c>
      <c r="C115" s="46">
        <v>1.2</v>
      </c>
      <c r="D115" s="46"/>
      <c r="E115" s="50"/>
    </row>
    <row r="116" spans="1:6" ht="15.75" x14ac:dyDescent="0.25">
      <c r="A116" s="49" t="s">
        <v>55</v>
      </c>
      <c r="B116" s="50">
        <f>B55+B58+B60+B62+B64+B67+B69+B71+B74+B77+B81+B83+B86+B89+B91+B93+B97+B100+B102+B104+B107+B109+B111+B114</f>
        <v>96.4</v>
      </c>
      <c r="C116" s="50">
        <f t="shared" ref="C116:E116" si="30">C55+C58+C60+C62+C64+C67+C69+C71+C74+C77+C81+C83+C86+C89+C91+C93+C97+C100+C102+C104+C107+C109+C111+C114</f>
        <v>82</v>
      </c>
      <c r="D116" s="50">
        <f t="shared" si="30"/>
        <v>12.399999999999999</v>
      </c>
      <c r="E116" s="50">
        <f t="shared" si="30"/>
        <v>14.4</v>
      </c>
    </row>
    <row r="117" spans="1:6" x14ac:dyDescent="0.25">
      <c r="A117" s="11" t="s">
        <v>21</v>
      </c>
      <c r="B117" s="46">
        <f>B72+B75+B78+B94+B98+B105+B115</f>
        <v>29.8</v>
      </c>
      <c r="C117" s="46">
        <f t="shared" ref="C117:E117" si="31">C72+C75+C78+C94+C98+C105+C115</f>
        <v>18.400000000000002</v>
      </c>
      <c r="D117" s="46"/>
      <c r="E117" s="46">
        <f t="shared" si="31"/>
        <v>11.4</v>
      </c>
    </row>
    <row r="118" spans="1:6" x14ac:dyDescent="0.25">
      <c r="A118" s="48" t="s">
        <v>35</v>
      </c>
      <c r="B118" s="46"/>
      <c r="C118" s="46">
        <f t="shared" ref="C118:E118" si="32">C56+C63+C65+C68+C70+C73+C76+C79+C82+C84+C87+C90+C92+C95+C99+C101+C103+C106+C108+C110+C112</f>
        <v>1.0000000000000029</v>
      </c>
      <c r="D118" s="46">
        <f t="shared" si="32"/>
        <v>8.6</v>
      </c>
      <c r="E118" s="46">
        <f t="shared" si="32"/>
        <v>-1</v>
      </c>
    </row>
    <row r="119" spans="1:6" x14ac:dyDescent="0.25">
      <c r="A119" s="11" t="s">
        <v>99</v>
      </c>
      <c r="B119" s="46">
        <f>B59++B61+B66+B80+B85+B88+B96+B113</f>
        <v>26.4</v>
      </c>
      <c r="C119" s="46">
        <f t="shared" ref="C119:E119" si="33">C59++C61+C66+C80+C85+C88+C96+C113</f>
        <v>22.4</v>
      </c>
      <c r="D119" s="46">
        <f t="shared" si="33"/>
        <v>3.8</v>
      </c>
      <c r="E119" s="46">
        <f t="shared" si="33"/>
        <v>4</v>
      </c>
    </row>
    <row r="120" spans="1:6" x14ac:dyDescent="0.25">
      <c r="A120" s="29" t="s">
        <v>105</v>
      </c>
      <c r="B120" s="45">
        <f>B57</f>
        <v>40.200000000000003</v>
      </c>
      <c r="C120" s="45">
        <f>C57</f>
        <v>40.200000000000003</v>
      </c>
      <c r="D120" s="45"/>
      <c r="E120" s="45"/>
    </row>
    <row r="121" spans="1:6" ht="26.25" customHeight="1" x14ac:dyDescent="0.25">
      <c r="A121" s="47" t="s">
        <v>83</v>
      </c>
      <c r="B121" s="58"/>
      <c r="C121" s="58"/>
      <c r="D121" s="59"/>
      <c r="E121" s="58"/>
    </row>
    <row r="122" spans="1:6" ht="15.75" x14ac:dyDescent="0.25">
      <c r="A122" s="49" t="s">
        <v>84</v>
      </c>
      <c r="B122" s="60">
        <f>B123</f>
        <v>6.6</v>
      </c>
      <c r="C122" s="60">
        <f>C123</f>
        <v>6.6</v>
      </c>
      <c r="D122" s="60">
        <f>D123</f>
        <v>5.0999999999999996</v>
      </c>
      <c r="E122" s="61"/>
    </row>
    <row r="123" spans="1:6" ht="25.5" x14ac:dyDescent="0.25">
      <c r="A123" s="29" t="s">
        <v>86</v>
      </c>
      <c r="B123" s="82">
        <v>6.6</v>
      </c>
      <c r="C123" s="86">
        <v>6.6</v>
      </c>
      <c r="D123" s="90">
        <v>5.0999999999999996</v>
      </c>
      <c r="E123" s="45"/>
    </row>
    <row r="124" spans="1:6" ht="15.75" x14ac:dyDescent="0.25">
      <c r="A124" s="53" t="s">
        <v>85</v>
      </c>
      <c r="B124" s="50">
        <f>B122</f>
        <v>6.6</v>
      </c>
      <c r="C124" s="50">
        <f t="shared" ref="C124:E124" si="34">C122</f>
        <v>6.6</v>
      </c>
      <c r="D124" s="50">
        <f t="shared" si="34"/>
        <v>5.0999999999999996</v>
      </c>
      <c r="E124" s="50">
        <f t="shared" si="34"/>
        <v>0</v>
      </c>
    </row>
    <row r="125" spans="1:6" ht="25.5" x14ac:dyDescent="0.25">
      <c r="A125" s="11" t="s">
        <v>111</v>
      </c>
      <c r="B125" s="46">
        <f>B123</f>
        <v>6.6</v>
      </c>
      <c r="C125" s="46">
        <f t="shared" ref="C125:E125" si="35">C123</f>
        <v>6.6</v>
      </c>
      <c r="D125" s="46">
        <f t="shared" si="35"/>
        <v>5.0999999999999996</v>
      </c>
      <c r="E125" s="46">
        <f t="shared" si="35"/>
        <v>0</v>
      </c>
    </row>
    <row r="126" spans="1:6" ht="15.75" x14ac:dyDescent="0.25">
      <c r="A126" s="49" t="s">
        <v>57</v>
      </c>
      <c r="B126" s="63">
        <f>B10+B16+B22+B27+B32+B37+B51+B116+B124</f>
        <v>160.29999999999998</v>
      </c>
      <c r="C126" s="63">
        <f>C10+C16+C22+C27+C32+C37+C51+C116+C124</f>
        <v>435.00000000000006</v>
      </c>
      <c r="D126" s="63">
        <f>D10+D16+D22+D27+D32+D37+D51+D116+D124</f>
        <v>20.199999999999996</v>
      </c>
      <c r="E126" s="63">
        <f>E10+E16+E22+E27+E32+E37+E51+E116+E124</f>
        <v>-274.70000000000005</v>
      </c>
    </row>
    <row r="127" spans="1:6" x14ac:dyDescent="0.25">
      <c r="A127" s="11" t="s">
        <v>13</v>
      </c>
      <c r="B127" s="55"/>
      <c r="C127" s="55">
        <f>C11+C23+C28+C33+C38+C52+C117</f>
        <v>338.3</v>
      </c>
      <c r="D127" s="55">
        <f>D11+D23+D28+D33+D38+D52+D117</f>
        <v>2.7</v>
      </c>
      <c r="E127" s="55">
        <f>E11+E23+E28+E33+E38+E52+E117</f>
        <v>-338.3</v>
      </c>
    </row>
    <row r="128" spans="1:6" x14ac:dyDescent="0.25">
      <c r="A128" s="62" t="s">
        <v>56</v>
      </c>
      <c r="B128" s="46"/>
      <c r="C128" s="46">
        <f t="shared" ref="C128:E128" si="36">C118</f>
        <v>1.0000000000000029</v>
      </c>
      <c r="D128" s="46">
        <f t="shared" si="36"/>
        <v>8.6</v>
      </c>
      <c r="E128" s="46">
        <f t="shared" si="36"/>
        <v>-1</v>
      </c>
    </row>
    <row r="129" spans="1:5" ht="25.5" x14ac:dyDescent="0.25">
      <c r="A129" s="11" t="s">
        <v>58</v>
      </c>
      <c r="B129" s="46">
        <f>B125</f>
        <v>6.6</v>
      </c>
      <c r="C129" s="46">
        <f t="shared" ref="C129:D129" si="37">C125</f>
        <v>6.6</v>
      </c>
      <c r="D129" s="46">
        <f t="shared" si="37"/>
        <v>5.0999999999999996</v>
      </c>
      <c r="E129" s="46"/>
    </row>
    <row r="130" spans="1:5" ht="25.5" x14ac:dyDescent="0.25">
      <c r="A130" s="11" t="s">
        <v>59</v>
      </c>
      <c r="B130" s="46">
        <f>B17</f>
        <v>76.599999999999994</v>
      </c>
      <c r="C130" s="46"/>
      <c r="D130" s="46"/>
      <c r="E130" s="46">
        <f>E17</f>
        <v>76.599999999999994</v>
      </c>
    </row>
    <row r="131" spans="1:5" x14ac:dyDescent="0.25">
      <c r="A131" s="11" t="s">
        <v>106</v>
      </c>
      <c r="B131" s="46">
        <f>B120</f>
        <v>40.200000000000003</v>
      </c>
      <c r="C131" s="46">
        <f>C120</f>
        <v>40.200000000000003</v>
      </c>
      <c r="D131" s="46"/>
      <c r="E131" s="46"/>
    </row>
    <row r="132" spans="1:5" ht="15.75" customHeight="1" x14ac:dyDescent="0.25">
      <c r="A132" s="48" t="s">
        <v>60</v>
      </c>
      <c r="B132" s="46">
        <f>B53+B119</f>
        <v>36.9</v>
      </c>
      <c r="C132" s="46">
        <f t="shared" ref="C132:E132" si="38">C53+C119</f>
        <v>32.9</v>
      </c>
      <c r="D132" s="46">
        <f t="shared" si="38"/>
        <v>3.8</v>
      </c>
      <c r="E132" s="46">
        <f t="shared" si="38"/>
        <v>4</v>
      </c>
    </row>
    <row r="133" spans="1:5" x14ac:dyDescent="0.25">
      <c r="A133" s="29" t="s">
        <v>91</v>
      </c>
      <c r="B133" s="46"/>
      <c r="C133" s="46">
        <f>C18</f>
        <v>16</v>
      </c>
      <c r="D133" s="46"/>
      <c r="E133" s="46">
        <f>E18</f>
        <v>-16</v>
      </c>
    </row>
    <row r="134" spans="1:5" x14ac:dyDescent="0.25">
      <c r="C134" s="93"/>
      <c r="D134" s="93"/>
      <c r="E134" s="93"/>
    </row>
    <row r="135" spans="1:5" ht="18" customHeight="1" x14ac:dyDescent="0.25"/>
    <row r="136" spans="1:5" ht="30.75" customHeight="1" x14ac:dyDescent="0.25"/>
  </sheetData>
  <mergeCells count="13">
    <mergeCell ref="A29:E29"/>
    <mergeCell ref="A34:E34"/>
    <mergeCell ref="A39:E39"/>
    <mergeCell ref="A54:E54"/>
    <mergeCell ref="A7:E7"/>
    <mergeCell ref="A12:E12"/>
    <mergeCell ref="A19:E19"/>
    <mergeCell ref="A24:E24"/>
    <mergeCell ref="A2:E2"/>
    <mergeCell ref="A4:A6"/>
    <mergeCell ref="B4:B6"/>
    <mergeCell ref="C4:E4"/>
    <mergeCell ref="C5:D5"/>
  </mergeCells>
  <pageMargins left="0.74791666666666701" right="0.74791666666666701" top="0.98402777777777795" bottom="0.98402777777777795" header="0.51180555555555496" footer="0.51180555555555496"/>
  <pageSetup paperSize="9" firstPageNumber="0" orientation="portrait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I22" sqref="I22"/>
    </sheetView>
  </sheetViews>
  <sheetFormatPr defaultRowHeight="12.75" x14ac:dyDescent="0.2"/>
  <cols>
    <col min="1" max="1" width="31.5703125"/>
    <col min="2" max="2" width="15.140625" customWidth="1"/>
    <col min="3" max="3" width="13.42578125"/>
    <col min="4" max="4" width="13.140625"/>
    <col min="5" max="5" width="13.140625" customWidth="1"/>
    <col min="6" max="1025" width="8.5703125"/>
  </cols>
  <sheetData>
    <row r="1" spans="1:5" ht="82.5" customHeight="1" x14ac:dyDescent="0.2">
      <c r="A1" s="72"/>
      <c r="B1" s="72"/>
      <c r="C1" s="72"/>
      <c r="D1" s="72"/>
    </row>
    <row r="2" spans="1:5" ht="54" customHeight="1" x14ac:dyDescent="0.2">
      <c r="A2" s="112" t="s">
        <v>70</v>
      </c>
      <c r="B2" s="112"/>
      <c r="C2" s="112"/>
      <c r="D2" s="72"/>
    </row>
    <row r="3" spans="1:5" x14ac:dyDescent="0.2">
      <c r="A3" s="72"/>
      <c r="B3" s="72"/>
      <c r="C3" s="72"/>
      <c r="D3" s="72"/>
    </row>
    <row r="4" spans="1:5" x14ac:dyDescent="0.2">
      <c r="A4" s="72"/>
      <c r="B4" s="72"/>
      <c r="C4" s="72"/>
      <c r="D4" s="72"/>
    </row>
    <row r="5" spans="1:5" x14ac:dyDescent="0.2">
      <c r="A5" s="73"/>
      <c r="B5" s="73"/>
      <c r="C5" s="74" t="s">
        <v>71</v>
      </c>
      <c r="D5" s="75"/>
      <c r="E5" s="97"/>
    </row>
    <row r="6" spans="1:5" ht="112.5" customHeight="1" x14ac:dyDescent="0.25">
      <c r="A6" s="125" t="s">
        <v>72</v>
      </c>
      <c r="B6" s="77" t="s">
        <v>73</v>
      </c>
      <c r="C6" s="126" t="s">
        <v>74</v>
      </c>
      <c r="D6" s="76" t="s">
        <v>75</v>
      </c>
      <c r="E6" s="99" t="s">
        <v>94</v>
      </c>
    </row>
    <row r="7" spans="1:5" ht="51.75" hidden="1" customHeight="1" x14ac:dyDescent="0.2">
      <c r="A7" s="125"/>
      <c r="B7" s="78"/>
      <c r="C7" s="126"/>
      <c r="D7" s="76"/>
      <c r="E7" s="98"/>
    </row>
    <row r="8" spans="1:5" ht="17.25" customHeight="1" x14ac:dyDescent="0.25">
      <c r="A8" s="79" t="s">
        <v>24</v>
      </c>
      <c r="B8" s="80"/>
      <c r="C8" s="80">
        <v>-0.1</v>
      </c>
      <c r="D8" s="80">
        <v>0.1</v>
      </c>
      <c r="E8" s="100"/>
    </row>
    <row r="9" spans="1:5" ht="17.25" customHeight="1" x14ac:dyDescent="0.25">
      <c r="A9" s="79" t="s">
        <v>26</v>
      </c>
      <c r="B9" s="80">
        <f t="shared" ref="B9:B10" si="0">C9+D9</f>
        <v>3.5</v>
      </c>
      <c r="C9" s="80">
        <v>3.5</v>
      </c>
      <c r="D9" s="80"/>
      <c r="E9" s="100"/>
    </row>
    <row r="10" spans="1:5" ht="21" customHeight="1" x14ac:dyDescent="0.25">
      <c r="A10" s="79" t="s">
        <v>27</v>
      </c>
      <c r="B10" s="80">
        <f t="shared" si="0"/>
        <v>7</v>
      </c>
      <c r="C10" s="80">
        <v>7</v>
      </c>
      <c r="D10" s="80"/>
      <c r="E10" s="100"/>
    </row>
    <row r="11" spans="1:5" ht="21" customHeight="1" x14ac:dyDescent="0.25">
      <c r="A11" s="79" t="s">
        <v>31</v>
      </c>
      <c r="B11" s="80">
        <v>0.2</v>
      </c>
      <c r="C11" s="80"/>
      <c r="D11" s="80">
        <v>0.2</v>
      </c>
      <c r="E11" s="100"/>
    </row>
    <row r="12" spans="1:5" ht="21" customHeight="1" x14ac:dyDescent="0.25">
      <c r="A12" s="79" t="s">
        <v>93</v>
      </c>
      <c r="B12" s="80">
        <v>0.2</v>
      </c>
      <c r="C12" s="80"/>
      <c r="D12" s="80">
        <v>0.2</v>
      </c>
      <c r="E12" s="100"/>
    </row>
    <row r="13" spans="1:5" ht="21" customHeight="1" x14ac:dyDescent="0.2">
      <c r="A13" s="79" t="s">
        <v>32</v>
      </c>
      <c r="B13" s="80"/>
      <c r="C13" s="80">
        <v>0.6</v>
      </c>
      <c r="D13" s="80"/>
      <c r="E13" s="101">
        <v>-0.6</v>
      </c>
    </row>
    <row r="14" spans="1:5" ht="21" customHeight="1" x14ac:dyDescent="0.2">
      <c r="A14" s="79" t="s">
        <v>36</v>
      </c>
      <c r="B14" s="80">
        <v>1.5</v>
      </c>
      <c r="C14" s="80">
        <v>1.5</v>
      </c>
      <c r="D14" s="80"/>
      <c r="E14" s="101"/>
    </row>
    <row r="15" spans="1:5" ht="31.5" customHeight="1" x14ac:dyDescent="0.2">
      <c r="A15" s="79" t="s">
        <v>53</v>
      </c>
      <c r="B15" s="80">
        <v>0.4</v>
      </c>
      <c r="C15" s="80"/>
      <c r="D15" s="80"/>
      <c r="E15" s="101">
        <v>0.4</v>
      </c>
    </row>
    <row r="16" spans="1:5" ht="21" customHeight="1" x14ac:dyDescent="0.2">
      <c r="A16" s="79" t="s">
        <v>41</v>
      </c>
      <c r="B16" s="80">
        <v>2.5</v>
      </c>
      <c r="C16" s="80">
        <v>0.3</v>
      </c>
      <c r="D16" s="80">
        <v>2.2000000000000002</v>
      </c>
      <c r="E16" s="101"/>
    </row>
    <row r="17" spans="1:5" ht="21" customHeight="1" x14ac:dyDescent="0.2">
      <c r="A17" s="79" t="s">
        <v>43</v>
      </c>
      <c r="B17" s="80">
        <v>2</v>
      </c>
      <c r="C17" s="80">
        <v>2</v>
      </c>
      <c r="D17" s="80"/>
      <c r="E17" s="101"/>
    </row>
    <row r="18" spans="1:5" ht="21" customHeight="1" x14ac:dyDescent="0.2">
      <c r="A18" s="79" t="s">
        <v>87</v>
      </c>
      <c r="B18" s="80">
        <v>1</v>
      </c>
      <c r="C18" s="80"/>
      <c r="D18" s="80">
        <v>1</v>
      </c>
      <c r="E18" s="101"/>
    </row>
    <row r="19" spans="1:5" ht="21" customHeight="1" x14ac:dyDescent="0.2">
      <c r="A19" s="79" t="s">
        <v>96</v>
      </c>
      <c r="B19" s="80">
        <v>18.600000000000001</v>
      </c>
      <c r="C19" s="80">
        <v>18.600000000000001</v>
      </c>
      <c r="D19" s="80"/>
      <c r="E19" s="101"/>
    </row>
    <row r="20" spans="1:5" ht="18.75" customHeight="1" x14ac:dyDescent="0.2">
      <c r="A20" s="102" t="s">
        <v>95</v>
      </c>
      <c r="B20" s="91">
        <f>SUM(B8:B19)</f>
        <v>36.9</v>
      </c>
      <c r="C20" s="92">
        <f t="shared" ref="C20:E20" si="1">SUM(C8:C19)</f>
        <v>33.400000000000006</v>
      </c>
      <c r="D20" s="92">
        <f t="shared" si="1"/>
        <v>3.7</v>
      </c>
      <c r="E20" s="92">
        <f t="shared" si="1"/>
        <v>-0.19999999999999996</v>
      </c>
    </row>
  </sheetData>
  <mergeCells count="3">
    <mergeCell ref="A2:C2"/>
    <mergeCell ref="A6:A7"/>
    <mergeCell ref="C6:C7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Agnė Pakalnė</cp:lastModifiedBy>
  <cp:revision>1</cp:revision>
  <cp:lastPrinted>2017-09-15T06:47:39Z</cp:lastPrinted>
  <dcterms:created xsi:type="dcterms:W3CDTF">2005-12-13T07:19:10Z</dcterms:created>
  <dcterms:modified xsi:type="dcterms:W3CDTF">2017-09-15T10:09:01Z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