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 Ataskaitos (Veiklos planas ir programos)\"/>
    </mc:Choice>
  </mc:AlternateContent>
  <bookViews>
    <workbookView xWindow="0" yWindow="0" windowWidth="23040" windowHeight="9372"/>
  </bookViews>
  <sheets>
    <sheet name="Priemonių suvestinė" sheetId="4" r:id="rId1"/>
    <sheet name="Ataskaita" sheetId="6" r:id="rId2"/>
    <sheet name="Priemonių vykdytojų kodai" sheetId="5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I91" i="4" l="1"/>
  <c r="J91" i="4"/>
  <c r="H91" i="4"/>
  <c r="M35" i="4" l="1"/>
  <c r="N43" i="4" l="1"/>
  <c r="J36" i="4" l="1"/>
  <c r="H36" i="4" l="1"/>
  <c r="I36" i="4"/>
  <c r="J75" i="4" l="1"/>
  <c r="I75" i="4"/>
  <c r="H75" i="4"/>
  <c r="J67" i="4"/>
  <c r="I67" i="4"/>
  <c r="H67" i="4"/>
  <c r="J65" i="4"/>
  <c r="I65" i="4"/>
  <c r="H65" i="4"/>
  <c r="J53" i="4"/>
  <c r="I53" i="4"/>
  <c r="H53" i="4"/>
  <c r="I45" i="4" l="1"/>
  <c r="J45" i="4"/>
  <c r="I42" i="4"/>
  <c r="J42" i="4"/>
  <c r="J27" i="4"/>
  <c r="I27" i="4"/>
  <c r="J86" i="4" l="1"/>
  <c r="I86" i="4"/>
  <c r="H86" i="4"/>
  <c r="I18" i="4"/>
  <c r="J18" i="4"/>
  <c r="I11" i="4"/>
  <c r="J11" i="4"/>
  <c r="H45" i="4"/>
  <c r="H42" i="4"/>
  <c r="H27" i="4"/>
  <c r="J95" i="4" l="1"/>
  <c r="I95" i="4"/>
  <c r="H95" i="4"/>
  <c r="H11" i="4"/>
  <c r="I21" i="4" l="1"/>
  <c r="J21" i="4"/>
  <c r="H21" i="4"/>
  <c r="J13" i="4"/>
  <c r="J14" i="4" s="1"/>
  <c r="I13" i="4"/>
  <c r="I14" i="4" s="1"/>
  <c r="H13" i="4"/>
  <c r="H14" i="4" s="1"/>
  <c r="J23" i="4"/>
  <c r="I23" i="4"/>
  <c r="H23" i="4"/>
  <c r="I32" i="4"/>
  <c r="J32" i="4"/>
  <c r="I81" i="4"/>
  <c r="J81" i="4"/>
  <c r="H32" i="4"/>
  <c r="I61" i="4"/>
  <c r="J61" i="4"/>
  <c r="H61" i="4"/>
  <c r="I57" i="4"/>
  <c r="I59" i="4"/>
  <c r="I63" i="4"/>
  <c r="I69" i="4"/>
  <c r="I71" i="4"/>
  <c r="I73" i="4"/>
  <c r="J57" i="4"/>
  <c r="J59" i="4"/>
  <c r="J63" i="4"/>
  <c r="J69" i="4"/>
  <c r="J71" i="4"/>
  <c r="J73" i="4"/>
  <c r="H57" i="4"/>
  <c r="H59" i="4"/>
  <c r="H63" i="4"/>
  <c r="H69" i="4"/>
  <c r="H71" i="4"/>
  <c r="H73" i="4"/>
  <c r="H51" i="4"/>
  <c r="H54" i="4" s="1"/>
  <c r="H18" i="4"/>
  <c r="H81" i="4"/>
  <c r="I51" i="4"/>
  <c r="I54" i="4" s="1"/>
  <c r="J51" i="4"/>
  <c r="J54" i="4" s="1"/>
  <c r="H76" i="4" l="1"/>
  <c r="I76" i="4"/>
  <c r="J76" i="4"/>
  <c r="I37" i="4"/>
  <c r="I28" i="4"/>
  <c r="J37" i="4"/>
  <c r="J28" i="4"/>
  <c r="J46" i="4"/>
  <c r="I46" i="4"/>
  <c r="H28" i="4"/>
  <c r="H37" i="4"/>
  <c r="H46" i="4"/>
  <c r="H77" i="4"/>
  <c r="I79" i="4" l="1"/>
  <c r="I77" i="4"/>
  <c r="I78" i="4" s="1"/>
  <c r="J79" i="4"/>
  <c r="J47" i="4"/>
  <c r="I47" i="4"/>
  <c r="H47" i="4"/>
  <c r="H79" i="4"/>
  <c r="J77" i="4"/>
  <c r="J78" i="4" s="1"/>
  <c r="H78" i="4"/>
  <c r="H82" i="4" l="1"/>
  <c r="J82" i="4"/>
  <c r="I82" i="4"/>
</calcChain>
</file>

<file path=xl/sharedStrings.xml><?xml version="1.0" encoding="utf-8"?>
<sst xmlns="http://schemas.openxmlformats.org/spreadsheetml/2006/main" count="365" uniqueCount="164">
  <si>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</si>
  <si>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</si>
  <si>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</si>
  <si>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</si>
  <si>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</si>
  <si>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</si>
  <si>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</si>
  <si>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</si>
  <si>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</si>
  <si>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</si>
  <si>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</si>
  <si>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</si>
  <si>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</si>
  <si>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</si>
  <si>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</si>
  <si>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</si>
  <si>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</si>
  <si>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</si>
  <si>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03</t>
  </si>
  <si>
    <t>04</t>
  </si>
  <si>
    <t>07</t>
  </si>
  <si>
    <t>Pedagogų skaičius</t>
  </si>
  <si>
    <t>Vaikų skaičius</t>
  </si>
  <si>
    <t>Mokyklinės dokumentacijos įsigijimas iš ŠMM</t>
  </si>
  <si>
    <t>Egzempliorių skaičius</t>
  </si>
  <si>
    <t>Neformaliojo vaikų švietimo programų įgyvendinimas</t>
  </si>
  <si>
    <t>Pedagoginės-psichologinės tarnybos išlaikymas</t>
  </si>
  <si>
    <t>Pedagogų švietimo centro išlaikymas</t>
  </si>
  <si>
    <t>Darbuotojų skaičius</t>
  </si>
  <si>
    <t>Mokinių skaičius</t>
  </si>
  <si>
    <t>Renginių skaičius</t>
  </si>
  <si>
    <t>SB</t>
  </si>
  <si>
    <t>ŠVIETIMO IR UGDYMO PROGRAMA (13)</t>
  </si>
  <si>
    <t>Dalyvavimas vaikų socializacijos programose</t>
  </si>
  <si>
    <t>288724610</t>
  </si>
  <si>
    <t>Konkursų, olimpiadų organizavimas</t>
  </si>
  <si>
    <t>Priešmokyklinio ugdymo grupes lankančių vaikų skaičius</t>
  </si>
  <si>
    <t>08</t>
  </si>
  <si>
    <t>Sudaryti sąlygas mokinių mokymuisi bendrojo ugdymo mokyklose</t>
  </si>
  <si>
    <t>Sudaryti sąlygas mokinių saviraiškai neformaliojo vaikų švietimo mokyklose ir formalujį švietimą papildančio ugdymo mokyklose</t>
  </si>
  <si>
    <t>Neformaliojo vaikų švietimo mokyklų aplinkos išlaikymas</t>
  </si>
  <si>
    <t>6,75</t>
  </si>
  <si>
    <t>Tenkinti mokinių užimtumo poreikius, specifinių gebėjimų vystymą</t>
  </si>
  <si>
    <t>09</t>
  </si>
  <si>
    <t>Renginių  skaičius</t>
  </si>
  <si>
    <t>Premijuotų darbų skaičius</t>
  </si>
  <si>
    <t>Sumokėti Panevėžio rajono savivaldybei už vaikus, lankančius rajono ikimokyklinio ugdymo įstaigas</t>
  </si>
  <si>
    <t>14,5</t>
  </si>
  <si>
    <t>Išvykų skaičius</t>
  </si>
  <si>
    <t>Sudaryti sąlygas vaikų ir jaunimo meniniam ugdymui</t>
  </si>
  <si>
    <t>Iš dalies finansuotų tinkamai parengtų projektų skaičius (proc.)</t>
  </si>
  <si>
    <t>VB</t>
  </si>
  <si>
    <t xml:space="preserve">Bendrojo ugdymo mokyklų išlaikymas </t>
  </si>
  <si>
    <t xml:space="preserve">Pradinio, pagrindinio, vidurinio ugdymo  programų įgyvendinimas </t>
  </si>
  <si>
    <t>Sudaryti sąlygas bendrųjų vaikų gebėjimų ir vertybinių nuostatų ugdymui ikimokyklinio  ugdymo mokyklose</t>
  </si>
  <si>
    <t>26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</si>
  <si>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</si>
  <si>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</si>
  <si>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</si>
  <si>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</si>
  <si>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</si>
  <si>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</si>
  <si>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</si>
  <si>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</si>
  <si>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Bendrojo ugdymo mokyklų skaičius</t>
  </si>
  <si>
    <t xml:space="preserve">2015 M. PANEVĖŽIO MIESTO SAVIVALDYBĖS </t>
  </si>
  <si>
    <t>VYKDYMO ATASKAITA</t>
  </si>
  <si>
    <t>Faktiškai įvykdyta</t>
  </si>
  <si>
    <t>(nepasiekta planuota reikšmė).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</si>
  <si>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</si>
  <si>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</si>
  <si>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</si>
  <si>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ŠVIETIMO IR UGDYMO PROGRAMOS (13)</t>
  </si>
  <si>
    <t>2015 m.  programos Nr. 13 įvykdymas</t>
  </si>
  <si>
    <t>Asignavimai (tūkst. Eur)</t>
  </si>
  <si>
    <t>2) priemonė laikoma iš dalies įvykdyta, jei pasiekta mažiau vertinimo kriterijų reikšmių nei planuota ataskaitiniais metais;</t>
  </si>
  <si>
    <t>Informacija apie pasiektus rezultatus, duomenys apie programai skirtų asignavimų panaudojimo tikslingumą</t>
  </si>
  <si>
    <t>Švietimo, mokslo ir studijų kokybės bei prieinamumo gerinimas</t>
  </si>
  <si>
    <t xml:space="preserve">Ikimokyklinio ugdymo mokyklų aplinkos išlaikymas </t>
  </si>
  <si>
    <t>Ikimokyklinio ugdymo mokyklas lankančių vaikų skaičius</t>
  </si>
  <si>
    <t>K. Paltaroko gimnazijos išlaikymas</t>
  </si>
  <si>
    <t>Sudaryti sąlygas mokiniui, mokytojui, mokyklai gauti pedagoginę, psichologinę, metodinę pagalbą</t>
  </si>
  <si>
    <t xml:space="preserve">Vaikų ir jaunimo meno projektų ir  tautinio meno kolektyvų veiklos projektų konkurso organizavimas </t>
  </si>
  <si>
    <t>Organizuoti švietimo, kultūros ir kitus renginius</t>
  </si>
  <si>
    <t>Vaikų ir mokinių organizacijų veikla</t>
  </si>
  <si>
    <t>Gabių (olimpiadų, konkursų laimėtojų) mokinių skatinimas</t>
  </si>
  <si>
    <t>Tarptautinės mokytojo dienos minėjimas</t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</si>
  <si>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</si>
  <si>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t xml:space="preserve">PRITARTA
Panevėžio miesto savivaldybės tarybos 
2017 m. kovo  d. sprendimu Nr. </t>
  </si>
  <si>
    <t>2016 m. asignavimų patvirtintas planas</t>
  </si>
  <si>
    <t>2016 m. asignavimų patikslintas planas</t>
  </si>
  <si>
    <t>2016 m. panaudotos lėšos (kasinės išlaidos)</t>
  </si>
  <si>
    <t>0;12</t>
  </si>
  <si>
    <t>Ikimokyklinio ir privalomojo priešmokyklinio ugdymo programų įgyvendinimo užtikrinimas</t>
  </si>
  <si>
    <t>Bendrojo ugdymo mokyklose dirbančiųjų pedagogų skaičius</t>
  </si>
  <si>
    <t>1082</t>
  </si>
  <si>
    <t>Ikimokyklinio ugdymo mokyklų skaičius</t>
  </si>
  <si>
    <t>11490</t>
  </si>
  <si>
    <t>6000</t>
  </si>
  <si>
    <t>Neformaliojo vaikų švietimo mokyklų  ir formalųjį švietimą papildančio ugdymo mokyklose dirbančių pedagogų skaičius</t>
  </si>
  <si>
    <t>Neformaliojo vaikų švietimo mokyklų  ir formalųjį švietimą papildančio ugdymo mokyklų skaičius</t>
  </si>
  <si>
    <t>ES</t>
  </si>
  <si>
    <t>Neformaliojo vaikų švietimo (NVŠ krepšelis) programose dalyvaujančių mokinų skaičius</t>
  </si>
  <si>
    <t>Kolektyvų dalyvavimo regiono ir respublikinėse meno šventėse finansavimas</t>
  </si>
  <si>
    <t>Kolektyvų veikloje dalyvaujančių vaikų ir jaunuolių skaičius</t>
  </si>
  <si>
    <t>05</t>
  </si>
  <si>
    <t>Mokslo ir studijų projektų finansavimas</t>
  </si>
  <si>
    <t>Iš dalies finasuotų tinkamai paregtų mokslo projektų skaičius</t>
  </si>
  <si>
    <t>06</t>
  </si>
  <si>
    <t>Mokslo akademijos dienos organizavimas</t>
  </si>
  <si>
    <t>Transporto skyrimas mokiniams nuvežti į olimpiadas, konkursus, varžybas</t>
  </si>
  <si>
    <t>P. Būtėno premijos skyrimas</t>
  </si>
  <si>
    <t>10</t>
  </si>
  <si>
    <t>Įsteigtų nominacijų skaičius</t>
  </si>
  <si>
    <t>Įsteigti nominacijas ir pinigines premijas geriausiai dirbantiems švietimo darbuotojams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</si>
  <si>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</si>
  <si>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</si>
  <si>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</si>
  <si>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</si>
  <si>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</si>
  <si>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</si>
  <si>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</si>
  <si>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</si>
  <si>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</si>
  <si>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</si>
  <si>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</si>
  <si>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</si>
  <si>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</si>
  <si>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</si>
  <si>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</si>
  <si>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</si>
  <si>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</si>
  <si>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</si>
  <si>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</si>
  <si>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</si>
  <si>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</si>
  <si>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Priemonių vykdytojų kodų klasifikatorius</t>
  </si>
  <si>
    <t>SB(VB)
(MK)</t>
  </si>
  <si>
    <t>SB(VB)
MK</t>
  </si>
  <si>
    <r>
      <t xml:space="preserve">Valstybės biudžeto specialiosios tikslinės dotacijos lėšos </t>
    </r>
    <r>
      <rPr>
        <b/>
        <sz val="10"/>
        <rFont val="Times New Roman"/>
        <family val="1"/>
      </rPr>
      <t xml:space="preserve">SB(VB)MK </t>
    </r>
    <r>
      <rPr>
        <sz val="10"/>
        <rFont val="Times New Roman"/>
        <family val="1"/>
      </rPr>
      <t>Mokinio krepšelio lėšos</t>
    </r>
  </si>
  <si>
    <t xml:space="preserve">Bendras vaikų skaičius ikimokyklinėse įstaigose pagal planuotas reikšmes sumažėjo nežymiai. Dėl gimstamumo ir migracijos sumažėjo priešmokyklinio amžiaus vaikų, bet padidėjo ikimokyklinio amžiaus vaikų (ypač ankstyvojo amžiaus) skaičius. </t>
  </si>
  <si>
    <t>24</t>
  </si>
  <si>
    <t>Sumažėjo 1 grupė.</t>
  </si>
  <si>
    <t xml:space="preserve">,,Nevėžio" pagrindinė mokykla prijungta prie ,,Vyturio" progimnazijos ir Jaunimo mokykla prijungta prie Suaugusiųjų mokymo centro. </t>
  </si>
  <si>
    <t>Mokytojų skaičius neženkliai mažėja kiekvienais metais (atleidžiami iš darbo sulaukę pensinio amžiaus, mažėjant krūviui).</t>
  </si>
  <si>
    <t>1042</t>
  </si>
  <si>
    <t>11441</t>
  </si>
  <si>
    <t>4</t>
  </si>
  <si>
    <t>7,75</t>
  </si>
  <si>
    <t>135</t>
  </si>
  <si>
    <t>Pateiktos 5 paraiškos, finansavimas skirtas 3 tinkamai parengtiems projektams</t>
  </si>
  <si>
    <t xml:space="preserve">Kartu su antraeilininkais.                                 NVŠ teikėjai aktyviai dalyvavo teikiant NVŠ programas finansavimui ir pritraukiant vaikus į NVŠ veiklas. </t>
  </si>
  <si>
    <t>Mokinių parlamento mokymų 2016 m. nebuvo.</t>
  </si>
  <si>
    <t>Tiek mokinių buvo apdovanota vadovaujantis gabių vaikų skatinimo nuostatais.</t>
  </si>
  <si>
    <t>5362</t>
  </si>
  <si>
    <t>Lėšos paskirstytos 50 projektų, dalyvavo apie 10 000 vaikų. Buvo finansuota daugiau projektų, todėl padidėjo vaikų užimtumas per metus. Ugdymo įstaiga vykdė kelis projektus.</t>
  </si>
  <si>
    <t>Išvykų skaičius išaugo, nes 2016 m. buvo finansuojamos ir  išvykos į sporto varžybas.</t>
  </si>
  <si>
    <t>Vertinimo kriterijus</t>
  </si>
  <si>
    <t>Vykdant Lietuvos vyriausiojo administracinio teismo 2015 m. rugsėjo 11 d. nutartį nuo 2016-01-01 sutartis su Panevėžio rajono savivaldybe nutraukta, kitų savivaldybių vaikai priimami, jei yra laisvų vietų, be papildomo finansavimo.</t>
  </si>
  <si>
    <t>8 ikimokyklinės įstaigos 2016 m. pradėjo naudoti el. dienyną.</t>
  </si>
  <si>
    <r>
      <rPr>
        <b/>
        <sz val="12"/>
        <rFont val="Times New Roman"/>
        <family val="1"/>
        <charset val="186"/>
      </rPr>
      <t xml:space="preserve">Iš 2016 m. </t>
    </r>
    <r>
      <rPr>
        <sz val="12"/>
        <rFont val="Times New Roman"/>
        <family val="1"/>
        <charset val="186"/>
      </rPr>
      <t xml:space="preserve">planuotų įvykdyti 22 priemonių (kurioms patvirtinti / skirti asignavimai): </t>
    </r>
  </si>
  <si>
    <t>(pagal planą),</t>
  </si>
  <si>
    <t>Dalinai neįvykdyta</t>
  </si>
  <si>
    <t>PANEVĖŽIO MIESTO SAVIVALDYBĖS 2016 -2018 METŲ VEIKLOS PLANO ĮGYVENDINIMO 2016 METAIS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</si>
</sst>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Times New Roman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</font>
    <font>
      <sz val="9"/>
      <name val="Arial"/>
      <family val="2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1"/>
      <name val="Arial"/>
      <family val="2"/>
      <charset val="186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32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NumberFormat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1" fillId="0" borderId="0" xfId="1" applyAlignment="1">
      <alignment horizontal="center" vertical="top"/>
    </xf>
    <xf numFmtId="0" fontId="3" fillId="0" borderId="0" xfId="1" applyFont="1" applyBorder="1" applyAlignment="1">
      <alignment horizontal="left" vertical="top"/>
    </xf>
    <xf numFmtId="0" fontId="8" fillId="0" borderId="0" xfId="1" applyFont="1" applyAlignment="1">
      <alignment vertical="top"/>
    </xf>
    <xf numFmtId="0" fontId="5" fillId="0" borderId="0" xfId="1" applyFont="1" applyAlignment="1">
      <alignment horizontal="left" vertical="top"/>
    </xf>
    <xf numFmtId="0" fontId="11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right" vertical="top" wrapText="1"/>
    </xf>
    <xf numFmtId="49" fontId="7" fillId="2" borderId="2" xfId="1" applyNumberFormat="1" applyFont="1" applyFill="1" applyBorder="1" applyAlignment="1">
      <alignment horizontal="center" vertical="top" wrapText="1"/>
    </xf>
    <xf numFmtId="0" fontId="5" fillId="0" borderId="22" xfId="1" applyFont="1" applyBorder="1" applyAlignment="1">
      <alignment vertical="top"/>
    </xf>
    <xf numFmtId="0" fontId="5" fillId="0" borderId="68" xfId="1" applyFont="1" applyBorder="1" applyAlignment="1">
      <alignment vertical="top"/>
    </xf>
    <xf numFmtId="49" fontId="7" fillId="2" borderId="2" xfId="1" applyNumberFormat="1" applyFont="1" applyFill="1" applyBorder="1" applyAlignment="1">
      <alignment horizontal="center" vertical="top"/>
    </xf>
    <xf numFmtId="49" fontId="7" fillId="3" borderId="3" xfId="1" applyNumberFormat="1" applyFont="1" applyFill="1" applyBorder="1" applyAlignment="1">
      <alignment horizontal="center" vertical="top"/>
    </xf>
    <xf numFmtId="0" fontId="5" fillId="0" borderId="25" xfId="1" applyFont="1" applyBorder="1" applyAlignment="1">
      <alignment vertical="top"/>
    </xf>
    <xf numFmtId="0" fontId="5" fillId="0" borderId="30" xfId="1" applyFont="1" applyBorder="1" applyAlignment="1">
      <alignment vertical="top"/>
    </xf>
    <xf numFmtId="164" fontId="13" fillId="0" borderId="9" xfId="1" applyNumberFormat="1" applyFont="1" applyFill="1" applyBorder="1" applyAlignment="1">
      <alignment horizontal="center" vertical="top"/>
    </xf>
    <xf numFmtId="164" fontId="5" fillId="6" borderId="12" xfId="1" applyNumberFormat="1" applyFont="1" applyFill="1" applyBorder="1" applyAlignment="1">
      <alignment horizontal="center" vertical="top"/>
    </xf>
    <xf numFmtId="164" fontId="5" fillId="0" borderId="8" xfId="1" applyNumberFormat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/>
    </xf>
    <xf numFmtId="164" fontId="5" fillId="6" borderId="36" xfId="1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center" vertical="top"/>
    </xf>
    <xf numFmtId="0" fontId="5" fillId="0" borderId="50" xfId="1" applyFont="1" applyFill="1" applyBorder="1" applyAlignment="1">
      <alignment horizontal="center" vertical="top"/>
    </xf>
    <xf numFmtId="164" fontId="14" fillId="4" borderId="1" xfId="1" applyNumberFormat="1" applyFont="1" applyFill="1" applyBorder="1" applyAlignment="1">
      <alignment horizontal="center" vertical="top"/>
    </xf>
    <xf numFmtId="0" fontId="5" fillId="0" borderId="47" xfId="1" applyFont="1" applyFill="1" applyBorder="1" applyAlignment="1">
      <alignment horizontal="center" vertical="top" wrapText="1"/>
    </xf>
    <xf numFmtId="164" fontId="5" fillId="0" borderId="9" xfId="1" applyNumberFormat="1" applyFont="1" applyFill="1" applyBorder="1" applyAlignment="1">
      <alignment horizontal="center" vertical="top"/>
    </xf>
    <xf numFmtId="164" fontId="7" fillId="4" borderId="1" xfId="1" applyNumberFormat="1" applyFont="1" applyFill="1" applyBorder="1" applyAlignment="1">
      <alignment horizontal="center" vertical="top"/>
    </xf>
    <xf numFmtId="164" fontId="7" fillId="4" borderId="32" xfId="1" applyNumberFormat="1" applyFont="1" applyFill="1" applyBorder="1" applyAlignment="1">
      <alignment horizontal="center" vertical="top"/>
    </xf>
    <xf numFmtId="164" fontId="7" fillId="4" borderId="40" xfId="1" applyNumberFormat="1" applyFont="1" applyFill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center" vertical="top"/>
    </xf>
    <xf numFmtId="164" fontId="7" fillId="3" borderId="2" xfId="1" applyNumberFormat="1" applyFont="1" applyFill="1" applyBorder="1" applyAlignment="1">
      <alignment horizontal="center" vertical="top"/>
    </xf>
    <xf numFmtId="0" fontId="5" fillId="3" borderId="6" xfId="1" applyFont="1" applyFill="1" applyBorder="1" applyAlignment="1">
      <alignment vertical="top" wrapText="1"/>
    </xf>
    <xf numFmtId="0" fontId="5" fillId="3" borderId="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49" fontId="5" fillId="0" borderId="34" xfId="1" applyNumberFormat="1" applyFont="1" applyFill="1" applyBorder="1" applyAlignment="1">
      <alignment horizontal="center" vertical="top"/>
    </xf>
    <xf numFmtId="49" fontId="5" fillId="0" borderId="37" xfId="1" applyNumberFormat="1" applyFont="1" applyFill="1" applyBorder="1" applyAlignment="1">
      <alignment horizontal="center" vertical="top"/>
    </xf>
    <xf numFmtId="49" fontId="5" fillId="0" borderId="20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/>
    </xf>
    <xf numFmtId="164" fontId="5" fillId="0" borderId="12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/>
    </xf>
    <xf numFmtId="164" fontId="5" fillId="6" borderId="67" xfId="1" applyNumberFormat="1" applyFont="1" applyFill="1" applyBorder="1" applyAlignment="1">
      <alignment horizontal="center" vertical="top"/>
    </xf>
    <xf numFmtId="164" fontId="5" fillId="0" borderId="67" xfId="1" applyNumberFormat="1" applyFont="1" applyFill="1" applyBorder="1" applyAlignment="1">
      <alignment horizontal="center" vertical="top"/>
    </xf>
    <xf numFmtId="164" fontId="7" fillId="4" borderId="20" xfId="1" applyNumberFormat="1" applyFont="1" applyFill="1" applyBorder="1" applyAlignment="1">
      <alignment horizontal="center" vertical="top"/>
    </xf>
    <xf numFmtId="49" fontId="5" fillId="0" borderId="44" xfId="1" applyNumberFormat="1" applyFont="1" applyFill="1" applyBorder="1" applyAlignment="1">
      <alignment horizontal="center" vertical="top"/>
    </xf>
    <xf numFmtId="49" fontId="5" fillId="0" borderId="23" xfId="1" applyNumberFormat="1" applyFont="1" applyFill="1" applyBorder="1" applyAlignment="1">
      <alignment horizontal="center" vertical="top"/>
    </xf>
    <xf numFmtId="164" fontId="7" fillId="4" borderId="4" xfId="1" applyNumberFormat="1" applyFont="1" applyFill="1" applyBorder="1" applyAlignment="1">
      <alignment horizontal="center" vertical="top"/>
    </xf>
    <xf numFmtId="164" fontId="13" fillId="0" borderId="41" xfId="1" applyNumberFormat="1" applyFont="1" applyFill="1" applyBorder="1" applyAlignment="1">
      <alignment horizontal="center" vertical="top"/>
    </xf>
    <xf numFmtId="49" fontId="7" fillId="2" borderId="19" xfId="1" applyNumberFormat="1" applyFont="1" applyFill="1" applyBorder="1" applyAlignment="1">
      <alignment horizontal="center" vertical="top"/>
    </xf>
    <xf numFmtId="164" fontId="5" fillId="0" borderId="18" xfId="1" applyNumberFormat="1" applyFont="1" applyFill="1" applyBorder="1" applyAlignment="1">
      <alignment horizontal="center" vertical="top"/>
    </xf>
    <xf numFmtId="1" fontId="5" fillId="0" borderId="51" xfId="1" applyNumberFormat="1" applyFont="1" applyFill="1" applyBorder="1" applyAlignment="1">
      <alignment horizontal="center" vertical="top"/>
    </xf>
    <xf numFmtId="1" fontId="5" fillId="0" borderId="15" xfId="1" applyNumberFormat="1" applyFont="1" applyFill="1" applyBorder="1" applyAlignment="1">
      <alignment horizontal="center" vertical="top"/>
    </xf>
    <xf numFmtId="164" fontId="7" fillId="4" borderId="39" xfId="1" applyNumberFormat="1" applyFont="1" applyFill="1" applyBorder="1" applyAlignment="1">
      <alignment horizontal="center" vertical="top"/>
    </xf>
    <xf numFmtId="9" fontId="5" fillId="0" borderId="27" xfId="1" applyNumberFormat="1" applyFont="1" applyFill="1" applyBorder="1" applyAlignment="1">
      <alignment horizontal="center" vertical="top"/>
    </xf>
    <xf numFmtId="9" fontId="5" fillId="0" borderId="26" xfId="1" applyNumberFormat="1" applyFont="1" applyFill="1" applyBorder="1" applyAlignment="1">
      <alignment horizontal="center" vertical="top"/>
    </xf>
    <xf numFmtId="2" fontId="5" fillId="6" borderId="67" xfId="1" applyNumberFormat="1" applyFont="1" applyFill="1" applyBorder="1" applyAlignment="1">
      <alignment horizontal="center" vertical="top"/>
    </xf>
    <xf numFmtId="164" fontId="13" fillId="0" borderId="14" xfId="1" applyNumberFormat="1" applyFont="1" applyFill="1" applyBorder="1" applyAlignment="1">
      <alignment horizontal="center" vertical="top"/>
    </xf>
    <xf numFmtId="164" fontId="7" fillId="4" borderId="17" xfId="1" applyNumberFormat="1" applyFont="1" applyFill="1" applyBorder="1" applyAlignment="1">
      <alignment horizontal="center" vertical="top"/>
    </xf>
    <xf numFmtId="164" fontId="14" fillId="3" borderId="2" xfId="1" applyNumberFormat="1" applyFont="1" applyFill="1" applyBorder="1" applyAlignment="1">
      <alignment horizontal="center" vertical="top"/>
    </xf>
    <xf numFmtId="164" fontId="14" fillId="2" borderId="2" xfId="1" applyNumberFormat="1" applyFont="1" applyFill="1" applyBorder="1" applyAlignment="1">
      <alignment horizontal="center" vertical="top"/>
    </xf>
    <xf numFmtId="164" fontId="7" fillId="2" borderId="2" xfId="1" applyNumberFormat="1" applyFont="1" applyFill="1" applyBorder="1" applyAlignment="1">
      <alignment horizontal="center" vertical="top"/>
    </xf>
    <xf numFmtId="0" fontId="5" fillId="2" borderId="6" xfId="1" applyFont="1" applyFill="1" applyBorder="1" applyAlignment="1">
      <alignment vertical="top"/>
    </xf>
    <xf numFmtId="0" fontId="5" fillId="0" borderId="33" xfId="1" applyFont="1" applyFill="1" applyBorder="1" applyAlignment="1">
      <alignment vertical="top" wrapText="1"/>
    </xf>
    <xf numFmtId="164" fontId="13" fillId="0" borderId="11" xfId="1" applyNumberFormat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/>
    </xf>
    <xf numFmtId="0" fontId="5" fillId="0" borderId="23" xfId="1" applyFont="1" applyFill="1" applyBorder="1" applyAlignment="1">
      <alignment horizontal="center" vertical="top"/>
    </xf>
    <xf numFmtId="0" fontId="7" fillId="4" borderId="32" xfId="1" applyFont="1" applyFill="1" applyBorder="1" applyAlignment="1">
      <alignment horizontal="center" vertical="top"/>
    </xf>
    <xf numFmtId="164" fontId="14" fillId="4" borderId="27" xfId="1" applyNumberFormat="1" applyFont="1" applyFill="1" applyBorder="1" applyAlignment="1">
      <alignment horizontal="center" vertical="top"/>
    </xf>
    <xf numFmtId="164" fontId="7" fillId="4" borderId="27" xfId="1" applyNumberFormat="1" applyFont="1" applyFill="1" applyBorder="1" applyAlignment="1">
      <alignment horizontal="center" vertical="top"/>
    </xf>
    <xf numFmtId="0" fontId="5" fillId="0" borderId="20" xfId="1" applyNumberFormat="1" applyFont="1" applyFill="1" applyBorder="1" applyAlignment="1">
      <alignment horizontal="center" vertical="top"/>
    </xf>
    <xf numFmtId="0" fontId="5" fillId="0" borderId="26" xfId="1" applyNumberFormat="1" applyFont="1" applyFill="1" applyBorder="1" applyAlignment="1">
      <alignment horizontal="center" vertical="top"/>
    </xf>
    <xf numFmtId="49" fontId="7" fillId="2" borderId="22" xfId="1" applyNumberFormat="1" applyFont="1" applyFill="1" applyBorder="1" applyAlignment="1">
      <alignment horizontal="center" vertical="top"/>
    </xf>
    <xf numFmtId="49" fontId="7" fillId="3" borderId="23" xfId="1" applyNumberFormat="1" applyFont="1" applyFill="1" applyBorder="1" applyAlignment="1">
      <alignment horizontal="center" vertical="top"/>
    </xf>
    <xf numFmtId="0" fontId="5" fillId="0" borderId="22" xfId="1" applyFont="1" applyFill="1" applyBorder="1" applyAlignment="1">
      <alignment vertical="top" wrapText="1"/>
    </xf>
    <xf numFmtId="49" fontId="5" fillId="2" borderId="25" xfId="1" applyNumberFormat="1" applyFont="1" applyFill="1" applyBorder="1" applyAlignment="1">
      <alignment horizontal="center" vertical="top"/>
    </xf>
    <xf numFmtId="49" fontId="7" fillId="3" borderId="26" xfId="1" applyNumberFormat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164" fontId="14" fillId="3" borderId="27" xfId="1" applyNumberFormat="1" applyFont="1" applyFill="1" applyBorder="1" applyAlignment="1">
      <alignment horizontal="center" vertical="top"/>
    </xf>
    <xf numFmtId="164" fontId="7" fillId="3" borderId="27" xfId="1" applyNumberFormat="1" applyFont="1" applyFill="1" applyBorder="1" applyAlignment="1">
      <alignment horizontal="center" vertical="top"/>
    </xf>
    <xf numFmtId="0" fontId="5" fillId="3" borderId="29" xfId="1" applyFont="1" applyFill="1" applyBorder="1" applyAlignment="1">
      <alignment horizontal="center" vertical="top" wrapText="1"/>
    </xf>
    <xf numFmtId="0" fontId="5" fillId="3" borderId="28" xfId="1" applyFont="1" applyFill="1" applyBorder="1" applyAlignment="1">
      <alignment horizontal="center" vertical="top" wrapText="1"/>
    </xf>
    <xf numFmtId="164" fontId="14" fillId="4" borderId="25" xfId="1" applyNumberFormat="1" applyFont="1" applyFill="1" applyBorder="1" applyAlignment="1">
      <alignment horizontal="center" vertical="top"/>
    </xf>
    <xf numFmtId="164" fontId="7" fillId="4" borderId="28" xfId="1" applyNumberFormat="1" applyFont="1" applyFill="1" applyBorder="1" applyAlignment="1">
      <alignment horizontal="center" vertical="top"/>
    </xf>
    <xf numFmtId="164" fontId="7" fillId="2" borderId="31" xfId="1" applyNumberFormat="1" applyFont="1" applyFill="1" applyBorder="1" applyAlignment="1">
      <alignment horizontal="center" vertical="top"/>
    </xf>
    <xf numFmtId="0" fontId="5" fillId="2" borderId="19" xfId="1" applyFont="1" applyFill="1" applyBorder="1" applyAlignment="1">
      <alignment vertical="top"/>
    </xf>
    <xf numFmtId="49" fontId="7" fillId="5" borderId="2" xfId="1" applyNumberFormat="1" applyFont="1" applyFill="1" applyBorder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1" applyNumberFormat="1" applyFont="1" applyAlignment="1">
      <alignment vertical="top"/>
    </xf>
    <xf numFmtId="0" fontId="5" fillId="0" borderId="0" xfId="1" applyFont="1" applyAlignment="1">
      <alignment horizontal="center" vertical="top"/>
    </xf>
    <xf numFmtId="0" fontId="12" fillId="0" borderId="0" xfId="1" applyFont="1" applyAlignment="1">
      <alignment vertical="top"/>
    </xf>
    <xf numFmtId="0" fontId="5" fillId="0" borderId="0" xfId="1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right" vertical="top" wrapText="1"/>
    </xf>
    <xf numFmtId="164" fontId="16" fillId="0" borderId="19" xfId="0" applyNumberFormat="1" applyFont="1" applyBorder="1" applyAlignment="1">
      <alignment horizontal="center" vertical="center"/>
    </xf>
    <xf numFmtId="164" fontId="16" fillId="0" borderId="35" xfId="0" applyNumberFormat="1" applyFont="1" applyBorder="1" applyAlignment="1">
      <alignment horizontal="center" vertical="center"/>
    </xf>
    <xf numFmtId="164" fontId="12" fillId="0" borderId="61" xfId="0" applyNumberFormat="1" applyFont="1" applyBorder="1" applyAlignment="1">
      <alignment horizontal="center" vertical="top"/>
    </xf>
    <xf numFmtId="164" fontId="12" fillId="0" borderId="69" xfId="0" applyNumberFormat="1" applyFont="1" applyBorder="1" applyAlignment="1">
      <alignment horizontal="center" vertical="top"/>
    </xf>
    <xf numFmtId="164" fontId="12" fillId="0" borderId="63" xfId="0" applyNumberFormat="1" applyFont="1" applyBorder="1" applyAlignment="1">
      <alignment horizontal="center" vertical="top"/>
    </xf>
    <xf numFmtId="164" fontId="12" fillId="0" borderId="67" xfId="0" applyNumberFormat="1" applyFont="1" applyBorder="1" applyAlignment="1">
      <alignment horizontal="center" vertical="top"/>
    </xf>
    <xf numFmtId="164" fontId="12" fillId="0" borderId="70" xfId="0" applyNumberFormat="1" applyFont="1" applyBorder="1" applyAlignment="1">
      <alignment horizontal="center" vertical="top"/>
    </xf>
    <xf numFmtId="164" fontId="12" fillId="0" borderId="71" xfId="0" applyNumberFormat="1" applyFont="1" applyBorder="1" applyAlignment="1">
      <alignment horizontal="center" vertical="top"/>
    </xf>
    <xf numFmtId="164" fontId="16" fillId="7" borderId="19" xfId="0" applyNumberFormat="1" applyFont="1" applyFill="1" applyBorder="1" applyAlignment="1">
      <alignment horizontal="center" vertical="top"/>
    </xf>
    <xf numFmtId="164" fontId="16" fillId="7" borderId="35" xfId="0" applyNumberFormat="1" applyFont="1" applyFill="1" applyBorder="1" applyAlignment="1">
      <alignment horizontal="center" vertical="top"/>
    </xf>
    <xf numFmtId="164" fontId="16" fillId="4" borderId="19" xfId="0" applyNumberFormat="1" applyFont="1" applyFill="1" applyBorder="1" applyAlignment="1">
      <alignment horizontal="center" vertical="top"/>
    </xf>
    <xf numFmtId="164" fontId="16" fillId="4" borderId="35" xfId="0" applyNumberFormat="1" applyFont="1" applyFill="1" applyBorder="1" applyAlignment="1">
      <alignment horizontal="center" vertical="top"/>
    </xf>
    <xf numFmtId="2" fontId="5" fillId="0" borderId="67" xfId="1" applyNumberFormat="1" applyFont="1" applyFill="1" applyBorder="1" applyAlignment="1">
      <alignment horizontal="center" vertical="top"/>
    </xf>
    <xf numFmtId="164" fontId="14" fillId="3" borderId="31" xfId="1" applyNumberFormat="1" applyFont="1" applyFill="1" applyBorder="1" applyAlignment="1">
      <alignment horizontal="center" vertical="top"/>
    </xf>
    <xf numFmtId="0" fontId="5" fillId="3" borderId="19" xfId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9" fontId="7" fillId="2" borderId="22" xfId="1" applyNumberFormat="1" applyFont="1" applyFill="1" applyBorder="1" applyAlignment="1">
      <alignment horizontal="center" vertical="top"/>
    </xf>
    <xf numFmtId="0" fontId="6" fillId="6" borderId="9" xfId="1" applyFont="1" applyFill="1" applyBorder="1" applyAlignment="1">
      <alignment vertical="top" wrapText="1"/>
    </xf>
    <xf numFmtId="0" fontId="6" fillId="0" borderId="14" xfId="1" applyFont="1" applyFill="1" applyBorder="1" applyAlignment="1" applyProtection="1">
      <alignment vertical="top" wrapText="1"/>
      <protection locked="0"/>
    </xf>
    <xf numFmtId="0" fontId="6" fillId="0" borderId="17" xfId="1" applyFont="1" applyFill="1" applyBorder="1" applyAlignment="1" applyProtection="1">
      <alignment vertical="top" wrapText="1"/>
      <protection locked="0"/>
    </xf>
    <xf numFmtId="0" fontId="6" fillId="0" borderId="9" xfId="1" applyFont="1" applyFill="1" applyBorder="1" applyAlignment="1" applyProtection="1">
      <alignment vertical="top" wrapText="1"/>
      <protection locked="0"/>
    </xf>
    <xf numFmtId="0" fontId="6" fillId="0" borderId="41" xfId="1" applyFont="1" applyFill="1" applyBorder="1" applyAlignment="1" applyProtection="1">
      <alignment vertical="top" wrapText="1"/>
      <protection locked="0"/>
    </xf>
    <xf numFmtId="49" fontId="7" fillId="3" borderId="19" xfId="1" applyNumberFormat="1" applyFont="1" applyFill="1" applyBorder="1" applyAlignment="1">
      <alignment horizontal="center" vertical="top"/>
    </xf>
    <xf numFmtId="49" fontId="7" fillId="3" borderId="2" xfId="1" applyNumberFormat="1" applyFont="1" applyFill="1" applyBorder="1" applyAlignment="1">
      <alignment horizontal="center" vertical="top"/>
    </xf>
    <xf numFmtId="49" fontId="5" fillId="0" borderId="50" xfId="1" applyNumberFormat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left" vertical="top" wrapText="1"/>
    </xf>
    <xf numFmtId="1" fontId="5" fillId="0" borderId="11" xfId="1" applyNumberFormat="1" applyFont="1" applyFill="1" applyBorder="1" applyAlignment="1">
      <alignment horizontal="center" vertical="top"/>
    </xf>
    <xf numFmtId="0" fontId="6" fillId="0" borderId="22" xfId="1" applyFont="1" applyFill="1" applyBorder="1" applyAlignment="1">
      <alignment vertical="top" wrapText="1"/>
    </xf>
    <xf numFmtId="0" fontId="6" fillId="0" borderId="25" xfId="1" applyFont="1" applyFill="1" applyBorder="1" applyAlignment="1">
      <alignment horizontal="left" vertical="top" wrapText="1"/>
    </xf>
    <xf numFmtId="0" fontId="19" fillId="0" borderId="25" xfId="1" applyFont="1" applyBorder="1" applyAlignment="1">
      <alignment horizontal="left" vertical="top" wrapText="1"/>
    </xf>
    <xf numFmtId="0" fontId="17" fillId="0" borderId="35" xfId="0" applyFont="1" applyBorder="1" applyAlignment="1">
      <alignment horizontal="center" vertical="top" wrapText="1"/>
    </xf>
    <xf numFmtId="0" fontId="17" fillId="0" borderId="33" xfId="0" applyFont="1" applyBorder="1" applyAlignment="1">
      <alignment horizontal="center" vertical="top" wrapText="1"/>
    </xf>
    <xf numFmtId="0" fontId="17" fillId="0" borderId="36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7" xfId="0" applyFont="1" applyBorder="1" applyAlignment="1">
      <alignment vertical="top" wrapText="1"/>
    </xf>
    <xf numFmtId="0" fontId="4" fillId="0" borderId="68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6" fillId="0" borderId="36" xfId="1" applyFont="1" applyFill="1" applyBorder="1" applyAlignment="1">
      <alignment horizontal="left" vertical="top" wrapText="1"/>
    </xf>
    <xf numFmtId="0" fontId="23" fillId="0" borderId="0" xfId="0" applyFont="1"/>
    <xf numFmtId="2" fontId="5" fillId="0" borderId="18" xfId="1" applyNumberFormat="1" applyFont="1" applyFill="1" applyBorder="1" applyAlignment="1">
      <alignment horizontal="center" vertical="top"/>
    </xf>
    <xf numFmtId="2" fontId="7" fillId="4" borderId="27" xfId="1" applyNumberFormat="1" applyFont="1" applyFill="1" applyBorder="1" applyAlignment="1">
      <alignment horizontal="center" vertical="top"/>
    </xf>
    <xf numFmtId="164" fontId="5" fillId="0" borderId="42" xfId="1" applyNumberFormat="1" applyFont="1" applyFill="1" applyBorder="1" applyAlignment="1">
      <alignment horizontal="center" vertical="top"/>
    </xf>
    <xf numFmtId="164" fontId="5" fillId="0" borderId="62" xfId="1" applyNumberFormat="1" applyFont="1" applyFill="1" applyBorder="1" applyAlignment="1">
      <alignment horizontal="center" vertical="top"/>
    </xf>
    <xf numFmtId="164" fontId="5" fillId="0" borderId="54" xfId="1" applyNumberFormat="1" applyFont="1" applyFill="1" applyBorder="1" applyAlignment="1">
      <alignment horizontal="center" vertical="top"/>
    </xf>
    <xf numFmtId="164" fontId="5" fillId="0" borderId="53" xfId="1" applyNumberFormat="1" applyFont="1" applyFill="1" applyBorder="1" applyAlignment="1">
      <alignment horizontal="center" vertical="top"/>
    </xf>
    <xf numFmtId="164" fontId="5" fillId="0" borderId="63" xfId="1" applyNumberFormat="1" applyFont="1" applyFill="1" applyBorder="1" applyAlignment="1">
      <alignment horizontal="center" vertical="top"/>
    </xf>
    <xf numFmtId="164" fontId="7" fillId="4" borderId="26" xfId="1" applyNumberFormat="1" applyFont="1" applyFill="1" applyBorder="1" applyAlignment="1">
      <alignment horizontal="center" vertical="top"/>
    </xf>
    <xf numFmtId="164" fontId="7" fillId="4" borderId="43" xfId="1" applyNumberFormat="1" applyFont="1" applyFill="1" applyBorder="1" applyAlignment="1">
      <alignment horizontal="center" vertical="top"/>
    </xf>
    <xf numFmtId="49" fontId="6" fillId="0" borderId="29" xfId="1" applyNumberFormat="1" applyFont="1" applyFill="1" applyBorder="1" applyAlignment="1">
      <alignment vertical="top" wrapText="1"/>
    </xf>
    <xf numFmtId="49" fontId="5" fillId="0" borderId="14" xfId="1" applyNumberFormat="1" applyFont="1" applyFill="1" applyBorder="1" applyAlignment="1">
      <alignment vertical="top"/>
    </xf>
    <xf numFmtId="49" fontId="5" fillId="0" borderId="25" xfId="1" applyNumberFormat="1" applyFont="1" applyFill="1" applyBorder="1" applyAlignment="1">
      <alignment horizontal="center" vertical="top"/>
    </xf>
    <xf numFmtId="49" fontId="7" fillId="3" borderId="37" xfId="1" applyNumberFormat="1" applyFont="1" applyFill="1" applyBorder="1" applyAlignment="1">
      <alignment horizontal="center" vertical="top"/>
    </xf>
    <xf numFmtId="0" fontId="3" fillId="0" borderId="56" xfId="0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top"/>
    </xf>
    <xf numFmtId="0" fontId="5" fillId="0" borderId="65" xfId="1" applyFont="1" applyFill="1" applyBorder="1" applyAlignment="1">
      <alignment horizontal="center" vertical="top"/>
    </xf>
    <xf numFmtId="0" fontId="5" fillId="0" borderId="66" xfId="1" applyFont="1" applyFill="1" applyBorder="1" applyAlignment="1">
      <alignment horizontal="center" vertical="top" wrapText="1"/>
    </xf>
    <xf numFmtId="49" fontId="12" fillId="0" borderId="45" xfId="1" applyNumberFormat="1" applyFont="1" applyFill="1" applyBorder="1" applyAlignment="1">
      <alignment horizontal="center" vertical="top"/>
    </xf>
    <xf numFmtId="49" fontId="12" fillId="0" borderId="72" xfId="1" applyNumberFormat="1" applyFont="1" applyFill="1" applyBorder="1" applyAlignment="1">
      <alignment horizontal="center" vertical="top"/>
    </xf>
    <xf numFmtId="49" fontId="12" fillId="0" borderId="21" xfId="1" applyNumberFormat="1" applyFont="1" applyFill="1" applyBorder="1" applyAlignment="1">
      <alignment horizontal="center" vertical="top"/>
    </xf>
    <xf numFmtId="49" fontId="12" fillId="0" borderId="37" xfId="1" applyNumberFormat="1" applyFont="1" applyFill="1" applyBorder="1" applyAlignment="1">
      <alignment horizontal="center" vertical="top"/>
    </xf>
    <xf numFmtId="49" fontId="12" fillId="0" borderId="26" xfId="1" applyNumberFormat="1" applyFont="1" applyFill="1" applyBorder="1" applyAlignment="1">
      <alignment horizontal="center" vertical="top"/>
    </xf>
    <xf numFmtId="49" fontId="12" fillId="0" borderId="23" xfId="1" applyNumberFormat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center" vertical="top"/>
    </xf>
    <xf numFmtId="0" fontId="6" fillId="0" borderId="13" xfId="1" applyFont="1" applyFill="1" applyBorder="1" applyAlignment="1">
      <alignment horizontal="center" vertical="top"/>
    </xf>
    <xf numFmtId="0" fontId="18" fillId="4" borderId="16" xfId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center" vertical="top" wrapText="1"/>
    </xf>
    <xf numFmtId="0" fontId="6" fillId="0" borderId="62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/>
    </xf>
    <xf numFmtId="0" fontId="6" fillId="0" borderId="36" xfId="1" applyFont="1" applyFill="1" applyBorder="1" applyAlignment="1">
      <alignment horizontal="center" vertical="top"/>
    </xf>
    <xf numFmtId="0" fontId="18" fillId="4" borderId="4" xfId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center" vertical="top" wrapText="1"/>
    </xf>
    <xf numFmtId="0" fontId="18" fillId="4" borderId="32" xfId="1" applyFont="1" applyFill="1" applyBorder="1" applyAlignment="1">
      <alignment horizontal="center" vertical="top"/>
    </xf>
    <xf numFmtId="0" fontId="6" fillId="0" borderId="35" xfId="1" applyFont="1" applyFill="1" applyBorder="1" applyAlignment="1">
      <alignment horizontal="center" vertical="top" wrapText="1"/>
    </xf>
    <xf numFmtId="0" fontId="18" fillId="4" borderId="30" xfId="1" applyFont="1" applyFill="1" applyBorder="1" applyAlignment="1">
      <alignment horizontal="center" vertical="top"/>
    </xf>
    <xf numFmtId="9" fontId="12" fillId="0" borderId="26" xfId="1" applyNumberFormat="1" applyFont="1" applyFill="1" applyBorder="1" applyAlignment="1">
      <alignment horizontal="center" vertical="top"/>
    </xf>
    <xf numFmtId="49" fontId="12" fillId="0" borderId="46" xfId="1" applyNumberFormat="1" applyFont="1" applyFill="1" applyBorder="1" applyAlignment="1">
      <alignment horizontal="center" vertical="top"/>
    </xf>
    <xf numFmtId="0" fontId="6" fillId="0" borderId="23" xfId="1" applyFont="1" applyFill="1" applyBorder="1" applyAlignment="1">
      <alignment horizontal="center" vertical="top"/>
    </xf>
    <xf numFmtId="0" fontId="3" fillId="0" borderId="33" xfId="0" applyFont="1" applyFill="1" applyBorder="1" applyAlignment="1">
      <alignment horizontal="center" vertical="center" wrapText="1"/>
    </xf>
    <xf numFmtId="49" fontId="6" fillId="0" borderId="9" xfId="1" applyNumberFormat="1" applyFont="1" applyFill="1" applyBorder="1" applyAlignment="1">
      <alignment vertical="top"/>
    </xf>
    <xf numFmtId="49" fontId="5" fillId="0" borderId="10" xfId="1" applyNumberFormat="1" applyFont="1" applyFill="1" applyBorder="1" applyAlignment="1">
      <alignment horizontal="center" vertical="top"/>
    </xf>
    <xf numFmtId="49" fontId="12" fillId="0" borderId="24" xfId="1" applyNumberFormat="1" applyFont="1" applyFill="1" applyBorder="1" applyAlignment="1">
      <alignment horizontal="center" vertical="top"/>
    </xf>
    <xf numFmtId="164" fontId="5" fillId="6" borderId="53" xfId="1" applyNumberFormat="1" applyFont="1" applyFill="1" applyBorder="1" applyAlignment="1">
      <alignment horizontal="center" vertical="top"/>
    </xf>
    <xf numFmtId="0" fontId="5" fillId="3" borderId="7" xfId="1" applyFont="1" applyFill="1" applyBorder="1" applyAlignment="1">
      <alignment horizontal="center" vertical="top" wrapText="1"/>
    </xf>
    <xf numFmtId="49" fontId="5" fillId="2" borderId="14" xfId="1" applyNumberFormat="1" applyFont="1" applyFill="1" applyBorder="1" applyAlignment="1">
      <alignment horizontal="center" vertical="top"/>
    </xf>
    <xf numFmtId="0" fontId="7" fillId="4" borderId="36" xfId="1" applyFont="1" applyFill="1" applyBorder="1" applyAlignment="1">
      <alignment horizontal="center" vertical="top"/>
    </xf>
    <xf numFmtId="164" fontId="14" fillId="4" borderId="15" xfId="1" applyNumberFormat="1" applyFont="1" applyFill="1" applyBorder="1" applyAlignment="1">
      <alignment horizontal="center" vertical="top"/>
    </xf>
    <xf numFmtId="164" fontId="7" fillId="4" borderId="15" xfId="1" applyNumberFormat="1" applyFont="1" applyFill="1" applyBorder="1" applyAlignment="1">
      <alignment horizontal="center" vertical="top"/>
    </xf>
    <xf numFmtId="0" fontId="21" fillId="0" borderId="14" xfId="1" applyFont="1" applyBorder="1" applyAlignment="1">
      <alignment horizontal="left" vertical="top" wrapText="1"/>
    </xf>
    <xf numFmtId="0" fontId="5" fillId="0" borderId="58" xfId="1" applyNumberFormat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7" fillId="5" borderId="35" xfId="1" applyNumberFormat="1" applyFont="1" applyFill="1" applyBorder="1" applyAlignment="1">
      <alignment horizontal="center" vertical="top"/>
    </xf>
    <xf numFmtId="0" fontId="5" fillId="6" borderId="63" xfId="0" applyFont="1" applyFill="1" applyBorder="1" applyAlignment="1">
      <alignment horizontal="left" vertical="top" wrapText="1"/>
    </xf>
    <xf numFmtId="0" fontId="1" fillId="6" borderId="60" xfId="0" applyFont="1" applyFill="1" applyBorder="1" applyAlignment="1">
      <alignment horizontal="left" vertical="top" wrapText="1"/>
    </xf>
    <xf numFmtId="0" fontId="1" fillId="6" borderId="62" xfId="0" applyFont="1" applyFill="1" applyBorder="1" applyAlignment="1">
      <alignment horizontal="left" vertical="top" wrapText="1"/>
    </xf>
    <xf numFmtId="0" fontId="5" fillId="0" borderId="56" xfId="1" applyFont="1" applyBorder="1" applyAlignment="1">
      <alignment vertical="top" wrapText="1"/>
    </xf>
    <xf numFmtId="0" fontId="0" fillId="0" borderId="68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5" fillId="0" borderId="68" xfId="0" applyFont="1" applyBorder="1" applyAlignment="1">
      <alignment vertical="top" wrapText="1"/>
    </xf>
    <xf numFmtId="0" fontId="5" fillId="0" borderId="54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71" xfId="1" applyFont="1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49" fontId="7" fillId="2" borderId="22" xfId="1" applyNumberFormat="1" applyFont="1" applyFill="1" applyBorder="1" applyAlignment="1">
      <alignment horizontal="center" vertical="top" wrapText="1"/>
    </xf>
    <xf numFmtId="0" fontId="1" fillId="0" borderId="25" xfId="1" applyFont="1" applyBorder="1" applyAlignment="1">
      <alignment horizontal="center" vertical="top" wrapText="1"/>
    </xf>
    <xf numFmtId="49" fontId="7" fillId="3" borderId="23" xfId="1" applyNumberFormat="1" applyFont="1" applyFill="1" applyBorder="1" applyAlignment="1">
      <alignment horizontal="center" vertical="top" wrapText="1"/>
    </xf>
    <xf numFmtId="0" fontId="1" fillId="0" borderId="26" xfId="1" applyFont="1" applyBorder="1" applyAlignment="1">
      <alignment horizontal="center" vertical="top" wrapText="1"/>
    </xf>
    <xf numFmtId="49" fontId="7" fillId="0" borderId="44" xfId="1" applyNumberFormat="1" applyFont="1" applyBorder="1" applyAlignment="1">
      <alignment horizontal="center" vertical="top" wrapText="1"/>
    </xf>
    <xf numFmtId="0" fontId="1" fillId="0" borderId="20" xfId="1" applyFont="1" applyBorder="1" applyAlignment="1">
      <alignment horizontal="center" vertical="top" wrapText="1"/>
    </xf>
    <xf numFmtId="0" fontId="5" fillId="6" borderId="45" xfId="1" applyFont="1" applyFill="1" applyBorder="1" applyAlignment="1">
      <alignment horizontal="left" vertical="top" wrapText="1"/>
    </xf>
    <xf numFmtId="0" fontId="1" fillId="6" borderId="21" xfId="1" applyFont="1" applyFill="1" applyBorder="1" applyAlignment="1">
      <alignment horizontal="left" vertical="top" wrapText="1"/>
    </xf>
    <xf numFmtId="49" fontId="6" fillId="0" borderId="56" xfId="1" applyNumberFormat="1" applyFont="1" applyBorder="1" applyAlignment="1">
      <alignment horizontal="center" vertical="top" wrapText="1"/>
    </xf>
    <xf numFmtId="0" fontId="19" fillId="0" borderId="29" xfId="1" applyFont="1" applyBorder="1" applyAlignment="1">
      <alignment horizontal="center" vertical="top" wrapText="1"/>
    </xf>
    <xf numFmtId="49" fontId="6" fillId="0" borderId="33" xfId="1" applyNumberFormat="1" applyFont="1" applyBorder="1" applyAlignment="1">
      <alignment horizontal="center" vertical="top" wrapText="1"/>
    </xf>
    <xf numFmtId="0" fontId="19" fillId="0" borderId="32" xfId="1" applyFont="1" applyBorder="1" applyAlignment="1">
      <alignment horizontal="center" vertical="top" wrapText="1"/>
    </xf>
    <xf numFmtId="0" fontId="6" fillId="0" borderId="22" xfId="1" applyFont="1" applyFill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15" fillId="0" borderId="56" xfId="1" applyFont="1" applyBorder="1" applyAlignment="1">
      <alignment vertical="top" wrapText="1"/>
    </xf>
    <xf numFmtId="0" fontId="12" fillId="0" borderId="68" xfId="0" applyFont="1" applyBorder="1" applyAlignment="1">
      <alignment vertical="top" wrapText="1"/>
    </xf>
    <xf numFmtId="0" fontId="12" fillId="0" borderId="29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0" fillId="0" borderId="45" xfId="1" applyFont="1" applyFill="1" applyBorder="1" applyAlignment="1">
      <alignment horizontal="left" vertical="top" wrapText="1"/>
    </xf>
    <xf numFmtId="0" fontId="10" fillId="0" borderId="21" xfId="1" applyFont="1" applyFill="1" applyBorder="1" applyAlignment="1">
      <alignment horizontal="left" vertical="top" wrapText="1"/>
    </xf>
    <xf numFmtId="49" fontId="6" fillId="0" borderId="12" xfId="1" applyNumberFormat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/>
    </xf>
    <xf numFmtId="0" fontId="21" fillId="0" borderId="22" xfId="1" applyFont="1" applyFill="1" applyBorder="1" applyAlignment="1">
      <alignment vertical="top" wrapText="1"/>
    </xf>
    <xf numFmtId="0" fontId="21" fillId="0" borderId="25" xfId="0" applyFont="1" applyBorder="1" applyAlignment="1">
      <alignment vertical="top" wrapText="1"/>
    </xf>
    <xf numFmtId="0" fontId="21" fillId="0" borderId="56" xfId="1" applyFont="1" applyBorder="1" applyAlignment="1">
      <alignment vertical="top" wrapText="1"/>
    </xf>
    <xf numFmtId="0" fontId="21" fillId="0" borderId="68" xfId="1" applyFont="1" applyBorder="1" applyAlignment="1">
      <alignment vertical="top" wrapText="1"/>
    </xf>
    <xf numFmtId="0" fontId="21" fillId="0" borderId="29" xfId="1" applyFont="1" applyBorder="1" applyAlignment="1">
      <alignment vertical="top" wrapText="1"/>
    </xf>
    <xf numFmtId="0" fontId="21" fillId="0" borderId="30" xfId="1" applyFont="1" applyBorder="1" applyAlignment="1">
      <alignment vertical="top" wrapText="1"/>
    </xf>
    <xf numFmtId="49" fontId="7" fillId="3" borderId="44" xfId="1" applyNumberFormat="1" applyFont="1" applyFill="1" applyBorder="1" applyAlignment="1">
      <alignment horizontal="center" vertical="top"/>
    </xf>
    <xf numFmtId="49" fontId="7" fillId="3" borderId="34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0" fontId="20" fillId="0" borderId="45" xfId="1" applyFont="1" applyFill="1" applyBorder="1" applyAlignment="1">
      <alignment horizontal="left" vertical="top" wrapText="1"/>
    </xf>
    <xf numFmtId="0" fontId="20" fillId="0" borderId="21" xfId="1" applyFont="1" applyFill="1" applyBorder="1" applyAlignment="1">
      <alignment horizontal="left" vertical="top" wrapText="1"/>
    </xf>
    <xf numFmtId="49" fontId="7" fillId="3" borderId="10" xfId="1" applyNumberFormat="1" applyFont="1" applyFill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center" vertical="top"/>
    </xf>
    <xf numFmtId="0" fontId="5" fillId="0" borderId="2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5" fillId="0" borderId="45" xfId="0" applyFont="1" applyBorder="1" applyAlignment="1">
      <alignment vertical="top" wrapText="1"/>
    </xf>
    <xf numFmtId="0" fontId="1" fillId="0" borderId="49" xfId="0" applyFont="1" applyBorder="1" applyAlignment="1">
      <alignment vertical="top" wrapText="1"/>
    </xf>
    <xf numFmtId="0" fontId="5" fillId="0" borderId="58" xfId="0" applyFont="1" applyFill="1" applyBorder="1" applyAlignment="1">
      <alignment horizontal="center" vertical="center" textRotation="90" wrapText="1"/>
    </xf>
    <xf numFmtId="0" fontId="1" fillId="0" borderId="20" xfId="0" applyFont="1" applyBorder="1"/>
    <xf numFmtId="0" fontId="5" fillId="0" borderId="59" xfId="0" applyFont="1" applyFill="1" applyBorder="1" applyAlignment="1">
      <alignment horizontal="center" vertical="center" textRotation="90" wrapText="1"/>
    </xf>
    <xf numFmtId="0" fontId="1" fillId="0" borderId="21" xfId="0" applyFont="1" applyBorder="1"/>
    <xf numFmtId="49" fontId="7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49" fontId="7" fillId="2" borderId="9" xfId="1" applyNumberFormat="1" applyFont="1" applyFill="1" applyBorder="1" applyAlignment="1">
      <alignment horizontal="center" vertical="top"/>
    </xf>
    <xf numFmtId="49" fontId="7" fillId="2" borderId="17" xfId="1" applyNumberFormat="1" applyFont="1" applyFill="1" applyBorder="1" applyAlignment="1">
      <alignment horizontal="center" vertical="top"/>
    </xf>
    <xf numFmtId="49" fontId="7" fillId="3" borderId="24" xfId="1" applyNumberFormat="1" applyFont="1" applyFill="1" applyBorder="1" applyAlignment="1">
      <alignment horizontal="center" vertical="top"/>
    </xf>
    <xf numFmtId="49" fontId="7" fillId="3" borderId="39" xfId="1" applyNumberFormat="1" applyFont="1" applyFill="1" applyBorder="1" applyAlignment="1">
      <alignment horizontal="center" vertical="top"/>
    </xf>
    <xf numFmtId="49" fontId="7" fillId="0" borderId="10" xfId="1" applyNumberFormat="1" applyFont="1" applyBorder="1" applyAlignment="1">
      <alignment horizontal="center" vertical="top"/>
    </xf>
    <xf numFmtId="49" fontId="7" fillId="0" borderId="1" xfId="1" applyNumberFormat="1" applyFont="1" applyBorder="1" applyAlignment="1">
      <alignment horizontal="center" vertical="top"/>
    </xf>
    <xf numFmtId="0" fontId="5" fillId="0" borderId="23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left" vertical="top" wrapText="1"/>
    </xf>
    <xf numFmtId="49" fontId="6" fillId="0" borderId="53" xfId="1" applyNumberFormat="1" applyFont="1" applyBorder="1" applyAlignment="1">
      <alignment horizontal="center" vertical="top"/>
    </xf>
    <xf numFmtId="49" fontId="6" fillId="0" borderId="43" xfId="1" applyNumberFormat="1" applyFont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right" vertical="top"/>
    </xf>
    <xf numFmtId="49" fontId="7" fillId="3" borderId="6" xfId="1" applyNumberFormat="1" applyFont="1" applyFill="1" applyBorder="1" applyAlignment="1">
      <alignment horizontal="right" vertical="top"/>
    </xf>
    <xf numFmtId="49" fontId="6" fillId="0" borderId="36" xfId="1" applyNumberFormat="1" applyFont="1" applyBorder="1" applyAlignment="1">
      <alignment horizontal="center" vertical="top"/>
    </xf>
    <xf numFmtId="49" fontId="7" fillId="2" borderId="22" xfId="1" applyNumberFormat="1" applyFont="1" applyFill="1" applyBorder="1" applyAlignment="1">
      <alignment horizontal="center" vertical="top"/>
    </xf>
    <xf numFmtId="49" fontId="7" fillId="2" borderId="14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49" fontId="7" fillId="3" borderId="2" xfId="1" applyNumberFormat="1" applyFont="1" applyFill="1" applyBorder="1" applyAlignment="1">
      <alignment horizontal="right" vertical="top"/>
    </xf>
    <xf numFmtId="49" fontId="7" fillId="3" borderId="3" xfId="1" applyNumberFormat="1" applyFont="1" applyFill="1" applyBorder="1" applyAlignment="1">
      <alignment horizontal="right" vertical="top"/>
    </xf>
    <xf numFmtId="49" fontId="7" fillId="3" borderId="55" xfId="1" applyNumberFormat="1" applyFont="1" applyFill="1" applyBorder="1" applyAlignment="1">
      <alignment horizontal="right" vertical="top"/>
    </xf>
    <xf numFmtId="0" fontId="7" fillId="2" borderId="5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7" fillId="3" borderId="5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49" fontId="7" fillId="3" borderId="5" xfId="1" applyNumberFormat="1" applyFont="1" applyFill="1" applyBorder="1" applyAlignment="1">
      <alignment horizontal="left" vertical="top"/>
    </xf>
    <xf numFmtId="49" fontId="7" fillId="3" borderId="6" xfId="1" applyNumberFormat="1" applyFont="1" applyFill="1" applyBorder="1" applyAlignment="1">
      <alignment horizontal="left" vertical="top"/>
    </xf>
    <xf numFmtId="49" fontId="7" fillId="0" borderId="34" xfId="1" applyNumberFormat="1" applyFont="1" applyBorder="1" applyAlignment="1">
      <alignment horizontal="center" vertical="top"/>
    </xf>
    <xf numFmtId="0" fontId="5" fillId="0" borderId="24" xfId="1" applyFont="1" applyFill="1" applyBorder="1" applyAlignment="1">
      <alignment vertical="top" wrapText="1"/>
    </xf>
    <xf numFmtId="0" fontId="5" fillId="0" borderId="37" xfId="1" applyFont="1" applyFill="1" applyBorder="1" applyAlignment="1">
      <alignment vertical="top" wrapText="1"/>
    </xf>
    <xf numFmtId="0" fontId="5" fillId="0" borderId="39" xfId="1" applyFont="1" applyFill="1" applyBorder="1" applyAlignment="1">
      <alignment vertical="top" wrapText="1"/>
    </xf>
    <xf numFmtId="49" fontId="6" fillId="0" borderId="69" xfId="1" applyNumberFormat="1" applyFont="1" applyBorder="1" applyAlignment="1">
      <alignment horizontal="center" vertical="top"/>
    </xf>
    <xf numFmtId="49" fontId="7" fillId="2" borderId="5" xfId="1" applyNumberFormat="1" applyFont="1" applyFill="1" applyBorder="1" applyAlignment="1">
      <alignment horizontal="right" vertical="top"/>
    </xf>
    <xf numFmtId="49" fontId="7" fillId="2" borderId="6" xfId="1" applyNumberFormat="1" applyFont="1" applyFill="1" applyBorder="1" applyAlignment="1">
      <alignment horizontal="right" vertical="top"/>
    </xf>
    <xf numFmtId="49" fontId="7" fillId="2" borderId="7" xfId="1" applyNumberFormat="1" applyFont="1" applyFill="1" applyBorder="1" applyAlignment="1">
      <alignment horizontal="right" vertical="top"/>
    </xf>
    <xf numFmtId="49" fontId="7" fillId="2" borderId="53" xfId="1" applyNumberFormat="1" applyFont="1" applyFill="1" applyBorder="1" applyAlignment="1">
      <alignment horizontal="center" vertical="top"/>
    </xf>
    <xf numFmtId="49" fontId="7" fillId="2" borderId="43" xfId="1" applyNumberFormat="1" applyFont="1" applyFill="1" applyBorder="1" applyAlignment="1">
      <alignment horizontal="center" vertical="top"/>
    </xf>
    <xf numFmtId="49" fontId="6" fillId="0" borderId="33" xfId="1" applyNumberFormat="1" applyFont="1" applyBorder="1" applyAlignment="1">
      <alignment horizontal="center" vertical="top"/>
    </xf>
    <xf numFmtId="49" fontId="6" fillId="0" borderId="32" xfId="1" applyNumberFormat="1" applyFont="1" applyBorder="1" applyAlignment="1">
      <alignment horizontal="center" vertical="top"/>
    </xf>
    <xf numFmtId="49" fontId="7" fillId="0" borderId="44" xfId="1" applyNumberFormat="1" applyFont="1" applyBorder="1" applyAlignment="1">
      <alignment horizontal="center" vertical="top"/>
    </xf>
    <xf numFmtId="49" fontId="7" fillId="0" borderId="20" xfId="1" applyNumberFormat="1" applyFont="1" applyBorder="1" applyAlignment="1">
      <alignment horizontal="center" vertical="top"/>
    </xf>
    <xf numFmtId="0" fontId="5" fillId="0" borderId="45" xfId="1" applyFont="1" applyFill="1" applyBorder="1" applyAlignment="1">
      <alignment vertical="top" wrapText="1"/>
    </xf>
    <xf numFmtId="0" fontId="5" fillId="0" borderId="49" xfId="1" applyFont="1" applyFill="1" applyBorder="1" applyAlignment="1">
      <alignment vertical="top" wrapText="1"/>
    </xf>
    <xf numFmtId="0" fontId="5" fillId="0" borderId="21" xfId="1" applyFont="1" applyFill="1" applyBorder="1" applyAlignment="1">
      <alignment vertical="top" wrapText="1"/>
    </xf>
    <xf numFmtId="0" fontId="6" fillId="0" borderId="51" xfId="1" applyFont="1" applyFill="1" applyBorder="1" applyAlignment="1">
      <alignment horizontal="left" vertical="top" wrapText="1"/>
    </xf>
    <xf numFmtId="0" fontId="6" fillId="0" borderId="15" xfId="1" applyFont="1" applyFill="1" applyBorder="1" applyAlignment="1">
      <alignment horizontal="left" vertical="top" wrapText="1"/>
    </xf>
    <xf numFmtId="0" fontId="6" fillId="0" borderId="27" xfId="1" applyFont="1" applyFill="1" applyBorder="1" applyAlignment="1">
      <alignment horizontal="left" vertical="top" wrapText="1"/>
    </xf>
    <xf numFmtId="49" fontId="7" fillId="2" borderId="54" xfId="1" applyNumberFormat="1" applyFont="1" applyFill="1" applyBorder="1" applyAlignment="1">
      <alignment horizontal="center" vertical="top"/>
    </xf>
    <xf numFmtId="0" fontId="6" fillId="0" borderId="33" xfId="1" applyFont="1" applyFill="1" applyBorder="1" applyAlignment="1">
      <alignment horizontal="left" vertical="top" wrapText="1"/>
    </xf>
    <xf numFmtId="0" fontId="6" fillId="0" borderId="36" xfId="1" applyFont="1" applyFill="1" applyBorder="1" applyAlignment="1">
      <alignment horizontal="left" vertical="top" wrapText="1"/>
    </xf>
    <xf numFmtId="0" fontId="6" fillId="0" borderId="32" xfId="1" applyFont="1" applyFill="1" applyBorder="1" applyAlignment="1">
      <alignment horizontal="left" vertical="top" wrapText="1"/>
    </xf>
    <xf numFmtId="49" fontId="7" fillId="3" borderId="5" xfId="1" applyNumberFormat="1" applyFont="1" applyFill="1" applyBorder="1" applyAlignment="1">
      <alignment horizontal="left" vertical="top" wrapText="1"/>
    </xf>
    <xf numFmtId="49" fontId="7" fillId="3" borderId="6" xfId="1" applyNumberFormat="1" applyFont="1" applyFill="1" applyBorder="1" applyAlignment="1">
      <alignment horizontal="left" vertical="top" wrapText="1"/>
    </xf>
    <xf numFmtId="0" fontId="5" fillId="0" borderId="51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left" vertical="top" wrapText="1"/>
    </xf>
    <xf numFmtId="49" fontId="6" fillId="0" borderId="54" xfId="1" applyNumberFormat="1" applyFont="1" applyBorder="1" applyAlignment="1">
      <alignment horizontal="center" vertical="top"/>
    </xf>
    <xf numFmtId="0" fontId="6" fillId="0" borderId="22" xfId="1" applyFont="1" applyFill="1" applyBorder="1" applyAlignment="1">
      <alignment horizontal="left" vertical="top" wrapText="1"/>
    </xf>
    <xf numFmtId="0" fontId="6" fillId="0" borderId="25" xfId="1" applyFont="1" applyFill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47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3" xfId="1" applyNumberFormat="1" applyFont="1" applyBorder="1" applyAlignment="1">
      <alignment horizontal="center" vertical="center" textRotation="90" wrapText="1"/>
    </xf>
    <xf numFmtId="0" fontId="5" fillId="0" borderId="36" xfId="1" applyNumberFormat="1" applyFont="1" applyBorder="1" applyAlignment="1">
      <alignment horizontal="center" vertical="center" textRotation="90" wrapText="1"/>
    </xf>
    <xf numFmtId="0" fontId="5" fillId="0" borderId="32" xfId="1" applyNumberFormat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60" xfId="1" applyFont="1" applyBorder="1" applyAlignment="1">
      <alignment horizontal="center" vertical="center" textRotation="90" wrapText="1"/>
    </xf>
    <xf numFmtId="0" fontId="5" fillId="0" borderId="52" xfId="1" applyFont="1" applyBorder="1" applyAlignment="1">
      <alignment horizontal="center" vertical="center" textRotation="90" wrapText="1"/>
    </xf>
    <xf numFmtId="49" fontId="7" fillId="3" borderId="19" xfId="1" applyNumberFormat="1" applyFont="1" applyFill="1" applyBorder="1" applyAlignment="1">
      <alignment horizontal="right" vertical="top"/>
    </xf>
    <xf numFmtId="49" fontId="7" fillId="3" borderId="7" xfId="1" applyNumberFormat="1" applyFont="1" applyFill="1" applyBorder="1" applyAlignment="1">
      <alignment horizontal="right" vertical="top"/>
    </xf>
    <xf numFmtId="49" fontId="6" fillId="0" borderId="56" xfId="1" applyNumberFormat="1" applyFont="1" applyBorder="1" applyAlignment="1">
      <alignment horizontal="center" vertical="top"/>
    </xf>
    <xf numFmtId="49" fontId="6" fillId="0" borderId="29" xfId="1" applyNumberFormat="1" applyFont="1" applyBorder="1" applyAlignment="1">
      <alignment horizontal="center" vertical="top"/>
    </xf>
    <xf numFmtId="49" fontId="6" fillId="0" borderId="56" xfId="1" applyNumberFormat="1" applyFont="1" applyFill="1" applyBorder="1" applyAlignment="1">
      <alignment vertical="top" wrapText="1"/>
    </xf>
    <xf numFmtId="0" fontId="6" fillId="0" borderId="61" xfId="0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9" fillId="0" borderId="28" xfId="1" applyFont="1" applyBorder="1" applyAlignment="1">
      <alignment horizontal="left" wrapText="1"/>
    </xf>
    <xf numFmtId="0" fontId="5" fillId="5" borderId="6" xfId="1" applyFont="1" applyFill="1" applyBorder="1" applyAlignment="1">
      <alignment horizontal="center" vertical="top"/>
    </xf>
    <xf numFmtId="49" fontId="7" fillId="3" borderId="37" xfId="1" applyNumberFormat="1" applyFont="1" applyFill="1" applyBorder="1" applyAlignment="1">
      <alignment horizontal="center" vertical="top"/>
    </xf>
    <xf numFmtId="0" fontId="5" fillId="0" borderId="5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textRotation="90" wrapText="1"/>
    </xf>
    <xf numFmtId="0" fontId="5" fillId="0" borderId="41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33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32" xfId="1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textRotation="90" wrapText="1"/>
    </xf>
    <xf numFmtId="0" fontId="1" fillId="0" borderId="25" xfId="0" applyFont="1" applyBorder="1"/>
    <xf numFmtId="0" fontId="5" fillId="0" borderId="37" xfId="1" applyFont="1" applyFill="1" applyBorder="1" applyAlignment="1">
      <alignment horizontal="left" vertical="top" wrapText="1"/>
    </xf>
    <xf numFmtId="0" fontId="5" fillId="0" borderId="5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7" fillId="3" borderId="20" xfId="1" applyNumberFormat="1" applyFont="1" applyFill="1" applyBorder="1" applyAlignment="1">
      <alignment horizontal="right" vertical="top"/>
    </xf>
    <xf numFmtId="0" fontId="16" fillId="4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vertical="top" wrapText="1"/>
    </xf>
    <xf numFmtId="0" fontId="12" fillId="0" borderId="55" xfId="0" applyFont="1" applyBorder="1" applyAlignment="1">
      <alignment vertical="top" wrapText="1"/>
    </xf>
    <xf numFmtId="0" fontId="5" fillId="0" borderId="64" xfId="0" applyFont="1" applyBorder="1" applyAlignment="1">
      <alignment horizontal="left" vertical="top" wrapText="1"/>
    </xf>
    <xf numFmtId="0" fontId="1" fillId="0" borderId="50" xfId="0" applyFont="1" applyBorder="1" applyAlignment="1">
      <alignment vertical="top" wrapText="1"/>
    </xf>
    <xf numFmtId="0" fontId="1" fillId="0" borderId="65" xfId="0" applyFont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1" fillId="0" borderId="47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49" fontId="7" fillId="5" borderId="6" xfId="1" applyNumberFormat="1" applyFont="1" applyFill="1" applyBorder="1" applyAlignment="1">
      <alignment horizontal="right" vertical="top"/>
    </xf>
    <xf numFmtId="0" fontId="1" fillId="0" borderId="34" xfId="1" applyFont="1" applyBorder="1" applyAlignment="1">
      <alignment horizontal="center" vertical="top" wrapText="1"/>
    </xf>
    <xf numFmtId="0" fontId="5" fillId="0" borderId="45" xfId="1" applyFont="1" applyFill="1" applyBorder="1" applyAlignment="1">
      <alignment horizontal="left" vertical="top" wrapText="1"/>
    </xf>
    <xf numFmtId="0" fontId="5" fillId="0" borderId="49" xfId="1" applyFont="1" applyFill="1" applyBorder="1" applyAlignment="1">
      <alignment horizontal="left" vertical="top" wrapText="1"/>
    </xf>
    <xf numFmtId="49" fontId="6" fillId="0" borderId="71" xfId="1" applyNumberFormat="1" applyFont="1" applyBorder="1" applyAlignment="1">
      <alignment horizontal="center" vertical="top"/>
    </xf>
    <xf numFmtId="0" fontId="19" fillId="0" borderId="36" xfId="1" applyFont="1" applyBorder="1" applyAlignment="1">
      <alignment horizontal="center" vertical="top" wrapText="1"/>
    </xf>
    <xf numFmtId="49" fontId="7" fillId="3" borderId="26" xfId="1" applyNumberFormat="1" applyFont="1" applyFill="1" applyBorder="1" applyAlignment="1">
      <alignment horizontal="right" vertical="top"/>
    </xf>
    <xf numFmtId="49" fontId="7" fillId="3" borderId="28" xfId="1" applyNumberFormat="1" applyFont="1" applyFill="1" applyBorder="1" applyAlignment="1">
      <alignment horizontal="right" vertical="top"/>
    </xf>
    <xf numFmtId="0" fontId="7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5" borderId="2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6" fillId="0" borderId="63" xfId="0" applyFont="1" applyBorder="1" applyAlignment="1">
      <alignment horizontal="left" vertical="top" wrapText="1"/>
    </xf>
    <xf numFmtId="0" fontId="19" fillId="0" borderId="60" xfId="0" applyFont="1" applyBorder="1" applyAlignment="1">
      <alignment vertical="top" wrapText="1"/>
    </xf>
    <xf numFmtId="0" fontId="19" fillId="0" borderId="62" xfId="0" applyFont="1" applyBorder="1" applyAlignment="1">
      <alignment vertical="top" wrapText="1"/>
    </xf>
    <xf numFmtId="0" fontId="1" fillId="0" borderId="66" xfId="0" applyFont="1" applyBorder="1" applyAlignment="1">
      <alignment vertical="top" wrapText="1"/>
    </xf>
    <xf numFmtId="0" fontId="5" fillId="0" borderId="63" xfId="0" applyFont="1" applyBorder="1" applyAlignment="1">
      <alignment horizontal="left" vertical="top" wrapText="1"/>
    </xf>
    <xf numFmtId="0" fontId="1" fillId="0" borderId="60" xfId="0" applyFont="1" applyBorder="1" applyAlignment="1">
      <alignment vertical="top" wrapText="1"/>
    </xf>
    <xf numFmtId="0" fontId="1" fillId="0" borderId="62" xfId="0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vertical="top" wrapText="1"/>
    </xf>
    <xf numFmtId="0" fontId="1" fillId="0" borderId="46" xfId="0" applyFont="1" applyBorder="1" applyAlignment="1">
      <alignment vertical="top" wrapText="1"/>
    </xf>
    <xf numFmtId="0" fontId="20" fillId="6" borderId="45" xfId="1" applyFont="1" applyFill="1" applyBorder="1" applyAlignment="1">
      <alignment horizontal="left" vertical="top" wrapText="1"/>
    </xf>
    <xf numFmtId="0" fontId="22" fillId="6" borderId="21" xfId="1" applyFont="1" applyFill="1" applyBorder="1" applyAlignment="1">
      <alignment horizontal="left" vertical="top" wrapText="1"/>
    </xf>
    <xf numFmtId="0" fontId="6" fillId="0" borderId="56" xfId="1" applyFont="1" applyBorder="1" applyAlignment="1">
      <alignment vertical="top" wrapText="1"/>
    </xf>
    <xf numFmtId="0" fontId="6" fillId="0" borderId="68" xfId="1" applyFont="1" applyBorder="1" applyAlignment="1">
      <alignment vertical="top" wrapText="1"/>
    </xf>
    <xf numFmtId="0" fontId="6" fillId="0" borderId="54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68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6" fillId="0" borderId="56" xfId="1" applyFont="1" applyBorder="1" applyAlignment="1">
      <alignment vertical="top" wrapText="1" shrinkToFit="1"/>
    </xf>
    <xf numFmtId="0" fontId="6" fillId="0" borderId="68" xfId="0" applyFont="1" applyBorder="1" applyAlignment="1">
      <alignment vertical="top" wrapText="1" shrinkToFit="1"/>
    </xf>
    <xf numFmtId="0" fontId="6" fillId="0" borderId="54" xfId="0" applyFont="1" applyBorder="1" applyAlignment="1">
      <alignment vertical="top" wrapText="1" shrinkToFit="1"/>
    </xf>
    <xf numFmtId="0" fontId="6" fillId="0" borderId="13" xfId="0" applyFont="1" applyBorder="1" applyAlignment="1">
      <alignment vertical="top" wrapText="1" shrinkToFit="1"/>
    </xf>
    <xf numFmtId="0" fontId="6" fillId="0" borderId="29" xfId="0" applyFont="1" applyBorder="1" applyAlignment="1">
      <alignment vertical="top" wrapText="1" shrinkToFit="1"/>
    </xf>
    <xf numFmtId="0" fontId="6" fillId="0" borderId="30" xfId="0" applyFont="1" applyBorder="1" applyAlignment="1">
      <alignment vertical="top" wrapText="1" shrinkToFit="1"/>
    </xf>
    <xf numFmtId="0" fontId="21" fillId="0" borderId="68" xfId="0" applyFont="1" applyBorder="1" applyAlignment="1">
      <alignment vertical="top" wrapText="1"/>
    </xf>
    <xf numFmtId="0" fontId="21" fillId="0" borderId="54" xfId="1" applyFont="1" applyBorder="1" applyAlignment="1">
      <alignment vertical="top" wrapText="1"/>
    </xf>
    <xf numFmtId="0" fontId="21" fillId="0" borderId="13" xfId="0" applyFont="1" applyBorder="1" applyAlignment="1">
      <alignment vertical="top" wrapText="1"/>
    </xf>
    <xf numFmtId="0" fontId="21" fillId="0" borderId="29" xfId="0" applyFont="1" applyBorder="1" applyAlignment="1">
      <alignment vertical="top" wrapText="1"/>
    </xf>
    <xf numFmtId="0" fontId="21" fillId="0" borderId="30" xfId="0" applyFont="1" applyBorder="1" applyAlignment="1">
      <alignment vertical="top" wrapText="1"/>
    </xf>
    <xf numFmtId="0" fontId="6" fillId="0" borderId="68" xfId="2" applyFont="1" applyBorder="1" applyAlignment="1">
      <alignment vertical="top" wrapText="1"/>
    </xf>
    <xf numFmtId="0" fontId="6" fillId="0" borderId="29" xfId="2" applyFont="1" applyBorder="1" applyAlignment="1">
      <alignment vertical="top" wrapText="1"/>
    </xf>
    <xf numFmtId="0" fontId="6" fillId="0" borderId="30" xfId="2" applyFont="1" applyBorder="1" applyAlignment="1">
      <alignment vertical="top" wrapText="1"/>
    </xf>
    <xf numFmtId="0" fontId="6" fillId="0" borderId="54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vertical="top"/>
    </xf>
    <xf numFmtId="0" fontId="17" fillId="0" borderId="0" xfId="2" applyFont="1" applyAlignment="1">
      <alignment horizontal="center" wrapText="1"/>
    </xf>
    <xf numFmtId="0" fontId="0" fillId="0" borderId="0" xfId="0" applyAlignment="1">
      <alignment vertical="top" wrapText="1"/>
    </xf>
  </cellXfs>
  <cellStyles count="3">
    <cellStyle name="Įprastas" xfId="0" builtinId="0"/>
    <cellStyle name="Įprastas 2" xfId="2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Ataskaita!$C$9:$C$10</c:f>
              <c:strCache>
                <c:ptCount val="2"/>
                <c:pt idx="0">
                  <c:v>Faktiškai įvykdyta</c:v>
                </c:pt>
                <c:pt idx="1">
                  <c:v>Dalinai neįvykdyta</c:v>
                </c:pt>
              </c:strCache>
            </c:strRef>
          </c:cat>
          <c:val>
            <c:numRef>
              <c:f>Ataskaita!$D$9:$D$10</c:f>
              <c:numCache>
                <c:formatCode>General</c:formatCode>
                <c:ptCount val="2"/>
                <c:pt idx="0">
                  <c:v>21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13</xdr:row>
      <xdr:rowOff>66673</xdr:rowOff>
    </xdr:from>
    <xdr:to>
      <xdr:col>8</xdr:col>
      <xdr:colOff>247649</xdr:colOff>
      <xdr:row>27</xdr:row>
      <xdr:rowOff>123824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genijus/Desktop/Vaiva%2013%20ataskait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genijus/Desktop/Au&#353;ros%20programa%2013%20uz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onių suvestinė"/>
      <sheetName val="Ataskaita"/>
      <sheetName val="Priemonių vykdytojų kodai"/>
    </sheetNames>
    <sheetDataSet>
      <sheetData sheetId="0">
        <row r="35">
          <cell r="M35" t="str">
            <v>3389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onių suvestinė"/>
      <sheetName val="Ataskaita"/>
      <sheetName val="Priemonių vykdytojų kodai"/>
    </sheetNames>
    <sheetDataSet>
      <sheetData sheetId="0">
        <row r="43">
          <cell r="N43" t="str">
            <v>Įsteigta metodininko-konsultanto pareigybė neformaliam suaugusiųjų švietimui.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tabSelected="1" workbookViewId="0">
      <selection activeCell="Q5" sqref="Q5"/>
    </sheetView>
  </sheetViews>
  <sheetFormatPr defaultColWidth="10.6640625" defaultRowHeight="10.199999999999999" x14ac:dyDescent="0.25"/>
  <cols>
    <col min="1" max="1" width="3.109375" style="1" customWidth="1"/>
    <col min="2" max="2" width="3.77734375" style="1" customWidth="1"/>
    <col min="3" max="3" width="3.6640625" style="1" customWidth="1"/>
    <col min="4" max="4" width="25" style="1" customWidth="1"/>
    <col min="5" max="5" width="8.44140625" style="2" customWidth="1"/>
    <col min="6" max="6" width="4.109375" style="1" customWidth="1"/>
    <col min="7" max="7" width="6.77734375" style="3" customWidth="1"/>
    <col min="8" max="8" width="7.6640625" style="1" customWidth="1"/>
    <col min="9" max="9" width="8.33203125" style="1" customWidth="1"/>
    <col min="10" max="10" width="7.88671875" style="1" customWidth="1"/>
    <col min="11" max="11" width="21.109375" style="1" customWidth="1"/>
    <col min="12" max="12" width="6" style="8" customWidth="1"/>
    <col min="13" max="13" width="5.33203125" style="1" customWidth="1"/>
    <col min="14" max="14" width="16" style="4" customWidth="1"/>
    <col min="15" max="15" width="13.21875" style="4" customWidth="1"/>
    <col min="16" max="16384" width="10.6640625" style="4"/>
  </cols>
  <sheetData>
    <row r="1" spans="1:19" ht="52.5" customHeight="1" x14ac:dyDescent="0.25">
      <c r="I1" s="321" t="s">
        <v>88</v>
      </c>
      <c r="J1" s="321"/>
      <c r="K1" s="321"/>
      <c r="L1" s="321"/>
      <c r="M1" s="321"/>
    </row>
    <row r="2" spans="1:19" ht="15.75" customHeight="1" x14ac:dyDescent="0.25">
      <c r="D2" s="340" t="s">
        <v>163</v>
      </c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</row>
    <row r="3" spans="1:19" ht="14.25" customHeight="1" thickBot="1" x14ac:dyDescent="0.3">
      <c r="A3" s="5"/>
      <c r="B3" s="6"/>
      <c r="C3" s="6"/>
      <c r="D3" s="344" t="s">
        <v>32</v>
      </c>
      <c r="E3" s="344"/>
      <c r="F3" s="344"/>
      <c r="G3" s="344"/>
      <c r="H3" s="344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6.75" customHeight="1" x14ac:dyDescent="0.25">
      <c r="A4" s="349" t="s">
        <v>0</v>
      </c>
      <c r="B4" s="322" t="s">
        <v>1</v>
      </c>
      <c r="C4" s="322" t="s">
        <v>2</v>
      </c>
      <c r="D4" s="325" t="s">
        <v>3</v>
      </c>
      <c r="E4" s="328" t="s">
        <v>4</v>
      </c>
      <c r="F4" s="331" t="s">
        <v>5</v>
      </c>
      <c r="G4" s="352" t="s">
        <v>6</v>
      </c>
      <c r="H4" s="341" t="s">
        <v>74</v>
      </c>
      <c r="I4" s="342"/>
      <c r="J4" s="343"/>
      <c r="K4" s="360" t="s">
        <v>157</v>
      </c>
      <c r="L4" s="361"/>
      <c r="M4" s="361"/>
      <c r="N4" s="254" t="s">
        <v>76</v>
      </c>
      <c r="O4" s="256" t="s">
        <v>56</v>
      </c>
    </row>
    <row r="5" spans="1:19" ht="15" customHeight="1" x14ac:dyDescent="0.25">
      <c r="A5" s="350"/>
      <c r="B5" s="323"/>
      <c r="C5" s="323"/>
      <c r="D5" s="326"/>
      <c r="E5" s="329"/>
      <c r="F5" s="332"/>
      <c r="G5" s="353"/>
      <c r="H5" s="355" t="s">
        <v>89</v>
      </c>
      <c r="I5" s="258" t="s">
        <v>90</v>
      </c>
      <c r="J5" s="260" t="s">
        <v>91</v>
      </c>
      <c r="K5" s="347" t="s">
        <v>3</v>
      </c>
      <c r="L5" s="358"/>
      <c r="M5" s="359"/>
      <c r="N5" s="255"/>
      <c r="O5" s="257"/>
    </row>
    <row r="6" spans="1:19" ht="94.5" customHeight="1" thickBot="1" x14ac:dyDescent="0.3">
      <c r="A6" s="351"/>
      <c r="B6" s="324"/>
      <c r="C6" s="324"/>
      <c r="D6" s="327"/>
      <c r="E6" s="330"/>
      <c r="F6" s="333"/>
      <c r="G6" s="354"/>
      <c r="H6" s="356"/>
      <c r="I6" s="259"/>
      <c r="J6" s="261"/>
      <c r="K6" s="348"/>
      <c r="L6" s="11" t="s">
        <v>57</v>
      </c>
      <c r="M6" s="12" t="s">
        <v>58</v>
      </c>
      <c r="N6" s="255"/>
      <c r="O6" s="257"/>
    </row>
    <row r="7" spans="1:19" ht="14.25" customHeight="1" thickBot="1" x14ac:dyDescent="0.3">
      <c r="A7" s="14" t="s">
        <v>7</v>
      </c>
      <c r="B7" s="283" t="s">
        <v>77</v>
      </c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15"/>
      <c r="O7" s="16"/>
    </row>
    <row r="8" spans="1:19" ht="14.25" customHeight="1" thickBot="1" x14ac:dyDescent="0.3">
      <c r="A8" s="17" t="s">
        <v>7</v>
      </c>
      <c r="B8" s="18" t="s">
        <v>7</v>
      </c>
      <c r="C8" s="285" t="s">
        <v>54</v>
      </c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19"/>
      <c r="O8" s="20"/>
    </row>
    <row r="9" spans="1:19" ht="28.2" customHeight="1" x14ac:dyDescent="0.25">
      <c r="A9" s="264" t="s">
        <v>7</v>
      </c>
      <c r="B9" s="266" t="s">
        <v>7</v>
      </c>
      <c r="C9" s="268" t="s">
        <v>7</v>
      </c>
      <c r="D9" s="270" t="s">
        <v>78</v>
      </c>
      <c r="E9" s="239" t="s">
        <v>34</v>
      </c>
      <c r="F9" s="272" t="s">
        <v>92</v>
      </c>
      <c r="G9" s="177" t="s">
        <v>31</v>
      </c>
      <c r="H9" s="21">
        <v>9848.7000000000007</v>
      </c>
      <c r="I9" s="22">
        <v>10177.299999999999</v>
      </c>
      <c r="J9" s="23">
        <v>10090.299999999999</v>
      </c>
      <c r="K9" s="126" t="s">
        <v>96</v>
      </c>
      <c r="L9" s="24">
        <v>29</v>
      </c>
      <c r="M9" s="163">
        <v>29</v>
      </c>
      <c r="N9" s="398" t="s">
        <v>140</v>
      </c>
      <c r="O9" s="399"/>
    </row>
    <row r="10" spans="1:19" ht="37.200000000000003" customHeight="1" x14ac:dyDescent="0.25">
      <c r="A10" s="278"/>
      <c r="B10" s="346"/>
      <c r="C10" s="289"/>
      <c r="D10" s="357"/>
      <c r="E10" s="276"/>
      <c r="F10" s="318"/>
      <c r="G10" s="178" t="s">
        <v>51</v>
      </c>
      <c r="H10" s="25">
        <v>0</v>
      </c>
      <c r="I10" s="26">
        <v>165.1</v>
      </c>
      <c r="J10" s="27">
        <v>165.1</v>
      </c>
      <c r="K10" s="127" t="s">
        <v>79</v>
      </c>
      <c r="L10" s="28">
        <v>3382</v>
      </c>
      <c r="M10" s="164">
        <v>3465</v>
      </c>
      <c r="N10" s="400"/>
      <c r="O10" s="401"/>
    </row>
    <row r="11" spans="1:19" ht="15" customHeight="1" thickBot="1" x14ac:dyDescent="0.3">
      <c r="A11" s="265"/>
      <c r="B11" s="267"/>
      <c r="C11" s="269"/>
      <c r="D11" s="271"/>
      <c r="E11" s="240"/>
      <c r="F11" s="273"/>
      <c r="G11" s="179" t="s">
        <v>8</v>
      </c>
      <c r="H11" s="29">
        <f>SUM(H9:H10)</f>
        <v>9848.7000000000007</v>
      </c>
      <c r="I11" s="29">
        <f t="shared" ref="I11:J11" si="0">SUM(I9:I10)</f>
        <v>10342.4</v>
      </c>
      <c r="J11" s="29">
        <f t="shared" si="0"/>
        <v>10255.4</v>
      </c>
      <c r="K11" s="128"/>
      <c r="L11" s="30"/>
      <c r="M11" s="165"/>
      <c r="N11" s="402"/>
      <c r="O11" s="403"/>
    </row>
    <row r="12" spans="1:19" ht="25.8" customHeight="1" x14ac:dyDescent="0.25">
      <c r="A12" s="264" t="s">
        <v>7</v>
      </c>
      <c r="B12" s="266" t="s">
        <v>7</v>
      </c>
      <c r="C12" s="268" t="s">
        <v>9</v>
      </c>
      <c r="D12" s="270" t="s">
        <v>93</v>
      </c>
      <c r="E12" s="239" t="s">
        <v>34</v>
      </c>
      <c r="F12" s="272" t="s">
        <v>92</v>
      </c>
      <c r="G12" s="180" t="s">
        <v>137</v>
      </c>
      <c r="H12" s="31">
        <v>4047.1</v>
      </c>
      <c r="I12" s="22">
        <v>4169.7</v>
      </c>
      <c r="J12" s="23">
        <v>4169.7</v>
      </c>
      <c r="K12" s="129" t="s">
        <v>36</v>
      </c>
      <c r="L12" s="24">
        <v>1062</v>
      </c>
      <c r="M12" s="163">
        <v>909</v>
      </c>
      <c r="N12" s="398" t="s">
        <v>142</v>
      </c>
      <c r="O12" s="404"/>
    </row>
    <row r="13" spans="1:19" ht="14.4" customHeight="1" thickBot="1" x14ac:dyDescent="0.3">
      <c r="A13" s="265"/>
      <c r="B13" s="267"/>
      <c r="C13" s="269"/>
      <c r="D13" s="271"/>
      <c r="E13" s="240"/>
      <c r="F13" s="273"/>
      <c r="G13" s="179" t="s">
        <v>8</v>
      </c>
      <c r="H13" s="32">
        <f>SUM(H12)</f>
        <v>4047.1</v>
      </c>
      <c r="I13" s="33">
        <f>SUM(I12:I12)</f>
        <v>4169.7</v>
      </c>
      <c r="J13" s="34">
        <f>SUM(J12:J12)</f>
        <v>4169.7</v>
      </c>
      <c r="K13" s="130" t="s">
        <v>21</v>
      </c>
      <c r="L13" s="30">
        <v>610</v>
      </c>
      <c r="M13" s="165">
        <v>605</v>
      </c>
      <c r="N13" s="405"/>
      <c r="O13" s="406"/>
    </row>
    <row r="14" spans="1:19" ht="12" customHeight="1" thickBot="1" x14ac:dyDescent="0.3">
      <c r="A14" s="53" t="s">
        <v>7</v>
      </c>
      <c r="B14" s="131" t="s">
        <v>7</v>
      </c>
      <c r="C14" s="334" t="s">
        <v>10</v>
      </c>
      <c r="D14" s="275"/>
      <c r="E14" s="275"/>
      <c r="F14" s="275"/>
      <c r="G14" s="335"/>
      <c r="H14" s="36">
        <f>H11+H13</f>
        <v>13895.800000000001</v>
      </c>
      <c r="I14" s="36">
        <f t="shared" ref="I14:J14" si="1">I11+I13</f>
        <v>14512.099999999999</v>
      </c>
      <c r="J14" s="36">
        <f t="shared" si="1"/>
        <v>14425.099999999999</v>
      </c>
      <c r="K14" s="37"/>
      <c r="L14" s="38"/>
      <c r="M14" s="38"/>
      <c r="N14" s="204"/>
      <c r="O14" s="205"/>
    </row>
    <row r="15" spans="1:19" ht="14.25" customHeight="1" thickBot="1" x14ac:dyDescent="0.3">
      <c r="A15" s="53" t="s">
        <v>7</v>
      </c>
      <c r="B15" s="132" t="s">
        <v>9</v>
      </c>
      <c r="C15" s="287" t="s">
        <v>38</v>
      </c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08"/>
      <c r="O15" s="209"/>
    </row>
    <row r="16" spans="1:19" ht="12.75" customHeight="1" x14ac:dyDescent="0.25">
      <c r="A16" s="297" t="s">
        <v>7</v>
      </c>
      <c r="B16" s="252" t="s">
        <v>9</v>
      </c>
      <c r="C16" s="268" t="s">
        <v>7</v>
      </c>
      <c r="D16" s="290" t="s">
        <v>52</v>
      </c>
      <c r="E16" s="336" t="s">
        <v>34</v>
      </c>
      <c r="F16" s="272" t="s">
        <v>92</v>
      </c>
      <c r="G16" s="177" t="s">
        <v>31</v>
      </c>
      <c r="H16" s="21">
        <v>5245.6</v>
      </c>
      <c r="I16" s="22">
        <v>5475.9</v>
      </c>
      <c r="J16" s="191">
        <v>5323.7</v>
      </c>
      <c r="K16" s="338" t="s">
        <v>64</v>
      </c>
      <c r="L16" s="49" t="s">
        <v>55</v>
      </c>
      <c r="M16" s="166" t="s">
        <v>141</v>
      </c>
      <c r="N16" s="407" t="s">
        <v>143</v>
      </c>
      <c r="O16" s="408"/>
      <c r="P16" s="7"/>
    </row>
    <row r="17" spans="1:16" ht="12.75" customHeight="1" x14ac:dyDescent="0.25">
      <c r="A17" s="309"/>
      <c r="B17" s="248"/>
      <c r="C17" s="289"/>
      <c r="D17" s="291"/>
      <c r="E17" s="318"/>
      <c r="F17" s="318"/>
      <c r="G17" s="178" t="s">
        <v>51</v>
      </c>
      <c r="H17" s="25">
        <v>1481.4</v>
      </c>
      <c r="I17" s="26">
        <v>1599.9</v>
      </c>
      <c r="J17" s="153">
        <v>1599.9</v>
      </c>
      <c r="K17" s="339"/>
      <c r="L17" s="133"/>
      <c r="M17" s="167"/>
      <c r="N17" s="409"/>
      <c r="O17" s="410"/>
      <c r="P17" s="7"/>
    </row>
    <row r="18" spans="1:16" ht="24.6" customHeight="1" thickBot="1" x14ac:dyDescent="0.3">
      <c r="A18" s="298"/>
      <c r="B18" s="253"/>
      <c r="C18" s="269"/>
      <c r="D18" s="292"/>
      <c r="E18" s="337"/>
      <c r="F18" s="273"/>
      <c r="G18" s="179" t="s">
        <v>8</v>
      </c>
      <c r="H18" s="32">
        <f t="shared" ref="H18:J18" si="2">H16+H17</f>
        <v>6727</v>
      </c>
      <c r="I18" s="32">
        <f t="shared" si="2"/>
        <v>7075.7999999999993</v>
      </c>
      <c r="J18" s="57">
        <f t="shared" si="2"/>
        <v>6923.6</v>
      </c>
      <c r="K18" s="158" t="s">
        <v>94</v>
      </c>
      <c r="L18" s="42" t="s">
        <v>95</v>
      </c>
      <c r="M18" s="168" t="s">
        <v>145</v>
      </c>
      <c r="N18" s="411"/>
      <c r="O18" s="412"/>
      <c r="P18" s="7"/>
    </row>
    <row r="19" spans="1:16" ht="22.2" customHeight="1" x14ac:dyDescent="0.25">
      <c r="A19" s="277" t="s">
        <v>7</v>
      </c>
      <c r="B19" s="247" t="s">
        <v>9</v>
      </c>
      <c r="C19" s="301" t="s">
        <v>9</v>
      </c>
      <c r="D19" s="303" t="s">
        <v>53</v>
      </c>
      <c r="E19" s="299" t="s">
        <v>34</v>
      </c>
      <c r="F19" s="272" t="s">
        <v>92</v>
      </c>
      <c r="G19" s="180" t="s">
        <v>138</v>
      </c>
      <c r="H19" s="31">
        <v>13433.8</v>
      </c>
      <c r="I19" s="22">
        <v>13481.7</v>
      </c>
      <c r="J19" s="154">
        <v>13481.5</v>
      </c>
      <c r="K19" s="188" t="s">
        <v>29</v>
      </c>
      <c r="L19" s="189" t="s">
        <v>97</v>
      </c>
      <c r="M19" s="190" t="s">
        <v>146</v>
      </c>
      <c r="N19" s="398" t="s">
        <v>144</v>
      </c>
      <c r="O19" s="399"/>
      <c r="P19" s="7"/>
    </row>
    <row r="20" spans="1:16" ht="12.6" customHeight="1" x14ac:dyDescent="0.25">
      <c r="A20" s="278"/>
      <c r="B20" s="248"/>
      <c r="C20" s="289"/>
      <c r="D20" s="304"/>
      <c r="E20" s="276"/>
      <c r="F20" s="318"/>
      <c r="G20" s="178" t="s">
        <v>51</v>
      </c>
      <c r="H20" s="45">
        <v>0</v>
      </c>
      <c r="I20" s="46">
        <v>63.2</v>
      </c>
      <c r="J20" s="155">
        <v>63.2</v>
      </c>
      <c r="K20" s="159"/>
      <c r="L20" s="40"/>
      <c r="M20" s="169"/>
      <c r="N20" s="400"/>
      <c r="O20" s="401"/>
      <c r="P20" s="7"/>
    </row>
    <row r="21" spans="1:16" ht="13.5" customHeight="1" thickBot="1" x14ac:dyDescent="0.3">
      <c r="A21" s="279"/>
      <c r="B21" s="249"/>
      <c r="C21" s="302"/>
      <c r="D21" s="305"/>
      <c r="E21" s="300"/>
      <c r="F21" s="273"/>
      <c r="G21" s="181" t="s">
        <v>8</v>
      </c>
      <c r="H21" s="48">
        <f>SUM(H19:H20)</f>
        <v>13433.8</v>
      </c>
      <c r="I21" s="48">
        <f>SUM(I19:I20)</f>
        <v>13544.900000000001</v>
      </c>
      <c r="J21" s="156">
        <f>SUM(J19:J20)</f>
        <v>13544.7</v>
      </c>
      <c r="K21" s="160"/>
      <c r="L21" s="42"/>
      <c r="M21" s="170"/>
      <c r="N21" s="402"/>
      <c r="O21" s="403"/>
      <c r="P21" s="7"/>
    </row>
    <row r="22" spans="1:16" ht="14.4" customHeight="1" x14ac:dyDescent="0.25">
      <c r="A22" s="297" t="s">
        <v>7</v>
      </c>
      <c r="B22" s="252" t="s">
        <v>9</v>
      </c>
      <c r="C22" s="268" t="s">
        <v>18</v>
      </c>
      <c r="D22" s="290" t="s">
        <v>23</v>
      </c>
      <c r="E22" s="239" t="s">
        <v>34</v>
      </c>
      <c r="F22" s="272" t="s">
        <v>92</v>
      </c>
      <c r="G22" s="177" t="s">
        <v>31</v>
      </c>
      <c r="H22" s="21">
        <v>3</v>
      </c>
      <c r="I22" s="22">
        <v>3</v>
      </c>
      <c r="J22" s="154">
        <v>2.9</v>
      </c>
      <c r="K22" s="319" t="s">
        <v>24</v>
      </c>
      <c r="L22" s="49" t="s">
        <v>98</v>
      </c>
      <c r="M22" s="171" t="s">
        <v>154</v>
      </c>
      <c r="N22" s="398" t="s">
        <v>159</v>
      </c>
      <c r="O22" s="418"/>
      <c r="P22" s="7"/>
    </row>
    <row r="23" spans="1:16" ht="13.2" customHeight="1" thickBot="1" x14ac:dyDescent="0.3">
      <c r="A23" s="298"/>
      <c r="B23" s="253"/>
      <c r="C23" s="269"/>
      <c r="D23" s="292"/>
      <c r="E23" s="240"/>
      <c r="F23" s="273"/>
      <c r="G23" s="179" t="s">
        <v>8</v>
      </c>
      <c r="H23" s="29">
        <f t="shared" ref="H23:J23" si="3">SUM(H22:H22)</f>
        <v>3</v>
      </c>
      <c r="I23" s="51">
        <f t="shared" si="3"/>
        <v>3</v>
      </c>
      <c r="J23" s="157">
        <f t="shared" si="3"/>
        <v>2.9</v>
      </c>
      <c r="K23" s="320"/>
      <c r="L23" s="42"/>
      <c r="M23" s="170"/>
      <c r="N23" s="419"/>
      <c r="O23" s="420"/>
      <c r="P23" s="7"/>
    </row>
    <row r="24" spans="1:16" ht="15.75" customHeight="1" thickBot="1" x14ac:dyDescent="0.3">
      <c r="A24" s="297" t="s">
        <v>7</v>
      </c>
      <c r="B24" s="252" t="s">
        <v>9</v>
      </c>
      <c r="C24" s="268" t="s">
        <v>20</v>
      </c>
      <c r="D24" s="290" t="s">
        <v>80</v>
      </c>
      <c r="E24" s="239" t="s">
        <v>34</v>
      </c>
      <c r="F24" s="272" t="s">
        <v>92</v>
      </c>
      <c r="G24" s="177" t="s">
        <v>31</v>
      </c>
      <c r="H24" s="21">
        <v>262.5</v>
      </c>
      <c r="I24" s="22">
        <v>275.10000000000002</v>
      </c>
      <c r="J24" s="44">
        <v>275</v>
      </c>
      <c r="K24" s="315"/>
      <c r="L24" s="49"/>
      <c r="M24" s="50"/>
      <c r="N24" s="233"/>
      <c r="O24" s="205"/>
      <c r="P24" s="7"/>
    </row>
    <row r="25" spans="1:16" ht="12" customHeight="1" thickBot="1" x14ac:dyDescent="0.3">
      <c r="A25" s="309"/>
      <c r="B25" s="248"/>
      <c r="C25" s="289"/>
      <c r="D25" s="291"/>
      <c r="E25" s="276"/>
      <c r="F25" s="318"/>
      <c r="G25" s="177" t="s">
        <v>51</v>
      </c>
      <c r="H25" s="52">
        <v>0</v>
      </c>
      <c r="I25" s="46">
        <v>5.8</v>
      </c>
      <c r="J25" s="47">
        <v>5.8</v>
      </c>
      <c r="K25" s="316"/>
      <c r="L25" s="40"/>
      <c r="M25" s="41"/>
      <c r="N25" s="206"/>
      <c r="O25" s="207"/>
      <c r="P25" s="7"/>
    </row>
    <row r="26" spans="1:16" ht="24.6" customHeight="1" thickBot="1" x14ac:dyDescent="0.3">
      <c r="A26" s="309"/>
      <c r="B26" s="248"/>
      <c r="C26" s="289"/>
      <c r="D26" s="291"/>
      <c r="E26" s="276"/>
      <c r="F26" s="318"/>
      <c r="G26" s="182" t="s">
        <v>138</v>
      </c>
      <c r="H26" s="25">
        <v>1168.5</v>
      </c>
      <c r="I26" s="26">
        <v>1182.5999999999999</v>
      </c>
      <c r="J26" s="39">
        <v>1182.5999999999999</v>
      </c>
      <c r="K26" s="316"/>
      <c r="L26" s="40"/>
      <c r="M26" s="41"/>
      <c r="N26" s="206"/>
      <c r="O26" s="207"/>
      <c r="P26" s="7"/>
    </row>
    <row r="27" spans="1:16" ht="12.6" customHeight="1" thickBot="1" x14ac:dyDescent="0.3">
      <c r="A27" s="298"/>
      <c r="B27" s="253"/>
      <c r="C27" s="269"/>
      <c r="D27" s="292"/>
      <c r="E27" s="240"/>
      <c r="F27" s="240"/>
      <c r="G27" s="183" t="s">
        <v>8</v>
      </c>
      <c r="H27" s="32">
        <f>SUM(H24:H26)</f>
        <v>1431</v>
      </c>
      <c r="I27" s="32">
        <f t="shared" ref="I27:J27" si="4">SUM(I24:I26)</f>
        <v>1463.5</v>
      </c>
      <c r="J27" s="32">
        <f t="shared" si="4"/>
        <v>1463.3999999999999</v>
      </c>
      <c r="K27" s="317"/>
      <c r="L27" s="42"/>
      <c r="M27" s="43"/>
      <c r="N27" s="208"/>
      <c r="O27" s="209"/>
      <c r="P27" s="7"/>
    </row>
    <row r="28" spans="1:16" ht="12" customHeight="1" thickBot="1" x14ac:dyDescent="0.3">
      <c r="A28" s="53" t="s">
        <v>7</v>
      </c>
      <c r="B28" s="35" t="s">
        <v>9</v>
      </c>
      <c r="C28" s="280" t="s">
        <v>10</v>
      </c>
      <c r="D28" s="281"/>
      <c r="E28" s="362"/>
      <c r="F28" s="362"/>
      <c r="G28" s="282"/>
      <c r="H28" s="36">
        <f>H18+H21+H27+H23</f>
        <v>21594.799999999999</v>
      </c>
      <c r="I28" s="36">
        <f>I18+I21+I27+I23</f>
        <v>22087.200000000001</v>
      </c>
      <c r="J28" s="36">
        <f>J18+J21+J27+J23</f>
        <v>21934.600000000006</v>
      </c>
      <c r="K28" s="36"/>
      <c r="L28" s="38"/>
      <c r="M28" s="38"/>
      <c r="N28" s="204"/>
      <c r="O28" s="205"/>
      <c r="P28" s="7"/>
    </row>
    <row r="29" spans="1:16" ht="24" customHeight="1" thickBot="1" x14ac:dyDescent="0.3">
      <c r="A29" s="17" t="s">
        <v>7</v>
      </c>
      <c r="B29" s="18" t="s">
        <v>18</v>
      </c>
      <c r="C29" s="313" t="s">
        <v>39</v>
      </c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208"/>
      <c r="O29" s="209"/>
      <c r="P29" s="7"/>
    </row>
    <row r="30" spans="1:16" ht="12" customHeight="1" x14ac:dyDescent="0.25">
      <c r="A30" s="297" t="s">
        <v>7</v>
      </c>
      <c r="B30" s="252" t="s">
        <v>18</v>
      </c>
      <c r="C30" s="268" t="s">
        <v>7</v>
      </c>
      <c r="D30" s="290" t="s">
        <v>40</v>
      </c>
      <c r="E30" s="239" t="s">
        <v>34</v>
      </c>
      <c r="F30" s="239" t="s">
        <v>92</v>
      </c>
      <c r="G30" s="172" t="s">
        <v>31</v>
      </c>
      <c r="H30" s="21">
        <v>1726.1</v>
      </c>
      <c r="I30" s="22">
        <v>1757.3</v>
      </c>
      <c r="J30" s="54">
        <v>1739.1</v>
      </c>
      <c r="K30" s="310" t="s">
        <v>100</v>
      </c>
      <c r="L30" s="55">
        <v>4</v>
      </c>
      <c r="M30" s="171" t="s">
        <v>147</v>
      </c>
      <c r="N30" s="204"/>
      <c r="O30" s="205"/>
    </row>
    <row r="31" spans="1:16" ht="15" customHeight="1" x14ac:dyDescent="0.25">
      <c r="A31" s="309"/>
      <c r="B31" s="248"/>
      <c r="C31" s="289"/>
      <c r="D31" s="291"/>
      <c r="E31" s="276"/>
      <c r="F31" s="276"/>
      <c r="G31" s="173" t="s">
        <v>51</v>
      </c>
      <c r="H31" s="25">
        <v>0</v>
      </c>
      <c r="I31" s="26">
        <v>10.199999999999999</v>
      </c>
      <c r="J31" s="27">
        <v>10.199999999999999</v>
      </c>
      <c r="K31" s="311"/>
      <c r="L31" s="56"/>
      <c r="M31" s="169"/>
      <c r="N31" s="206"/>
      <c r="O31" s="207"/>
    </row>
    <row r="32" spans="1:16" ht="22.2" customHeight="1" thickBot="1" x14ac:dyDescent="0.3">
      <c r="A32" s="298"/>
      <c r="B32" s="253"/>
      <c r="C32" s="269"/>
      <c r="D32" s="292"/>
      <c r="E32" s="240"/>
      <c r="F32" s="240"/>
      <c r="G32" s="174" t="s">
        <v>8</v>
      </c>
      <c r="H32" s="32">
        <f t="shared" ref="H32:J32" si="5">SUM(H30:H31)</f>
        <v>1726.1</v>
      </c>
      <c r="I32" s="32">
        <f t="shared" si="5"/>
        <v>1767.5</v>
      </c>
      <c r="J32" s="57">
        <f t="shared" si="5"/>
        <v>1749.3</v>
      </c>
      <c r="K32" s="312"/>
      <c r="L32" s="58"/>
      <c r="M32" s="184"/>
      <c r="N32" s="208"/>
      <c r="O32" s="209"/>
      <c r="P32" s="7"/>
    </row>
    <row r="33" spans="1:16" ht="49.8" customHeight="1" x14ac:dyDescent="0.25">
      <c r="A33" s="297" t="s">
        <v>7</v>
      </c>
      <c r="B33" s="252" t="s">
        <v>18</v>
      </c>
      <c r="C33" s="268" t="s">
        <v>9</v>
      </c>
      <c r="D33" s="290" t="s">
        <v>25</v>
      </c>
      <c r="E33" s="239" t="s">
        <v>34</v>
      </c>
      <c r="F33" s="293" t="s">
        <v>92</v>
      </c>
      <c r="G33" s="175" t="s">
        <v>138</v>
      </c>
      <c r="H33" s="31">
        <v>372.2</v>
      </c>
      <c r="I33" s="22">
        <v>33.200000000000003</v>
      </c>
      <c r="J33" s="54">
        <v>33.200000000000003</v>
      </c>
      <c r="K33" s="134" t="s">
        <v>99</v>
      </c>
      <c r="L33" s="135">
        <v>120</v>
      </c>
      <c r="M33" s="185" t="s">
        <v>149</v>
      </c>
      <c r="N33" s="243" t="s">
        <v>151</v>
      </c>
      <c r="O33" s="413"/>
      <c r="P33" s="7"/>
    </row>
    <row r="34" spans="1:16" ht="22.8" customHeight="1" x14ac:dyDescent="0.25">
      <c r="A34" s="309"/>
      <c r="B34" s="248"/>
      <c r="C34" s="289"/>
      <c r="D34" s="291"/>
      <c r="E34" s="276"/>
      <c r="F34" s="276"/>
      <c r="G34" s="176" t="s">
        <v>138</v>
      </c>
      <c r="H34" s="151"/>
      <c r="I34" s="46">
        <v>74.7</v>
      </c>
      <c r="J34" s="152">
        <v>70.2</v>
      </c>
      <c r="K34" s="147"/>
      <c r="L34" s="56"/>
      <c r="M34" s="169"/>
      <c r="N34" s="414"/>
      <c r="O34" s="415"/>
      <c r="P34" s="7"/>
    </row>
    <row r="35" spans="1:16" ht="24" customHeight="1" x14ac:dyDescent="0.25">
      <c r="A35" s="309"/>
      <c r="B35" s="248"/>
      <c r="C35" s="289"/>
      <c r="D35" s="291"/>
      <c r="E35" s="276"/>
      <c r="F35" s="276"/>
      <c r="G35" s="173" t="s">
        <v>101</v>
      </c>
      <c r="H35" s="25"/>
      <c r="I35" s="26">
        <v>248.2</v>
      </c>
      <c r="J35" s="27">
        <v>209.8</v>
      </c>
      <c r="K35" s="217" t="s">
        <v>102</v>
      </c>
      <c r="L35" s="56">
        <v>2500</v>
      </c>
      <c r="M35" s="169" t="str">
        <f>'[1]Priemonių suvestinė'!$M$35</f>
        <v>3389</v>
      </c>
      <c r="N35" s="414"/>
      <c r="O35" s="415"/>
      <c r="P35" s="7"/>
    </row>
    <row r="36" spans="1:16" ht="16.2" customHeight="1" thickBot="1" x14ac:dyDescent="0.3">
      <c r="A36" s="298"/>
      <c r="B36" s="253"/>
      <c r="C36" s="269"/>
      <c r="D36" s="292"/>
      <c r="E36" s="240"/>
      <c r="F36" s="240"/>
      <c r="G36" s="174" t="s">
        <v>8</v>
      </c>
      <c r="H36" s="51">
        <f>SUM(H33:H35)</f>
        <v>372.2</v>
      </c>
      <c r="I36" s="51">
        <f>SUM(I33:I35)</f>
        <v>356.1</v>
      </c>
      <c r="J36" s="51">
        <f>SUM(J33:J35)</f>
        <v>313.20000000000005</v>
      </c>
      <c r="K36" s="218"/>
      <c r="L36" s="58"/>
      <c r="M36" s="59"/>
      <c r="N36" s="416"/>
      <c r="O36" s="417"/>
      <c r="P36" s="7"/>
    </row>
    <row r="37" spans="1:16" ht="14.25" customHeight="1" thickBot="1" x14ac:dyDescent="0.3">
      <c r="A37" s="53" t="s">
        <v>7</v>
      </c>
      <c r="B37" s="35" t="s">
        <v>18</v>
      </c>
      <c r="C37" s="280" t="s">
        <v>10</v>
      </c>
      <c r="D37" s="281"/>
      <c r="E37" s="281"/>
      <c r="F37" s="281"/>
      <c r="G37" s="282"/>
      <c r="H37" s="36">
        <f>H32+H36</f>
        <v>2098.2999999999997</v>
      </c>
      <c r="I37" s="36">
        <f>I32+I36</f>
        <v>2123.6</v>
      </c>
      <c r="J37" s="36">
        <f>J32+J36</f>
        <v>2062.5</v>
      </c>
      <c r="K37" s="37"/>
      <c r="L37" s="38"/>
      <c r="M37" s="38"/>
      <c r="N37" s="204"/>
      <c r="O37" s="205"/>
      <c r="P37" s="7"/>
    </row>
    <row r="38" spans="1:16" ht="13.2" customHeight="1" thickBot="1" x14ac:dyDescent="0.3">
      <c r="A38" s="17" t="s">
        <v>7</v>
      </c>
      <c r="B38" s="18" t="s">
        <v>19</v>
      </c>
      <c r="C38" s="287" t="s">
        <v>81</v>
      </c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08"/>
      <c r="O38" s="209"/>
      <c r="P38" s="7"/>
    </row>
    <row r="39" spans="1:16" ht="21.6" customHeight="1" x14ac:dyDescent="0.25">
      <c r="A39" s="297" t="s">
        <v>7</v>
      </c>
      <c r="B39" s="252" t="s">
        <v>19</v>
      </c>
      <c r="C39" s="268" t="s">
        <v>7</v>
      </c>
      <c r="D39" s="290" t="s">
        <v>26</v>
      </c>
      <c r="E39" s="239" t="s">
        <v>34</v>
      </c>
      <c r="F39" s="239" t="s">
        <v>92</v>
      </c>
      <c r="G39" s="175" t="s">
        <v>138</v>
      </c>
      <c r="H39" s="31">
        <v>159.6</v>
      </c>
      <c r="I39" s="22">
        <v>160.4</v>
      </c>
      <c r="J39" s="44">
        <v>160.4</v>
      </c>
      <c r="K39" s="306" t="s">
        <v>28</v>
      </c>
      <c r="L39" s="49" t="s">
        <v>47</v>
      </c>
      <c r="M39" s="50" t="s">
        <v>47</v>
      </c>
      <c r="N39" s="204"/>
      <c r="O39" s="210"/>
    </row>
    <row r="40" spans="1:16" ht="14.25" customHeight="1" x14ac:dyDescent="0.25">
      <c r="A40" s="309"/>
      <c r="B40" s="248"/>
      <c r="C40" s="289"/>
      <c r="D40" s="291"/>
      <c r="E40" s="276"/>
      <c r="F40" s="276"/>
      <c r="G40" s="173" t="s">
        <v>51</v>
      </c>
      <c r="H40" s="45"/>
      <c r="I40" s="60">
        <v>0.3</v>
      </c>
      <c r="J40" s="112">
        <v>0.3</v>
      </c>
      <c r="K40" s="307"/>
      <c r="L40" s="40"/>
      <c r="M40" s="41"/>
      <c r="N40" s="211"/>
      <c r="O40" s="212"/>
    </row>
    <row r="41" spans="1:16" ht="14.25" customHeight="1" x14ac:dyDescent="0.25">
      <c r="A41" s="309"/>
      <c r="B41" s="248"/>
      <c r="C41" s="289"/>
      <c r="D41" s="291"/>
      <c r="E41" s="276"/>
      <c r="F41" s="276"/>
      <c r="G41" s="173" t="s">
        <v>31</v>
      </c>
      <c r="H41" s="61">
        <v>32.9</v>
      </c>
      <c r="I41" s="26">
        <v>33.799999999999997</v>
      </c>
      <c r="J41" s="39">
        <v>33.700000000000003</v>
      </c>
      <c r="K41" s="307"/>
      <c r="L41" s="40"/>
      <c r="M41" s="41"/>
      <c r="N41" s="211"/>
      <c r="O41" s="212"/>
    </row>
    <row r="42" spans="1:16" ht="12.75" customHeight="1" thickBot="1" x14ac:dyDescent="0.3">
      <c r="A42" s="298"/>
      <c r="B42" s="253"/>
      <c r="C42" s="269"/>
      <c r="D42" s="292"/>
      <c r="E42" s="240"/>
      <c r="F42" s="240"/>
      <c r="G42" s="174" t="s">
        <v>8</v>
      </c>
      <c r="H42" s="62">
        <f>SUM(H39:H41)</f>
        <v>192.5</v>
      </c>
      <c r="I42" s="62">
        <f t="shared" ref="I42:J42" si="6">SUM(I39:I41)</f>
        <v>194.5</v>
      </c>
      <c r="J42" s="62">
        <f t="shared" si="6"/>
        <v>194.40000000000003</v>
      </c>
      <c r="K42" s="308"/>
      <c r="L42" s="42"/>
      <c r="M42" s="43"/>
      <c r="N42" s="213"/>
      <c r="O42" s="214"/>
      <c r="P42" s="7"/>
    </row>
    <row r="43" spans="1:16" ht="12.75" customHeight="1" thickBot="1" x14ac:dyDescent="0.3">
      <c r="A43" s="277" t="s">
        <v>7</v>
      </c>
      <c r="B43" s="247" t="s">
        <v>19</v>
      </c>
      <c r="C43" s="301" t="s">
        <v>9</v>
      </c>
      <c r="D43" s="303" t="s">
        <v>27</v>
      </c>
      <c r="E43" s="239" t="s">
        <v>34</v>
      </c>
      <c r="F43" s="299" t="s">
        <v>92</v>
      </c>
      <c r="G43" s="172" t="s">
        <v>31</v>
      </c>
      <c r="H43" s="21">
        <v>101</v>
      </c>
      <c r="I43" s="44">
        <v>101</v>
      </c>
      <c r="J43" s="44">
        <v>101</v>
      </c>
      <c r="K43" s="306" t="s">
        <v>28</v>
      </c>
      <c r="L43" s="49" t="s">
        <v>41</v>
      </c>
      <c r="M43" s="50" t="s">
        <v>148</v>
      </c>
      <c r="N43" s="398" t="str">
        <f>'[2]Priemonių suvestinė'!$N$43</f>
        <v>Įsteigta metodininko-konsultanto pareigybė neformaliam suaugusiųjų švietimui.</v>
      </c>
      <c r="O43" s="399"/>
      <c r="P43" s="7"/>
    </row>
    <row r="44" spans="1:16" ht="12.75" customHeight="1" x14ac:dyDescent="0.25">
      <c r="A44" s="278"/>
      <c r="B44" s="248"/>
      <c r="C44" s="289"/>
      <c r="D44" s="304"/>
      <c r="E44" s="276"/>
      <c r="F44" s="276"/>
      <c r="G44" s="172" t="s">
        <v>51</v>
      </c>
      <c r="H44" s="52">
        <v>0</v>
      </c>
      <c r="I44" s="47">
        <v>0.3</v>
      </c>
      <c r="J44" s="47">
        <v>0.3</v>
      </c>
      <c r="K44" s="307"/>
      <c r="L44" s="40"/>
      <c r="M44" s="41"/>
      <c r="N44" s="400"/>
      <c r="O44" s="401"/>
      <c r="P44" s="7"/>
    </row>
    <row r="45" spans="1:16" ht="12" customHeight="1" thickBot="1" x14ac:dyDescent="0.3">
      <c r="A45" s="279"/>
      <c r="B45" s="249"/>
      <c r="C45" s="302"/>
      <c r="D45" s="305"/>
      <c r="E45" s="240"/>
      <c r="F45" s="300"/>
      <c r="G45" s="174" t="s">
        <v>8</v>
      </c>
      <c r="H45" s="29">
        <f>SUM(H43:H44)</f>
        <v>101</v>
      </c>
      <c r="I45" s="29">
        <f>SUM(I43:I44)</f>
        <v>101.3</v>
      </c>
      <c r="J45" s="29">
        <f>SUM(J43:J44)</f>
        <v>101.3</v>
      </c>
      <c r="K45" s="308"/>
      <c r="L45" s="42"/>
      <c r="M45" s="43"/>
      <c r="N45" s="402"/>
      <c r="O45" s="403"/>
      <c r="P45" s="7"/>
    </row>
    <row r="46" spans="1:16" ht="13.5" customHeight="1" thickBot="1" x14ac:dyDescent="0.3">
      <c r="A46" s="53" t="s">
        <v>7</v>
      </c>
      <c r="B46" s="35" t="s">
        <v>19</v>
      </c>
      <c r="C46" s="280" t="s">
        <v>10</v>
      </c>
      <c r="D46" s="281"/>
      <c r="E46" s="281"/>
      <c r="F46" s="281"/>
      <c r="G46" s="282"/>
      <c r="H46" s="63">
        <f>H45+H42</f>
        <v>293.5</v>
      </c>
      <c r="I46" s="36">
        <f>I45+I42</f>
        <v>295.8</v>
      </c>
      <c r="J46" s="36">
        <f>J45+J42</f>
        <v>295.70000000000005</v>
      </c>
      <c r="K46" s="37"/>
      <c r="L46" s="38"/>
      <c r="M46" s="192"/>
      <c r="N46" s="204"/>
      <c r="O46" s="205"/>
      <c r="P46" s="7"/>
    </row>
    <row r="47" spans="1:16" ht="12" customHeight="1" thickBot="1" x14ac:dyDescent="0.3">
      <c r="A47" s="53" t="s">
        <v>7</v>
      </c>
      <c r="B47" s="294" t="s">
        <v>11</v>
      </c>
      <c r="C47" s="295"/>
      <c r="D47" s="295"/>
      <c r="E47" s="295"/>
      <c r="F47" s="295"/>
      <c r="G47" s="296"/>
      <c r="H47" s="64">
        <f>H28+H14+H37+H46</f>
        <v>37882.400000000001</v>
      </c>
      <c r="I47" s="65">
        <f>I28+I14+I37+I46</f>
        <v>39018.700000000004</v>
      </c>
      <c r="J47" s="65">
        <f>J28+J14+J37+J46</f>
        <v>38717.9</v>
      </c>
      <c r="K47" s="66"/>
      <c r="L47" s="66"/>
      <c r="M47" s="66"/>
      <c r="N47" s="206"/>
      <c r="O47" s="207"/>
      <c r="P47" s="7"/>
    </row>
    <row r="48" spans="1:16" ht="12.75" customHeight="1" thickBot="1" x14ac:dyDescent="0.3">
      <c r="A48" s="14" t="s">
        <v>9</v>
      </c>
      <c r="B48" s="283" t="s">
        <v>42</v>
      </c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06"/>
      <c r="O48" s="207"/>
    </row>
    <row r="49" spans="1:16" ht="14.25" customHeight="1" thickBot="1" x14ac:dyDescent="0.3">
      <c r="A49" s="17" t="s">
        <v>9</v>
      </c>
      <c r="B49" s="18" t="s">
        <v>7</v>
      </c>
      <c r="C49" s="285" t="s">
        <v>49</v>
      </c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08"/>
      <c r="O49" s="209"/>
    </row>
    <row r="50" spans="1:16" ht="12" customHeight="1" x14ac:dyDescent="0.25">
      <c r="A50" s="219" t="s">
        <v>9</v>
      </c>
      <c r="B50" s="221" t="s">
        <v>7</v>
      </c>
      <c r="C50" s="223" t="s">
        <v>7</v>
      </c>
      <c r="D50" s="225" t="s">
        <v>82</v>
      </c>
      <c r="E50" s="227" t="s">
        <v>34</v>
      </c>
      <c r="F50" s="229" t="s">
        <v>92</v>
      </c>
      <c r="G50" s="67" t="s">
        <v>31</v>
      </c>
      <c r="H50" s="68">
        <v>10</v>
      </c>
      <c r="I50" s="44">
        <v>10</v>
      </c>
      <c r="J50" s="54">
        <v>10</v>
      </c>
      <c r="K50" s="231" t="s">
        <v>50</v>
      </c>
      <c r="L50" s="69">
        <v>90</v>
      </c>
      <c r="M50" s="70">
        <v>95</v>
      </c>
      <c r="N50" s="233"/>
      <c r="O50" s="234"/>
    </row>
    <row r="51" spans="1:16" ht="41.4" customHeight="1" thickBot="1" x14ac:dyDescent="0.3">
      <c r="A51" s="220"/>
      <c r="B51" s="222"/>
      <c r="C51" s="224"/>
      <c r="D51" s="226"/>
      <c r="E51" s="228"/>
      <c r="F51" s="230"/>
      <c r="G51" s="71" t="s">
        <v>8</v>
      </c>
      <c r="H51" s="72">
        <f t="shared" ref="H51:J51" si="7">SUM(H50:H50)</f>
        <v>10</v>
      </c>
      <c r="I51" s="73">
        <f t="shared" si="7"/>
        <v>10</v>
      </c>
      <c r="J51" s="73">
        <f t="shared" si="7"/>
        <v>10</v>
      </c>
      <c r="K51" s="232"/>
      <c r="L51" s="74"/>
      <c r="M51" s="75"/>
      <c r="N51" s="235"/>
      <c r="O51" s="236"/>
    </row>
    <row r="52" spans="1:16" ht="18" customHeight="1" x14ac:dyDescent="0.25">
      <c r="A52" s="219" t="s">
        <v>9</v>
      </c>
      <c r="B52" s="221" t="s">
        <v>7</v>
      </c>
      <c r="C52" s="223" t="s">
        <v>18</v>
      </c>
      <c r="D52" s="225" t="s">
        <v>103</v>
      </c>
      <c r="E52" s="227" t="s">
        <v>34</v>
      </c>
      <c r="F52" s="229" t="s">
        <v>92</v>
      </c>
      <c r="G52" s="67" t="s">
        <v>31</v>
      </c>
      <c r="H52" s="68">
        <v>20</v>
      </c>
      <c r="I52" s="44">
        <v>17.8</v>
      </c>
      <c r="J52" s="54">
        <v>8.1</v>
      </c>
      <c r="K52" s="231" t="s">
        <v>104</v>
      </c>
      <c r="L52" s="69">
        <v>800</v>
      </c>
      <c r="M52" s="70">
        <v>800</v>
      </c>
      <c r="N52" s="233"/>
      <c r="O52" s="234"/>
    </row>
    <row r="53" spans="1:16" ht="21.6" customHeight="1" thickBot="1" x14ac:dyDescent="0.3">
      <c r="A53" s="220"/>
      <c r="B53" s="222"/>
      <c r="C53" s="224"/>
      <c r="D53" s="226"/>
      <c r="E53" s="228"/>
      <c r="F53" s="230"/>
      <c r="G53" s="71" t="s">
        <v>8</v>
      </c>
      <c r="H53" s="72">
        <f t="shared" ref="H53:J53" si="8">SUM(H52:H52)</f>
        <v>20</v>
      </c>
      <c r="I53" s="73">
        <f t="shared" si="8"/>
        <v>17.8</v>
      </c>
      <c r="J53" s="73">
        <f t="shared" si="8"/>
        <v>8.1</v>
      </c>
      <c r="K53" s="232"/>
      <c r="L53" s="74"/>
      <c r="M53" s="75"/>
      <c r="N53" s="235"/>
      <c r="O53" s="236"/>
    </row>
    <row r="54" spans="1:16" ht="14.25" customHeight="1" thickBot="1" x14ac:dyDescent="0.3">
      <c r="A54" s="82" t="s">
        <v>9</v>
      </c>
      <c r="B54" s="83" t="s">
        <v>7</v>
      </c>
      <c r="C54" s="274" t="s">
        <v>10</v>
      </c>
      <c r="D54" s="275"/>
      <c r="E54" s="275"/>
      <c r="F54" s="275"/>
      <c r="G54" s="275"/>
      <c r="H54" s="84">
        <f>H51+H53</f>
        <v>30</v>
      </c>
      <c r="I54" s="84">
        <f>I51+I53</f>
        <v>27.8</v>
      </c>
      <c r="J54" s="84">
        <f>J51+J53</f>
        <v>18.100000000000001</v>
      </c>
      <c r="K54" s="86"/>
      <c r="L54" s="87"/>
      <c r="M54" s="87"/>
      <c r="N54" s="204"/>
      <c r="O54" s="205"/>
      <c r="P54" s="7"/>
    </row>
    <row r="55" spans="1:16" ht="15.75" customHeight="1" thickBot="1" x14ac:dyDescent="0.3">
      <c r="A55" s="17" t="s">
        <v>9</v>
      </c>
      <c r="B55" s="18" t="s">
        <v>9</v>
      </c>
      <c r="C55" s="287" t="s">
        <v>83</v>
      </c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08"/>
      <c r="O55" s="209"/>
      <c r="P55" s="7"/>
    </row>
    <row r="56" spans="1:16" ht="40.200000000000003" customHeight="1" x14ac:dyDescent="0.25">
      <c r="A56" s="219" t="s">
        <v>9</v>
      </c>
      <c r="B56" s="221" t="s">
        <v>9</v>
      </c>
      <c r="C56" s="223" t="s">
        <v>7</v>
      </c>
      <c r="D56" s="396" t="s">
        <v>33</v>
      </c>
      <c r="E56" s="239" t="s">
        <v>34</v>
      </c>
      <c r="F56" s="229" t="s">
        <v>92</v>
      </c>
      <c r="G56" s="67" t="s">
        <v>31</v>
      </c>
      <c r="H56" s="68">
        <v>15.6</v>
      </c>
      <c r="I56" s="44">
        <v>15.6</v>
      </c>
      <c r="J56" s="54">
        <v>15.3</v>
      </c>
      <c r="K56" s="136" t="s">
        <v>29</v>
      </c>
      <c r="L56" s="69">
        <v>6000</v>
      </c>
      <c r="M56" s="186">
        <v>10000</v>
      </c>
      <c r="N56" s="243" t="s">
        <v>155</v>
      </c>
      <c r="O56" s="413"/>
      <c r="P56" s="7"/>
    </row>
    <row r="57" spans="1:16" ht="22.2" customHeight="1" thickBot="1" x14ac:dyDescent="0.3">
      <c r="A57" s="220"/>
      <c r="B57" s="222"/>
      <c r="C57" s="224"/>
      <c r="D57" s="397"/>
      <c r="E57" s="240"/>
      <c r="F57" s="230"/>
      <c r="G57" s="71" t="s">
        <v>8</v>
      </c>
      <c r="H57" s="72">
        <f t="shared" ref="H57:J57" si="9">SUM(H56:H56)</f>
        <v>15.6</v>
      </c>
      <c r="I57" s="73">
        <f t="shared" si="9"/>
        <v>15.6</v>
      </c>
      <c r="J57" s="73">
        <f t="shared" si="9"/>
        <v>15.3</v>
      </c>
      <c r="K57" s="137"/>
      <c r="L57" s="74"/>
      <c r="M57" s="75"/>
      <c r="N57" s="416"/>
      <c r="O57" s="417"/>
      <c r="P57" s="7"/>
    </row>
    <row r="58" spans="1:16" ht="14.25" customHeight="1" x14ac:dyDescent="0.25">
      <c r="A58" s="76" t="s">
        <v>9</v>
      </c>
      <c r="B58" s="77" t="s">
        <v>9</v>
      </c>
      <c r="C58" s="223" t="s">
        <v>9</v>
      </c>
      <c r="D58" s="250" t="s">
        <v>84</v>
      </c>
      <c r="E58" s="239" t="s">
        <v>34</v>
      </c>
      <c r="F58" s="229" t="s">
        <v>92</v>
      </c>
      <c r="G58" s="67" t="s">
        <v>31</v>
      </c>
      <c r="H58" s="68">
        <v>0.6</v>
      </c>
      <c r="I58" s="44">
        <v>0.6</v>
      </c>
      <c r="J58" s="149">
        <v>0.02</v>
      </c>
      <c r="K58" s="136" t="s">
        <v>29</v>
      </c>
      <c r="L58" s="69">
        <v>20</v>
      </c>
      <c r="M58" s="70">
        <v>0</v>
      </c>
      <c r="N58" s="243" t="s">
        <v>152</v>
      </c>
      <c r="O58" s="413"/>
    </row>
    <row r="59" spans="1:16" ht="13.2" customHeight="1" thickBot="1" x14ac:dyDescent="0.3">
      <c r="A59" s="79"/>
      <c r="B59" s="80"/>
      <c r="C59" s="224"/>
      <c r="D59" s="251"/>
      <c r="E59" s="240"/>
      <c r="F59" s="230"/>
      <c r="G59" s="71" t="s">
        <v>8</v>
      </c>
      <c r="H59" s="72">
        <f t="shared" ref="H59:J59" si="10">SUM(H58:H58)</f>
        <v>0.6</v>
      </c>
      <c r="I59" s="73">
        <f t="shared" si="10"/>
        <v>0.6</v>
      </c>
      <c r="J59" s="150">
        <f t="shared" si="10"/>
        <v>0.02</v>
      </c>
      <c r="K59" s="138"/>
      <c r="L59" s="74"/>
      <c r="M59" s="81"/>
      <c r="N59" s="416"/>
      <c r="O59" s="417"/>
      <c r="P59" s="7"/>
    </row>
    <row r="60" spans="1:16" ht="20.399999999999999" customHeight="1" x14ac:dyDescent="0.25">
      <c r="A60" s="76" t="s">
        <v>9</v>
      </c>
      <c r="B60" s="77" t="s">
        <v>9</v>
      </c>
      <c r="C60" s="223" t="s">
        <v>18</v>
      </c>
      <c r="D60" s="250" t="s">
        <v>85</v>
      </c>
      <c r="E60" s="239" t="s">
        <v>34</v>
      </c>
      <c r="F60" s="229" t="s">
        <v>92</v>
      </c>
      <c r="G60" s="67" t="s">
        <v>31</v>
      </c>
      <c r="H60" s="21">
        <v>1.7</v>
      </c>
      <c r="I60" s="54">
        <v>1.7</v>
      </c>
      <c r="J60" s="44">
        <v>1.5</v>
      </c>
      <c r="K60" s="136" t="s">
        <v>29</v>
      </c>
      <c r="L60" s="69">
        <v>50</v>
      </c>
      <c r="M60" s="70">
        <v>21</v>
      </c>
      <c r="N60" s="243" t="s">
        <v>153</v>
      </c>
      <c r="O60" s="413"/>
      <c r="P60" s="7"/>
    </row>
    <row r="61" spans="1:16" ht="17.399999999999999" customHeight="1" thickBot="1" x14ac:dyDescent="0.3">
      <c r="A61" s="79"/>
      <c r="B61" s="80"/>
      <c r="C61" s="224"/>
      <c r="D61" s="251"/>
      <c r="E61" s="240"/>
      <c r="F61" s="230"/>
      <c r="G61" s="71" t="s">
        <v>8</v>
      </c>
      <c r="H61" s="88">
        <f t="shared" ref="H61:J61" si="11">SUM(H60:H60)</f>
        <v>1.7</v>
      </c>
      <c r="I61" s="89">
        <f t="shared" si="11"/>
        <v>1.7</v>
      </c>
      <c r="J61" s="33">
        <f t="shared" si="11"/>
        <v>1.5</v>
      </c>
      <c r="K61" s="138"/>
      <c r="L61" s="74"/>
      <c r="M61" s="81"/>
      <c r="N61" s="416"/>
      <c r="O61" s="417"/>
      <c r="P61" s="7"/>
    </row>
    <row r="62" spans="1:16" ht="14.25" customHeight="1" x14ac:dyDescent="0.25">
      <c r="A62" s="76" t="s">
        <v>9</v>
      </c>
      <c r="B62" s="77" t="s">
        <v>9</v>
      </c>
      <c r="C62" s="223" t="s">
        <v>19</v>
      </c>
      <c r="D62" s="237" t="s">
        <v>86</v>
      </c>
      <c r="E62" s="239" t="s">
        <v>34</v>
      </c>
      <c r="F62" s="229" t="s">
        <v>92</v>
      </c>
      <c r="G62" s="67" t="s">
        <v>31</v>
      </c>
      <c r="H62" s="68">
        <v>1.9</v>
      </c>
      <c r="I62" s="44">
        <v>3</v>
      </c>
      <c r="J62" s="54">
        <v>2.6</v>
      </c>
      <c r="K62" s="241" t="s">
        <v>44</v>
      </c>
      <c r="L62" s="69">
        <v>1</v>
      </c>
      <c r="M62" s="70">
        <v>1</v>
      </c>
      <c r="N62" s="243"/>
      <c r="O62" s="413"/>
      <c r="P62" s="7"/>
    </row>
    <row r="63" spans="1:16" ht="16.5" customHeight="1" thickBot="1" x14ac:dyDescent="0.3">
      <c r="A63" s="79"/>
      <c r="B63" s="80"/>
      <c r="C63" s="224"/>
      <c r="D63" s="238"/>
      <c r="E63" s="240"/>
      <c r="F63" s="230"/>
      <c r="G63" s="71" t="s">
        <v>8</v>
      </c>
      <c r="H63" s="72">
        <f t="shared" ref="H63:J63" si="12">SUM(H62:H62)</f>
        <v>1.9</v>
      </c>
      <c r="I63" s="73">
        <f t="shared" si="12"/>
        <v>3</v>
      </c>
      <c r="J63" s="73">
        <f t="shared" si="12"/>
        <v>2.6</v>
      </c>
      <c r="K63" s="242"/>
      <c r="L63" s="74"/>
      <c r="M63" s="81"/>
      <c r="N63" s="416"/>
      <c r="O63" s="417"/>
      <c r="P63" s="7"/>
    </row>
    <row r="64" spans="1:16" ht="24" customHeight="1" x14ac:dyDescent="0.25">
      <c r="A64" s="125" t="s">
        <v>9</v>
      </c>
      <c r="B64" s="77" t="s">
        <v>9</v>
      </c>
      <c r="C64" s="223" t="s">
        <v>105</v>
      </c>
      <c r="D64" s="237" t="s">
        <v>106</v>
      </c>
      <c r="E64" s="239" t="s">
        <v>34</v>
      </c>
      <c r="F64" s="229" t="s">
        <v>92</v>
      </c>
      <c r="G64" s="67" t="s">
        <v>31</v>
      </c>
      <c r="H64" s="68">
        <v>15</v>
      </c>
      <c r="I64" s="44">
        <v>15</v>
      </c>
      <c r="J64" s="54">
        <v>11.1</v>
      </c>
      <c r="K64" s="241" t="s">
        <v>107</v>
      </c>
      <c r="L64" s="69">
        <v>20</v>
      </c>
      <c r="M64" s="70">
        <v>3</v>
      </c>
      <c r="N64" s="243" t="s">
        <v>150</v>
      </c>
      <c r="O64" s="244"/>
      <c r="P64" s="7"/>
    </row>
    <row r="65" spans="1:16" ht="13.2" customHeight="1" thickBot="1" x14ac:dyDescent="0.3">
      <c r="A65" s="79"/>
      <c r="B65" s="80"/>
      <c r="C65" s="224"/>
      <c r="D65" s="238"/>
      <c r="E65" s="240"/>
      <c r="F65" s="230"/>
      <c r="G65" s="71" t="s">
        <v>8</v>
      </c>
      <c r="H65" s="72">
        <f t="shared" ref="H65:J65" si="13">SUM(H64:H64)</f>
        <v>15</v>
      </c>
      <c r="I65" s="73">
        <f t="shared" si="13"/>
        <v>15</v>
      </c>
      <c r="J65" s="73">
        <f t="shared" si="13"/>
        <v>11.1</v>
      </c>
      <c r="K65" s="242"/>
      <c r="L65" s="74"/>
      <c r="M65" s="81"/>
      <c r="N65" s="245"/>
      <c r="O65" s="246"/>
      <c r="P65" s="7"/>
    </row>
    <row r="66" spans="1:16" ht="13.8" customHeight="1" x14ac:dyDescent="0.25">
      <c r="A66" s="125" t="s">
        <v>9</v>
      </c>
      <c r="B66" s="77" t="s">
        <v>9</v>
      </c>
      <c r="C66" s="223" t="s">
        <v>108</v>
      </c>
      <c r="D66" s="237" t="s">
        <v>109</v>
      </c>
      <c r="E66" s="239" t="s">
        <v>34</v>
      </c>
      <c r="F66" s="229" t="s">
        <v>92</v>
      </c>
      <c r="G66" s="67" t="s">
        <v>31</v>
      </c>
      <c r="H66" s="68">
        <v>0</v>
      </c>
      <c r="I66" s="44">
        <v>1.1000000000000001</v>
      </c>
      <c r="J66" s="54">
        <v>1</v>
      </c>
      <c r="K66" s="241" t="s">
        <v>44</v>
      </c>
      <c r="L66" s="69">
        <v>1</v>
      </c>
      <c r="M66" s="70">
        <v>1</v>
      </c>
      <c r="N66" s="204"/>
      <c r="O66" s="234"/>
      <c r="P66" s="7"/>
    </row>
    <row r="67" spans="1:16" ht="12" customHeight="1" thickBot="1" x14ac:dyDescent="0.3">
      <c r="A67" s="79"/>
      <c r="B67" s="80"/>
      <c r="C67" s="224"/>
      <c r="D67" s="238"/>
      <c r="E67" s="240"/>
      <c r="F67" s="230"/>
      <c r="G67" s="71" t="s">
        <v>8</v>
      </c>
      <c r="H67" s="72">
        <f t="shared" ref="H67:J67" si="14">SUM(H66:H66)</f>
        <v>0</v>
      </c>
      <c r="I67" s="73">
        <f t="shared" si="14"/>
        <v>1.1000000000000001</v>
      </c>
      <c r="J67" s="73">
        <f t="shared" si="14"/>
        <v>1</v>
      </c>
      <c r="K67" s="242"/>
      <c r="L67" s="74"/>
      <c r="M67" s="81"/>
      <c r="N67" s="235"/>
      <c r="O67" s="236"/>
      <c r="P67" s="7"/>
    </row>
    <row r="68" spans="1:16" ht="14.25" customHeight="1" x14ac:dyDescent="0.25">
      <c r="A68" s="76" t="s">
        <v>9</v>
      </c>
      <c r="B68" s="77" t="s">
        <v>9</v>
      </c>
      <c r="C68" s="223" t="s">
        <v>20</v>
      </c>
      <c r="D68" s="250" t="s">
        <v>35</v>
      </c>
      <c r="E68" s="239" t="s">
        <v>34</v>
      </c>
      <c r="F68" s="229" t="s">
        <v>92</v>
      </c>
      <c r="G68" s="67" t="s">
        <v>31</v>
      </c>
      <c r="H68" s="68">
        <v>0</v>
      </c>
      <c r="I68" s="44">
        <v>0</v>
      </c>
      <c r="J68" s="54">
        <v>0</v>
      </c>
      <c r="K68" s="136" t="s">
        <v>30</v>
      </c>
      <c r="L68" s="69">
        <v>22</v>
      </c>
      <c r="M68" s="70">
        <v>22</v>
      </c>
      <c r="N68" s="233"/>
      <c r="O68" s="234"/>
      <c r="P68" s="7"/>
    </row>
    <row r="69" spans="1:16" ht="12.75" customHeight="1" thickBot="1" x14ac:dyDescent="0.3">
      <c r="A69" s="79"/>
      <c r="B69" s="80"/>
      <c r="C69" s="224"/>
      <c r="D69" s="251"/>
      <c r="E69" s="240"/>
      <c r="F69" s="230"/>
      <c r="G69" s="71" t="s">
        <v>8</v>
      </c>
      <c r="H69" s="72">
        <f t="shared" ref="H69:J69" si="15">SUM(H68:H68)</f>
        <v>0</v>
      </c>
      <c r="I69" s="73">
        <f t="shared" si="15"/>
        <v>0</v>
      </c>
      <c r="J69" s="73">
        <f t="shared" si="15"/>
        <v>0</v>
      </c>
      <c r="K69" s="138"/>
      <c r="L69" s="74"/>
      <c r="M69" s="81"/>
      <c r="N69" s="235"/>
      <c r="O69" s="236"/>
      <c r="P69" s="7"/>
    </row>
    <row r="70" spans="1:16" ht="25.8" customHeight="1" x14ac:dyDescent="0.25">
      <c r="A70" s="76" t="s">
        <v>9</v>
      </c>
      <c r="B70" s="77" t="s">
        <v>9</v>
      </c>
      <c r="C70" s="223" t="s">
        <v>37</v>
      </c>
      <c r="D70" s="237" t="s">
        <v>110</v>
      </c>
      <c r="E70" s="239" t="s">
        <v>34</v>
      </c>
      <c r="F70" s="229" t="s">
        <v>92</v>
      </c>
      <c r="G70" s="67" t="s">
        <v>31</v>
      </c>
      <c r="H70" s="68">
        <v>13</v>
      </c>
      <c r="I70" s="44">
        <v>13</v>
      </c>
      <c r="J70" s="54">
        <v>8.9</v>
      </c>
      <c r="K70" s="241" t="s">
        <v>48</v>
      </c>
      <c r="L70" s="69">
        <v>44</v>
      </c>
      <c r="M70" s="70">
        <v>88</v>
      </c>
      <c r="N70" s="398" t="s">
        <v>156</v>
      </c>
      <c r="O70" s="404"/>
      <c r="P70" s="7"/>
    </row>
    <row r="71" spans="1:16" ht="15.6" customHeight="1" thickBot="1" x14ac:dyDescent="0.3">
      <c r="A71" s="79"/>
      <c r="B71" s="80"/>
      <c r="C71" s="224"/>
      <c r="D71" s="238"/>
      <c r="E71" s="240"/>
      <c r="F71" s="230"/>
      <c r="G71" s="71" t="s">
        <v>8</v>
      </c>
      <c r="H71" s="72">
        <f t="shared" ref="H71:J71" si="16">SUM(H70:H70)</f>
        <v>13</v>
      </c>
      <c r="I71" s="73">
        <f t="shared" si="16"/>
        <v>13</v>
      </c>
      <c r="J71" s="73">
        <f t="shared" si="16"/>
        <v>8.9</v>
      </c>
      <c r="K71" s="242"/>
      <c r="L71" s="74"/>
      <c r="M71" s="81"/>
      <c r="N71" s="405"/>
      <c r="O71" s="406"/>
      <c r="P71" s="7"/>
    </row>
    <row r="72" spans="1:16" ht="12.75" customHeight="1" x14ac:dyDescent="0.25">
      <c r="A72" s="76" t="s">
        <v>9</v>
      </c>
      <c r="B72" s="77" t="s">
        <v>9</v>
      </c>
      <c r="C72" s="223" t="s">
        <v>43</v>
      </c>
      <c r="D72" s="250" t="s">
        <v>111</v>
      </c>
      <c r="E72" s="239" t="s">
        <v>34</v>
      </c>
      <c r="F72" s="229" t="s">
        <v>92</v>
      </c>
      <c r="G72" s="67" t="s">
        <v>31</v>
      </c>
      <c r="H72" s="68">
        <v>0.3</v>
      </c>
      <c r="I72" s="44">
        <v>0.3</v>
      </c>
      <c r="J72" s="54">
        <v>0.3</v>
      </c>
      <c r="K72" s="231" t="s">
        <v>45</v>
      </c>
      <c r="L72" s="69">
        <v>2</v>
      </c>
      <c r="M72" s="70">
        <v>2</v>
      </c>
      <c r="N72" s="204"/>
      <c r="O72" s="210"/>
      <c r="P72" s="7"/>
    </row>
    <row r="73" spans="1:16" ht="11.4" customHeight="1" thickBot="1" x14ac:dyDescent="0.3">
      <c r="A73" s="79"/>
      <c r="B73" s="80"/>
      <c r="C73" s="224"/>
      <c r="D73" s="251"/>
      <c r="E73" s="240"/>
      <c r="F73" s="230"/>
      <c r="G73" s="71" t="s">
        <v>8</v>
      </c>
      <c r="H73" s="72">
        <f t="shared" ref="H73:J73" si="17">SUM(H72:H72)</f>
        <v>0.3</v>
      </c>
      <c r="I73" s="73">
        <f t="shared" si="17"/>
        <v>0.3</v>
      </c>
      <c r="J73" s="73">
        <f t="shared" si="17"/>
        <v>0.3</v>
      </c>
      <c r="K73" s="242"/>
      <c r="L73" s="74"/>
      <c r="M73" s="81"/>
      <c r="N73" s="213"/>
      <c r="O73" s="214"/>
      <c r="P73" s="7"/>
    </row>
    <row r="74" spans="1:16" ht="38.4" customHeight="1" x14ac:dyDescent="0.25">
      <c r="A74" s="125" t="s">
        <v>9</v>
      </c>
      <c r="B74" s="77" t="s">
        <v>9</v>
      </c>
      <c r="C74" s="223" t="s">
        <v>112</v>
      </c>
      <c r="D74" s="250" t="s">
        <v>114</v>
      </c>
      <c r="E74" s="239" t="s">
        <v>34</v>
      </c>
      <c r="F74" s="229" t="s">
        <v>92</v>
      </c>
      <c r="G74" s="67" t="s">
        <v>31</v>
      </c>
      <c r="H74" s="68">
        <v>3</v>
      </c>
      <c r="I74" s="44">
        <v>3</v>
      </c>
      <c r="J74" s="54">
        <v>3</v>
      </c>
      <c r="K74" s="231" t="s">
        <v>113</v>
      </c>
      <c r="L74" s="69">
        <v>3</v>
      </c>
      <c r="M74" s="70">
        <v>3</v>
      </c>
      <c r="N74" s="204"/>
      <c r="O74" s="210"/>
      <c r="P74" s="7"/>
    </row>
    <row r="75" spans="1:16" ht="16.2" customHeight="1" thickBot="1" x14ac:dyDescent="0.3">
      <c r="A75" s="79"/>
      <c r="B75" s="80"/>
      <c r="C75" s="224"/>
      <c r="D75" s="251"/>
      <c r="E75" s="240"/>
      <c r="F75" s="230"/>
      <c r="G75" s="71" t="s">
        <v>8</v>
      </c>
      <c r="H75" s="72">
        <f t="shared" ref="H75:J75" si="18">SUM(H74:H74)</f>
        <v>3</v>
      </c>
      <c r="I75" s="73">
        <f t="shared" si="18"/>
        <v>3</v>
      </c>
      <c r="J75" s="73">
        <f t="shared" si="18"/>
        <v>3</v>
      </c>
      <c r="K75" s="242"/>
      <c r="L75" s="74"/>
      <c r="M75" s="81"/>
      <c r="N75" s="213"/>
      <c r="O75" s="214"/>
      <c r="P75" s="7"/>
    </row>
    <row r="76" spans="1:16" ht="12.75" customHeight="1" thickBot="1" x14ac:dyDescent="0.3">
      <c r="A76" s="17" t="s">
        <v>9</v>
      </c>
      <c r="B76" s="18" t="s">
        <v>9</v>
      </c>
      <c r="C76" s="274" t="s">
        <v>10</v>
      </c>
      <c r="D76" s="275"/>
      <c r="E76" s="275"/>
      <c r="F76" s="275"/>
      <c r="G76" s="275"/>
      <c r="H76" s="113">
        <f>H57+H59+H61+H63+H65+H67+H69+H71+H73+H75</f>
        <v>51.099999999999994</v>
      </c>
      <c r="I76" s="113">
        <f>I57+I59+I61+I63+I65+I67+I69+I71+I73+I75</f>
        <v>53.3</v>
      </c>
      <c r="J76" s="113">
        <f>J57+J59+J61+J63+J65+J67+J69+J71+J73+J75</f>
        <v>43.72</v>
      </c>
      <c r="K76" s="114"/>
      <c r="L76" s="38"/>
      <c r="M76" s="38"/>
      <c r="N76" s="204"/>
      <c r="O76" s="210"/>
      <c r="P76" s="7"/>
    </row>
    <row r="77" spans="1:16" ht="4.5" hidden="1" customHeight="1" thickBot="1" x14ac:dyDescent="0.3">
      <c r="A77" s="82" t="s">
        <v>9</v>
      </c>
      <c r="B77" s="83" t="s">
        <v>9</v>
      </c>
      <c r="C77" s="378" t="s">
        <v>10</v>
      </c>
      <c r="D77" s="379"/>
      <c r="E77" s="379"/>
      <c r="F77" s="379"/>
      <c r="G77" s="379"/>
      <c r="H77" s="85" t="e">
        <f>H57+H59+H61+H63+#REF!+#REF!+#REF!+#REF!+H69+H71+H73</f>
        <v>#REF!</v>
      </c>
      <c r="I77" s="113">
        <f t="shared" ref="I77:I78" si="19">I58+I60+I62+I64+I66+I68+I70+I72+I74+I76</f>
        <v>91</v>
      </c>
      <c r="J77" s="85" t="e">
        <f>J57+J59+J61+J63+#REF!+#REF!+#REF!+#REF!+J69+J71+J73</f>
        <v>#REF!</v>
      </c>
      <c r="K77" s="86"/>
      <c r="L77" s="87"/>
      <c r="M77" s="87"/>
      <c r="N77" s="211"/>
      <c r="O77" s="212"/>
      <c r="P77" s="7"/>
    </row>
    <row r="78" spans="1:16" ht="21" hidden="1" customHeight="1" thickBot="1" x14ac:dyDescent="0.3">
      <c r="A78" s="17" t="s">
        <v>9</v>
      </c>
      <c r="B78" s="294" t="s">
        <v>11</v>
      </c>
      <c r="C78" s="295"/>
      <c r="D78" s="295"/>
      <c r="E78" s="295"/>
      <c r="F78" s="295"/>
      <c r="G78" s="295"/>
      <c r="H78" s="90" t="e">
        <f>H54+H77</f>
        <v>#REF!</v>
      </c>
      <c r="I78" s="113">
        <f t="shared" si="19"/>
        <v>128.69999999999999</v>
      </c>
      <c r="J78" s="90" t="e">
        <f>J54+J77</f>
        <v>#REF!</v>
      </c>
      <c r="K78" s="91"/>
      <c r="L78" s="66"/>
      <c r="M78" s="66"/>
      <c r="N78" s="211"/>
      <c r="O78" s="212"/>
      <c r="P78" s="7"/>
    </row>
    <row r="79" spans="1:16" ht="15" customHeight="1" thickBot="1" x14ac:dyDescent="0.3">
      <c r="A79" s="53" t="s">
        <v>7</v>
      </c>
      <c r="B79" s="294" t="s">
        <v>11</v>
      </c>
      <c r="C79" s="295"/>
      <c r="D79" s="295"/>
      <c r="E79" s="295"/>
      <c r="F79" s="295"/>
      <c r="G79" s="296"/>
      <c r="H79" s="65">
        <f>H76+H54</f>
        <v>81.099999999999994</v>
      </c>
      <c r="I79" s="65">
        <f>I76+I54</f>
        <v>81.099999999999994</v>
      </c>
      <c r="J79" s="65">
        <f>J76+J54</f>
        <v>61.82</v>
      </c>
      <c r="K79" s="66"/>
      <c r="L79" s="66"/>
      <c r="M79" s="66"/>
      <c r="N79" s="213"/>
      <c r="O79" s="214"/>
      <c r="P79" s="7"/>
    </row>
    <row r="80" spans="1:16" ht="41.4" customHeight="1" x14ac:dyDescent="0.25">
      <c r="A80" s="76"/>
      <c r="B80" s="77"/>
      <c r="C80" s="223"/>
      <c r="D80" s="374" t="s">
        <v>46</v>
      </c>
      <c r="E80" s="239" t="s">
        <v>34</v>
      </c>
      <c r="F80" s="229" t="s">
        <v>92</v>
      </c>
      <c r="G80" s="67" t="s">
        <v>31</v>
      </c>
      <c r="H80" s="68">
        <v>7</v>
      </c>
      <c r="I80" s="44">
        <v>7</v>
      </c>
      <c r="J80" s="54">
        <v>1.2</v>
      </c>
      <c r="K80" s="78"/>
      <c r="L80" s="69"/>
      <c r="M80" s="70"/>
      <c r="N80" s="398" t="s">
        <v>158</v>
      </c>
      <c r="O80" s="404"/>
    </row>
    <row r="81" spans="1:16" ht="41.4" customHeight="1" thickBot="1" x14ac:dyDescent="0.3">
      <c r="A81" s="193"/>
      <c r="B81" s="161"/>
      <c r="C81" s="373"/>
      <c r="D81" s="375"/>
      <c r="E81" s="376"/>
      <c r="F81" s="377"/>
      <c r="G81" s="194" t="s">
        <v>8</v>
      </c>
      <c r="H81" s="195">
        <f t="shared" ref="H81:J81" si="20">SUM(H80:H80)</f>
        <v>7</v>
      </c>
      <c r="I81" s="196">
        <f t="shared" si="20"/>
        <v>7</v>
      </c>
      <c r="J81" s="196">
        <f t="shared" si="20"/>
        <v>1.2</v>
      </c>
      <c r="K81" s="197" t="s">
        <v>22</v>
      </c>
      <c r="L81" s="198">
        <v>8</v>
      </c>
      <c r="M81" s="199">
        <v>0</v>
      </c>
      <c r="N81" s="421"/>
      <c r="O81" s="422"/>
    </row>
    <row r="82" spans="1:16" ht="14.25" customHeight="1" thickBot="1" x14ac:dyDescent="0.3">
      <c r="A82" s="92" t="s">
        <v>7</v>
      </c>
      <c r="B82" s="372" t="s">
        <v>12</v>
      </c>
      <c r="C82" s="372"/>
      <c r="D82" s="372"/>
      <c r="E82" s="372"/>
      <c r="F82" s="372"/>
      <c r="G82" s="372"/>
      <c r="H82" s="200">
        <f>H79+H81+H47</f>
        <v>37970.5</v>
      </c>
      <c r="I82" s="200">
        <f>I79+I81+I47</f>
        <v>39106.800000000003</v>
      </c>
      <c r="J82" s="200">
        <f>J79+J81+J47</f>
        <v>38780.92</v>
      </c>
      <c r="K82" s="345"/>
      <c r="L82" s="345"/>
      <c r="M82" s="345"/>
      <c r="N82" s="215"/>
      <c r="O82" s="216"/>
    </row>
    <row r="83" spans="1:16" ht="14.1" customHeight="1" x14ac:dyDescent="0.25">
      <c r="A83" s="93"/>
      <c r="B83" s="93"/>
      <c r="C83" s="93"/>
      <c r="D83" s="93"/>
      <c r="E83" s="94"/>
      <c r="F83" s="93"/>
      <c r="G83" s="95"/>
      <c r="H83" s="93"/>
      <c r="I83" s="93"/>
      <c r="J83" s="93"/>
      <c r="K83" s="93"/>
      <c r="L83" s="96"/>
      <c r="M83" s="93"/>
      <c r="N83" s="97"/>
      <c r="O83" s="97"/>
    </row>
    <row r="84" spans="1:16" ht="13.8" thickBot="1" x14ac:dyDescent="0.3">
      <c r="A84" s="93"/>
      <c r="B84" s="93"/>
      <c r="C84" s="98"/>
      <c r="D84" s="99"/>
      <c r="E84" s="13"/>
      <c r="F84" s="262" t="s">
        <v>13</v>
      </c>
      <c r="G84" s="263"/>
      <c r="H84" s="263"/>
      <c r="I84" s="263"/>
      <c r="J84" s="263"/>
      <c r="K84" s="93"/>
      <c r="L84" s="96"/>
      <c r="M84" s="93"/>
      <c r="N84" s="97"/>
      <c r="O84" s="97"/>
    </row>
    <row r="85" spans="1:16" ht="79.2" customHeight="1" thickBot="1" x14ac:dyDescent="0.3">
      <c r="A85" s="93"/>
      <c r="B85" s="93"/>
      <c r="C85" s="380" t="s">
        <v>14</v>
      </c>
      <c r="D85" s="381"/>
      <c r="E85" s="381"/>
      <c r="F85" s="381"/>
      <c r="G85" s="382"/>
      <c r="H85" s="162" t="s">
        <v>89</v>
      </c>
      <c r="I85" s="187" t="s">
        <v>90</v>
      </c>
      <c r="J85" s="187" t="s">
        <v>91</v>
      </c>
      <c r="K85" s="93"/>
      <c r="L85" s="96"/>
      <c r="M85" s="93"/>
      <c r="N85" s="97"/>
      <c r="O85" s="97"/>
    </row>
    <row r="86" spans="1:16" ht="13.8" thickBot="1" x14ac:dyDescent="0.3">
      <c r="A86" s="93"/>
      <c r="B86" s="93"/>
      <c r="C86" s="383" t="s">
        <v>15</v>
      </c>
      <c r="D86" s="384"/>
      <c r="E86" s="384"/>
      <c r="F86" s="384"/>
      <c r="G86" s="385"/>
      <c r="H86" s="100">
        <f>H87+H88+H89+H90</f>
        <v>37970.500000000007</v>
      </c>
      <c r="I86" s="101">
        <f t="shared" ref="I86:J86" si="21">I87+I88+I89+I90</f>
        <v>38858.600000000006</v>
      </c>
      <c r="J86" s="101">
        <f t="shared" si="21"/>
        <v>38571.100000000006</v>
      </c>
      <c r="K86" s="93"/>
      <c r="L86" s="96"/>
      <c r="M86" s="93"/>
      <c r="N86" s="9"/>
      <c r="O86" s="9"/>
      <c r="P86" s="9"/>
    </row>
    <row r="87" spans="1:16" ht="13.2" x14ac:dyDescent="0.25">
      <c r="A87" s="93"/>
      <c r="B87" s="93"/>
      <c r="C87" s="366" t="s">
        <v>59</v>
      </c>
      <c r="D87" s="367"/>
      <c r="E87" s="367"/>
      <c r="F87" s="367"/>
      <c r="G87" s="368"/>
      <c r="H87" s="102">
        <v>17307.900000000001</v>
      </c>
      <c r="I87" s="103">
        <v>17911.5</v>
      </c>
      <c r="J87" s="103">
        <v>17628.7</v>
      </c>
      <c r="K87" s="93"/>
      <c r="L87" s="96"/>
      <c r="M87" s="93"/>
      <c r="N87" s="97"/>
      <c r="O87" s="97"/>
    </row>
    <row r="88" spans="1:16" ht="13.2" x14ac:dyDescent="0.25">
      <c r="A88" s="93"/>
      <c r="B88" s="93"/>
      <c r="C88" s="386" t="s">
        <v>87</v>
      </c>
      <c r="D88" s="387"/>
      <c r="E88" s="387"/>
      <c r="F88" s="387"/>
      <c r="G88" s="388"/>
      <c r="H88" s="104"/>
      <c r="I88" s="105"/>
      <c r="J88" s="105"/>
      <c r="K88" s="93"/>
      <c r="L88" s="96"/>
      <c r="M88" s="93"/>
      <c r="N88" s="97"/>
      <c r="O88" s="97"/>
    </row>
    <row r="89" spans="1:16" ht="26.25" customHeight="1" x14ac:dyDescent="0.25">
      <c r="A89" s="93"/>
      <c r="B89" s="93"/>
      <c r="C89" s="369" t="s">
        <v>139</v>
      </c>
      <c r="D89" s="370"/>
      <c r="E89" s="370"/>
      <c r="F89" s="370"/>
      <c r="G89" s="389"/>
      <c r="H89" s="104">
        <v>19181.2</v>
      </c>
      <c r="I89" s="105">
        <v>19102.3</v>
      </c>
      <c r="J89" s="105">
        <v>19097.599999999999</v>
      </c>
      <c r="K89" s="93"/>
      <c r="L89" s="96"/>
      <c r="M89" s="93"/>
      <c r="N89" s="97"/>
      <c r="O89" s="97"/>
    </row>
    <row r="90" spans="1:16" ht="13.8" thickBot="1" x14ac:dyDescent="0.3">
      <c r="A90" s="93"/>
      <c r="B90" s="93"/>
      <c r="C90" s="390" t="s">
        <v>60</v>
      </c>
      <c r="D90" s="391"/>
      <c r="E90" s="391"/>
      <c r="F90" s="391"/>
      <c r="G90" s="392"/>
      <c r="H90" s="106">
        <v>1481.4</v>
      </c>
      <c r="I90" s="107">
        <v>1844.8</v>
      </c>
      <c r="J90" s="107">
        <v>1844.8</v>
      </c>
      <c r="K90" s="93"/>
      <c r="L90" s="96"/>
      <c r="M90" s="93"/>
      <c r="N90" s="97"/>
      <c r="O90" s="97"/>
    </row>
    <row r="91" spans="1:16" ht="13.8" thickBot="1" x14ac:dyDescent="0.3">
      <c r="A91" s="93"/>
      <c r="B91" s="93"/>
      <c r="C91" s="383" t="s">
        <v>16</v>
      </c>
      <c r="D91" s="384"/>
      <c r="E91" s="384"/>
      <c r="F91" s="384"/>
      <c r="G91" s="385"/>
      <c r="H91" s="108">
        <f>H92+H93+H94</f>
        <v>0</v>
      </c>
      <c r="I91" s="109">
        <f t="shared" ref="I91:J91" si="22">I92+I93+I94</f>
        <v>248.2</v>
      </c>
      <c r="J91" s="109">
        <f t="shared" si="22"/>
        <v>209.8</v>
      </c>
      <c r="K91" s="93"/>
      <c r="L91" s="96"/>
      <c r="M91" s="93"/>
      <c r="N91" s="97"/>
      <c r="O91" s="97"/>
    </row>
    <row r="92" spans="1:16" ht="13.2" x14ac:dyDescent="0.25">
      <c r="A92" s="93"/>
      <c r="B92" s="93"/>
      <c r="C92" s="393" t="s">
        <v>61</v>
      </c>
      <c r="D92" s="394"/>
      <c r="E92" s="394"/>
      <c r="F92" s="394"/>
      <c r="G92" s="395"/>
      <c r="H92" s="102"/>
      <c r="I92" s="103"/>
      <c r="J92" s="103"/>
      <c r="K92" s="93"/>
      <c r="L92" s="96"/>
      <c r="M92" s="93"/>
      <c r="N92" s="97"/>
      <c r="O92" s="97"/>
    </row>
    <row r="93" spans="1:16" ht="13.2" x14ac:dyDescent="0.25">
      <c r="A93" s="93"/>
      <c r="B93" s="93"/>
      <c r="C93" s="201" t="s">
        <v>62</v>
      </c>
      <c r="D93" s="202"/>
      <c r="E93" s="202"/>
      <c r="F93" s="202"/>
      <c r="G93" s="203"/>
      <c r="H93" s="104"/>
      <c r="I93" s="105">
        <v>248.2</v>
      </c>
      <c r="J93" s="105">
        <v>209.8</v>
      </c>
      <c r="K93" s="93"/>
      <c r="L93" s="96"/>
      <c r="M93" s="93"/>
      <c r="N93" s="97"/>
      <c r="O93" s="97"/>
    </row>
    <row r="94" spans="1:16" ht="13.8" thickBot="1" x14ac:dyDescent="0.3">
      <c r="A94" s="93"/>
      <c r="B94" s="93"/>
      <c r="C94" s="369" t="s">
        <v>63</v>
      </c>
      <c r="D94" s="370"/>
      <c r="E94" s="370"/>
      <c r="F94" s="370"/>
      <c r="G94" s="371"/>
      <c r="H94" s="106"/>
      <c r="I94" s="107"/>
      <c r="J94" s="107"/>
      <c r="K94" s="93"/>
      <c r="L94" s="96"/>
      <c r="M94" s="93"/>
      <c r="N94" s="97"/>
      <c r="O94" s="97"/>
    </row>
    <row r="95" spans="1:16" ht="13.8" thickBot="1" x14ac:dyDescent="0.3">
      <c r="A95" s="93"/>
      <c r="B95" s="93"/>
      <c r="C95" s="363" t="s">
        <v>17</v>
      </c>
      <c r="D95" s="364"/>
      <c r="E95" s="364"/>
      <c r="F95" s="364"/>
      <c r="G95" s="365"/>
      <c r="H95" s="110">
        <f>H91+H86</f>
        <v>37970.500000000007</v>
      </c>
      <c r="I95" s="111">
        <f t="shared" ref="I95:J95" si="23">I91+I86</f>
        <v>39106.800000000003</v>
      </c>
      <c r="J95" s="111">
        <f t="shared" si="23"/>
        <v>38780.900000000009</v>
      </c>
      <c r="K95" s="93"/>
      <c r="L95" s="96"/>
      <c r="M95" s="93"/>
      <c r="N95" s="97"/>
      <c r="O95" s="97"/>
    </row>
  </sheetData>
  <mergeCells count="214">
    <mergeCell ref="N80:O81"/>
    <mergeCell ref="N50:O51"/>
    <mergeCell ref="N56:O57"/>
    <mergeCell ref="N58:O59"/>
    <mergeCell ref="N60:O61"/>
    <mergeCell ref="N62:O63"/>
    <mergeCell ref="N68:O69"/>
    <mergeCell ref="N70:O71"/>
    <mergeCell ref="N66:O67"/>
    <mergeCell ref="N74:O75"/>
    <mergeCell ref="K74:K75"/>
    <mergeCell ref="N9:O11"/>
    <mergeCell ref="N12:O13"/>
    <mergeCell ref="N14:O15"/>
    <mergeCell ref="N16:O18"/>
    <mergeCell ref="N19:O21"/>
    <mergeCell ref="N33:O36"/>
    <mergeCell ref="N39:O42"/>
    <mergeCell ref="N43:O45"/>
    <mergeCell ref="N28:O29"/>
    <mergeCell ref="N37:O38"/>
    <mergeCell ref="N72:O73"/>
    <mergeCell ref="K66:K67"/>
    <mergeCell ref="N22:O23"/>
    <mergeCell ref="A24:A27"/>
    <mergeCell ref="B24:B27"/>
    <mergeCell ref="C24:C27"/>
    <mergeCell ref="D24:D27"/>
    <mergeCell ref="A30:A32"/>
    <mergeCell ref="K70:K71"/>
    <mergeCell ref="K72:K73"/>
    <mergeCell ref="C70:C71"/>
    <mergeCell ref="D70:D71"/>
    <mergeCell ref="E70:E71"/>
    <mergeCell ref="F70:F71"/>
    <mergeCell ref="K62:K63"/>
    <mergeCell ref="F62:F63"/>
    <mergeCell ref="C54:G54"/>
    <mergeCell ref="D56:D57"/>
    <mergeCell ref="C55:M55"/>
    <mergeCell ref="E56:E57"/>
    <mergeCell ref="C39:C42"/>
    <mergeCell ref="D39:D42"/>
    <mergeCell ref="E39:E42"/>
    <mergeCell ref="D60:D61"/>
    <mergeCell ref="E62:E63"/>
    <mergeCell ref="C60:C61"/>
    <mergeCell ref="A39:A42"/>
    <mergeCell ref="C95:G95"/>
    <mergeCell ref="C87:G87"/>
    <mergeCell ref="C94:G94"/>
    <mergeCell ref="B78:G78"/>
    <mergeCell ref="B79:G79"/>
    <mergeCell ref="B82:G82"/>
    <mergeCell ref="C68:C69"/>
    <mergeCell ref="D68:D69"/>
    <mergeCell ref="E68:E69"/>
    <mergeCell ref="F68:F69"/>
    <mergeCell ref="C80:C81"/>
    <mergeCell ref="D80:D81"/>
    <mergeCell ref="E80:E81"/>
    <mergeCell ref="F80:F81"/>
    <mergeCell ref="C77:G77"/>
    <mergeCell ref="C85:G85"/>
    <mergeCell ref="C86:G86"/>
    <mergeCell ref="C88:G88"/>
    <mergeCell ref="C89:G89"/>
    <mergeCell ref="C90:G90"/>
    <mergeCell ref="C91:G91"/>
    <mergeCell ref="C92:G92"/>
    <mergeCell ref="C72:C73"/>
    <mergeCell ref="D72:D73"/>
    <mergeCell ref="K82:M82"/>
    <mergeCell ref="A9:A11"/>
    <mergeCell ref="B9:B11"/>
    <mergeCell ref="K5:K6"/>
    <mergeCell ref="A4:A6"/>
    <mergeCell ref="B4:B6"/>
    <mergeCell ref="G4:G6"/>
    <mergeCell ref="H5:H6"/>
    <mergeCell ref="B7:M7"/>
    <mergeCell ref="C8:M8"/>
    <mergeCell ref="C9:C11"/>
    <mergeCell ref="D9:D11"/>
    <mergeCell ref="L5:M5"/>
    <mergeCell ref="K4:M4"/>
    <mergeCell ref="E9:E11"/>
    <mergeCell ref="F9:F11"/>
    <mergeCell ref="A19:A21"/>
    <mergeCell ref="C28:G28"/>
    <mergeCell ref="F30:F32"/>
    <mergeCell ref="A16:A18"/>
    <mergeCell ref="B16:B18"/>
    <mergeCell ref="C16:C18"/>
    <mergeCell ref="D16:D18"/>
    <mergeCell ref="D62:D63"/>
    <mergeCell ref="I1:M1"/>
    <mergeCell ref="C4:C6"/>
    <mergeCell ref="D4:D6"/>
    <mergeCell ref="E4:E6"/>
    <mergeCell ref="F4:F6"/>
    <mergeCell ref="E19:E21"/>
    <mergeCell ref="F19:F21"/>
    <mergeCell ref="C19:C21"/>
    <mergeCell ref="D19:D21"/>
    <mergeCell ref="C14:G14"/>
    <mergeCell ref="C15:M15"/>
    <mergeCell ref="E16:E18"/>
    <mergeCell ref="F16:F18"/>
    <mergeCell ref="K16:K17"/>
    <mergeCell ref="H4:J4"/>
    <mergeCell ref="D3:H3"/>
    <mergeCell ref="D2:O2"/>
    <mergeCell ref="A22:A23"/>
    <mergeCell ref="B22:B23"/>
    <mergeCell ref="C22:C23"/>
    <mergeCell ref="D22:D23"/>
    <mergeCell ref="E22:E23"/>
    <mergeCell ref="F22:F23"/>
    <mergeCell ref="K50:K51"/>
    <mergeCell ref="F43:F45"/>
    <mergeCell ref="B43:B45"/>
    <mergeCell ref="C43:C45"/>
    <mergeCell ref="B50:B51"/>
    <mergeCell ref="D43:D45"/>
    <mergeCell ref="K39:K42"/>
    <mergeCell ref="K43:K45"/>
    <mergeCell ref="A33:A36"/>
    <mergeCell ref="K30:K32"/>
    <mergeCell ref="C30:C32"/>
    <mergeCell ref="D30:D32"/>
    <mergeCell ref="C29:M29"/>
    <mergeCell ref="K24:K27"/>
    <mergeCell ref="E24:E27"/>
    <mergeCell ref="F24:F27"/>
    <mergeCell ref="K22:K23"/>
    <mergeCell ref="E30:E32"/>
    <mergeCell ref="A43:A45"/>
    <mergeCell ref="C46:G46"/>
    <mergeCell ref="E50:E51"/>
    <mergeCell ref="B48:M48"/>
    <mergeCell ref="C49:M49"/>
    <mergeCell ref="C37:G37"/>
    <mergeCell ref="B33:B36"/>
    <mergeCell ref="D50:D51"/>
    <mergeCell ref="F50:F51"/>
    <mergeCell ref="C50:C51"/>
    <mergeCell ref="C38:M38"/>
    <mergeCell ref="C33:C36"/>
    <mergeCell ref="D33:D36"/>
    <mergeCell ref="A50:A51"/>
    <mergeCell ref="E33:E36"/>
    <mergeCell ref="F33:F36"/>
    <mergeCell ref="F39:F42"/>
    <mergeCell ref="B47:G47"/>
    <mergeCell ref="B39:B42"/>
    <mergeCell ref="N4:N6"/>
    <mergeCell ref="O4:O6"/>
    <mergeCell ref="I5:I6"/>
    <mergeCell ref="J5:J6"/>
    <mergeCell ref="F84:J84"/>
    <mergeCell ref="A12:A13"/>
    <mergeCell ref="B12:B13"/>
    <mergeCell ref="C12:C13"/>
    <mergeCell ref="D12:D13"/>
    <mergeCell ref="E12:E13"/>
    <mergeCell ref="F12:F13"/>
    <mergeCell ref="C76:G76"/>
    <mergeCell ref="F56:F57"/>
    <mergeCell ref="E60:E61"/>
    <mergeCell ref="F60:F61"/>
    <mergeCell ref="D58:D59"/>
    <mergeCell ref="E58:E59"/>
    <mergeCell ref="C58:C59"/>
    <mergeCell ref="N24:O27"/>
    <mergeCell ref="N30:O32"/>
    <mergeCell ref="A56:A57"/>
    <mergeCell ref="B56:B57"/>
    <mergeCell ref="E43:E45"/>
    <mergeCell ref="C56:C57"/>
    <mergeCell ref="E72:E73"/>
    <mergeCell ref="F72:F73"/>
    <mergeCell ref="B19:B21"/>
    <mergeCell ref="C74:C75"/>
    <mergeCell ref="D74:D75"/>
    <mergeCell ref="E74:E75"/>
    <mergeCell ref="F74:F75"/>
    <mergeCell ref="C62:C63"/>
    <mergeCell ref="F58:F59"/>
    <mergeCell ref="B30:B32"/>
    <mergeCell ref="C93:G93"/>
    <mergeCell ref="N46:O49"/>
    <mergeCell ref="N54:O55"/>
    <mergeCell ref="N76:O79"/>
    <mergeCell ref="N82:O82"/>
    <mergeCell ref="K35:K36"/>
    <mergeCell ref="A52:A53"/>
    <mergeCell ref="B52:B53"/>
    <mergeCell ref="C52:C53"/>
    <mergeCell ref="D52:D53"/>
    <mergeCell ref="E52:E53"/>
    <mergeCell ref="F52:F53"/>
    <mergeCell ref="K52:K53"/>
    <mergeCell ref="N52:O53"/>
    <mergeCell ref="C64:C65"/>
    <mergeCell ref="D64:D65"/>
    <mergeCell ref="E64:E65"/>
    <mergeCell ref="F64:F65"/>
    <mergeCell ref="K64:K65"/>
    <mergeCell ref="N64:O65"/>
    <mergeCell ref="C66:C67"/>
    <mergeCell ref="D66:D67"/>
    <mergeCell ref="E66:E67"/>
    <mergeCell ref="F66:F67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workbookViewId="0">
      <selection activeCell="K15" sqref="K15"/>
    </sheetView>
  </sheetViews>
  <sheetFormatPr defaultRowHeight="13.2" x14ac:dyDescent="0.25"/>
  <cols>
    <col min="3" max="3" width="19.77734375" bestFit="1" customWidth="1"/>
  </cols>
  <sheetData>
    <row r="2" spans="2:10" ht="15.6" x14ac:dyDescent="0.3">
      <c r="B2" s="427" t="s">
        <v>65</v>
      </c>
      <c r="C2" s="428"/>
      <c r="D2" s="428"/>
      <c r="E2" s="428"/>
      <c r="F2" s="428"/>
      <c r="G2" s="428"/>
      <c r="H2" s="428"/>
      <c r="I2" s="428"/>
      <c r="J2" s="115"/>
    </row>
    <row r="3" spans="2:10" ht="15.6" x14ac:dyDescent="0.3">
      <c r="B3" s="427" t="s">
        <v>72</v>
      </c>
      <c r="C3" s="428"/>
      <c r="D3" s="428"/>
      <c r="E3" s="428"/>
      <c r="F3" s="428"/>
      <c r="G3" s="428"/>
      <c r="H3" s="428"/>
      <c r="I3" s="428"/>
      <c r="J3" s="115"/>
    </row>
    <row r="4" spans="2:10" ht="15.6" x14ac:dyDescent="0.3">
      <c r="B4" s="428"/>
      <c r="C4" s="428"/>
      <c r="D4" s="428"/>
      <c r="E4" s="428"/>
      <c r="F4" s="428"/>
      <c r="G4" s="428"/>
      <c r="H4" s="428"/>
      <c r="I4" s="428"/>
      <c r="J4" s="115"/>
    </row>
    <row r="5" spans="2:10" ht="15.6" x14ac:dyDescent="0.3">
      <c r="B5" s="427" t="s">
        <v>66</v>
      </c>
      <c r="C5" s="427"/>
      <c r="D5" s="427"/>
      <c r="E5" s="427"/>
      <c r="F5" s="427"/>
      <c r="G5" s="427"/>
      <c r="H5" s="427"/>
      <c r="I5" s="116"/>
    </row>
    <row r="6" spans="2:10" ht="15.6" x14ac:dyDescent="0.3">
      <c r="B6" s="115"/>
      <c r="C6" s="115"/>
      <c r="D6" s="115"/>
      <c r="E6" s="115"/>
      <c r="F6" s="115"/>
      <c r="G6" s="115"/>
      <c r="H6" s="115"/>
      <c r="I6" s="116"/>
    </row>
    <row r="7" spans="2:10" ht="15.6" x14ac:dyDescent="0.3">
      <c r="B7" s="117"/>
      <c r="C7" s="117"/>
      <c r="D7" s="117"/>
      <c r="E7" s="117"/>
      <c r="F7" s="117"/>
      <c r="G7" s="117"/>
      <c r="H7" s="117"/>
      <c r="I7" s="117"/>
      <c r="J7" s="117"/>
    </row>
    <row r="8" spans="2:10" ht="15.6" x14ac:dyDescent="0.3">
      <c r="B8" s="117" t="s">
        <v>160</v>
      </c>
      <c r="C8" s="117"/>
      <c r="D8" s="117"/>
      <c r="E8" s="117"/>
      <c r="F8" s="117"/>
      <c r="G8" s="117"/>
      <c r="H8" s="117"/>
      <c r="I8" s="117"/>
      <c r="J8" s="117"/>
    </row>
    <row r="9" spans="2:10" ht="15.75" customHeight="1" x14ac:dyDescent="0.3">
      <c r="B9" s="117"/>
      <c r="C9" s="124" t="s">
        <v>67</v>
      </c>
      <c r="D9" s="119">
        <v>21</v>
      </c>
      <c r="E9" s="118"/>
      <c r="F9" s="117" t="s">
        <v>161</v>
      </c>
      <c r="G9" s="117"/>
      <c r="H9" s="117"/>
      <c r="I9" s="117"/>
      <c r="J9" s="117"/>
    </row>
    <row r="10" spans="2:10" ht="15.75" customHeight="1" x14ac:dyDescent="0.3">
      <c r="C10" s="124" t="s">
        <v>162</v>
      </c>
      <c r="D10" s="119">
        <v>1</v>
      </c>
      <c r="E10" s="120"/>
      <c r="F10" s="429" t="s">
        <v>68</v>
      </c>
      <c r="G10" s="429"/>
      <c r="H10" s="429"/>
      <c r="I10" s="429"/>
      <c r="J10" s="429"/>
    </row>
    <row r="11" spans="2:10" ht="15.6" x14ac:dyDescent="0.3">
      <c r="C11" s="430" t="s">
        <v>73</v>
      </c>
      <c r="D11" s="430"/>
      <c r="E11" s="430"/>
      <c r="F11" s="430"/>
      <c r="G11" s="430"/>
    </row>
    <row r="30" spans="2:10" ht="32.25" customHeight="1" x14ac:dyDescent="0.25">
      <c r="B30" s="423" t="s">
        <v>69</v>
      </c>
      <c r="C30" s="423"/>
      <c r="D30" s="423"/>
      <c r="E30" s="423"/>
      <c r="F30" s="423"/>
      <c r="G30" s="423"/>
      <c r="H30" s="423"/>
      <c r="I30" s="423"/>
      <c r="J30" s="121"/>
    </row>
    <row r="31" spans="2:10" ht="32.25" customHeight="1" x14ac:dyDescent="0.25">
      <c r="B31" s="424" t="s">
        <v>70</v>
      </c>
      <c r="C31" s="424"/>
      <c r="D31" s="424"/>
      <c r="E31" s="424"/>
      <c r="F31" s="424"/>
      <c r="G31" s="424"/>
      <c r="H31" s="424"/>
      <c r="I31" s="424"/>
      <c r="J31" s="122"/>
    </row>
    <row r="32" spans="2:10" ht="33" customHeight="1" x14ac:dyDescent="0.25">
      <c r="B32" s="425" t="s">
        <v>75</v>
      </c>
      <c r="C32" s="425"/>
      <c r="D32" s="425"/>
      <c r="E32" s="425"/>
      <c r="F32" s="425"/>
      <c r="G32" s="425"/>
      <c r="H32" s="425"/>
      <c r="I32" s="425"/>
      <c r="J32" s="123"/>
    </row>
    <row r="33" spans="2:10" ht="31.5" customHeight="1" x14ac:dyDescent="0.25">
      <c r="B33" s="425" t="s">
        <v>71</v>
      </c>
      <c r="C33" s="426"/>
      <c r="D33" s="426"/>
      <c r="E33" s="426"/>
      <c r="F33" s="426"/>
      <c r="G33" s="426"/>
      <c r="H33" s="426"/>
      <c r="I33" s="426"/>
      <c r="J33" s="123"/>
    </row>
  </sheetData>
  <mergeCells count="9">
    <mergeCell ref="B30:I30"/>
    <mergeCell ref="B31:I31"/>
    <mergeCell ref="B32:I32"/>
    <mergeCell ref="B33:I33"/>
    <mergeCell ref="B2:I2"/>
    <mergeCell ref="B3:I4"/>
    <mergeCell ref="B5:H5"/>
    <mergeCell ref="F10:J10"/>
    <mergeCell ref="C11:G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F19" sqref="F19"/>
    </sheetView>
  </sheetViews>
  <sheetFormatPr defaultRowHeight="13.2" x14ac:dyDescent="0.25"/>
  <cols>
    <col min="2" max="2" width="14.77734375" customWidth="1"/>
    <col min="3" max="3" width="43.44140625" customWidth="1"/>
    <col min="4" max="4" width="8.77734375" customWidth="1"/>
  </cols>
  <sheetData>
    <row r="2" spans="2:3" ht="16.2" thickBot="1" x14ac:dyDescent="0.35">
      <c r="C2" s="148" t="s">
        <v>136</v>
      </c>
    </row>
    <row r="3" spans="2:3" ht="31.8" thickBot="1" x14ac:dyDescent="0.3">
      <c r="B3" s="139" t="s">
        <v>115</v>
      </c>
      <c r="C3" s="143" t="s">
        <v>116</v>
      </c>
    </row>
    <row r="4" spans="2:3" ht="15.6" x14ac:dyDescent="0.25">
      <c r="B4" s="140">
        <v>0</v>
      </c>
      <c r="C4" s="144" t="s">
        <v>117</v>
      </c>
    </row>
    <row r="5" spans="2:3" ht="15.6" x14ac:dyDescent="0.25">
      <c r="B5" s="141">
        <v>1</v>
      </c>
      <c r="C5" s="145" t="s">
        <v>118</v>
      </c>
    </row>
    <row r="6" spans="2:3" ht="15.6" x14ac:dyDescent="0.25">
      <c r="B6" s="141">
        <v>2</v>
      </c>
      <c r="C6" s="145" t="s">
        <v>119</v>
      </c>
    </row>
    <row r="7" spans="2:3" ht="15.6" x14ac:dyDescent="0.25">
      <c r="B7" s="141">
        <v>3</v>
      </c>
      <c r="C7" s="145" t="s">
        <v>120</v>
      </c>
    </row>
    <row r="8" spans="2:3" ht="15.6" x14ac:dyDescent="0.25">
      <c r="B8" s="141">
        <v>4</v>
      </c>
      <c r="C8" s="145" t="s">
        <v>121</v>
      </c>
    </row>
    <row r="9" spans="2:3" ht="15.6" x14ac:dyDescent="0.25">
      <c r="B9" s="141">
        <v>5</v>
      </c>
      <c r="C9" s="145" t="s">
        <v>122</v>
      </c>
    </row>
    <row r="10" spans="2:3" ht="15.6" x14ac:dyDescent="0.25">
      <c r="B10" s="141">
        <v>6</v>
      </c>
      <c r="C10" s="145" t="s">
        <v>123</v>
      </c>
    </row>
    <row r="11" spans="2:3" ht="15.6" x14ac:dyDescent="0.25">
      <c r="B11" s="141">
        <v>7</v>
      </c>
      <c r="C11" s="145" t="s">
        <v>124</v>
      </c>
    </row>
    <row r="12" spans="2:3" ht="15.6" x14ac:dyDescent="0.25">
      <c r="B12" s="141">
        <v>8</v>
      </c>
      <c r="C12" s="145" t="s">
        <v>125</v>
      </c>
    </row>
    <row r="13" spans="2:3" ht="15.6" x14ac:dyDescent="0.25">
      <c r="B13" s="141">
        <v>9</v>
      </c>
      <c r="C13" s="145" t="s">
        <v>126</v>
      </c>
    </row>
    <row r="14" spans="2:3" ht="15.6" x14ac:dyDescent="0.25">
      <c r="B14" s="141">
        <v>10</v>
      </c>
      <c r="C14" s="145" t="s">
        <v>127</v>
      </c>
    </row>
    <row r="15" spans="2:3" ht="31.2" x14ac:dyDescent="0.25">
      <c r="B15" s="141">
        <v>11</v>
      </c>
      <c r="C15" s="145" t="s">
        <v>128</v>
      </c>
    </row>
    <row r="16" spans="2:3" ht="15.6" x14ac:dyDescent="0.25">
      <c r="B16" s="141">
        <v>12</v>
      </c>
      <c r="C16" s="145" t="s">
        <v>129</v>
      </c>
    </row>
    <row r="17" spans="2:3" ht="15.6" x14ac:dyDescent="0.25">
      <c r="B17" s="141">
        <v>13</v>
      </c>
      <c r="C17" s="145" t="s">
        <v>130</v>
      </c>
    </row>
    <row r="18" spans="2:3" ht="15.6" x14ac:dyDescent="0.25">
      <c r="B18" s="141">
        <v>14</v>
      </c>
      <c r="C18" s="145" t="s">
        <v>131</v>
      </c>
    </row>
    <row r="19" spans="2:3" ht="15.6" x14ac:dyDescent="0.25">
      <c r="B19" s="141">
        <v>15</v>
      </c>
      <c r="C19" s="145" t="s">
        <v>132</v>
      </c>
    </row>
    <row r="20" spans="2:3" ht="15.6" x14ac:dyDescent="0.25">
      <c r="B20" s="141">
        <v>16</v>
      </c>
      <c r="C20" s="145" t="s">
        <v>133</v>
      </c>
    </row>
    <row r="21" spans="2:3" ht="15.6" x14ac:dyDescent="0.25">
      <c r="B21" s="141">
        <v>17</v>
      </c>
      <c r="C21" s="145" t="s">
        <v>134</v>
      </c>
    </row>
    <row r="22" spans="2:3" ht="16.2" thickBot="1" x14ac:dyDescent="0.3">
      <c r="B22" s="142">
        <v>18</v>
      </c>
      <c r="C22" s="146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Ataskaita</vt:lpstr>
      <vt:lpstr>Priemonių vykdytojų kodai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Giedre</dc:creator>
  <cp:lastModifiedBy>Asta Puodžiūnienė</cp:lastModifiedBy>
  <cp:lastPrinted>2017-03-13T07:50:12Z</cp:lastPrinted>
  <dcterms:created xsi:type="dcterms:W3CDTF">2009-12-17T14:14:17Z</dcterms:created>
  <dcterms:modified xsi:type="dcterms:W3CDTF">2017-03-14T14:21:01Z</dcterms:modified>
</cp:coreProperties>
</file>