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9372"/>
  </bookViews>
  <sheets>
    <sheet name="Priemonių suvestinė" sheetId="2" r:id="rId1"/>
    <sheet name="Ataskaita" sheetId="4" r:id="rId2"/>
    <sheet name="Priemoniu vykdytoju kodai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I70" i="2" l="1"/>
  <c r="J70" i="2"/>
  <c r="H70" i="2"/>
  <c r="I60" i="2" l="1"/>
  <c r="H32" i="2"/>
  <c r="J32" i="2"/>
  <c r="I32" i="2"/>
  <c r="J49" i="2" l="1"/>
  <c r="I49" i="2"/>
  <c r="H49" i="2"/>
  <c r="J12" i="2"/>
  <c r="H12" i="2"/>
  <c r="I12" i="2"/>
  <c r="J60" i="2" l="1"/>
  <c r="H60" i="2"/>
  <c r="I64" i="2"/>
  <c r="J64" i="2"/>
  <c r="I54" i="2"/>
  <c r="I55" i="2" s="1"/>
  <c r="J54" i="2"/>
  <c r="J55" i="2" s="1"/>
  <c r="I40" i="2"/>
  <c r="J40" i="2"/>
  <c r="I34" i="2"/>
  <c r="J34" i="2"/>
  <c r="I28" i="2"/>
  <c r="J28" i="2"/>
  <c r="I24" i="2"/>
  <c r="J24" i="2"/>
  <c r="J21" i="2"/>
  <c r="I21" i="2"/>
  <c r="I16" i="2"/>
  <c r="J16" i="2"/>
  <c r="J81" i="2"/>
  <c r="I81" i="2"/>
  <c r="H81" i="2"/>
  <c r="J76" i="2"/>
  <c r="I76" i="2"/>
  <c r="H76" i="2"/>
  <c r="H54" i="2"/>
  <c r="H55" i="2" s="1"/>
  <c r="H40" i="2"/>
  <c r="H28" i="2"/>
  <c r="H24" i="2"/>
  <c r="H21" i="2"/>
  <c r="H16" i="2"/>
  <c r="J35" i="2" l="1"/>
  <c r="J86" i="2"/>
  <c r="H86" i="2"/>
  <c r="I35" i="2"/>
  <c r="I86" i="2"/>
  <c r="J46" i="2" l="1"/>
  <c r="J50" i="2" s="1"/>
  <c r="I46" i="2"/>
  <c r="H46" i="2"/>
  <c r="J43" i="2"/>
  <c r="I43" i="2"/>
  <c r="H43" i="2"/>
  <c r="H34" i="2"/>
  <c r="H35" i="2" s="1"/>
  <c r="I66" i="2"/>
  <c r="J66" i="2"/>
  <c r="I68" i="2"/>
  <c r="J68" i="2"/>
  <c r="H68" i="2"/>
  <c r="H66" i="2"/>
  <c r="H64" i="2"/>
  <c r="H50" i="2" l="1"/>
  <c r="H69" i="2"/>
  <c r="I69" i="2"/>
  <c r="J69" i="2"/>
  <c r="I50" i="2"/>
  <c r="J71" i="2" l="1"/>
  <c r="I71" i="2"/>
  <c r="H71" i="2"/>
</calcChain>
</file>

<file path=xl/sharedStrings.xml><?xml version="1.0" encoding="utf-8"?>
<sst xmlns="http://schemas.openxmlformats.org/spreadsheetml/2006/main" count="354" uniqueCount="203">
  <si>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</si>
  <si>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</si>
  <si>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</si>
  <si>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</si>
  <si>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</si>
  <si>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</si>
  <si>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</si>
  <si>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</si>
  <si>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</si>
  <si>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</si>
  <si>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</si>
  <si>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</si>
  <si>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</si>
  <si>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</si>
  <si>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</si>
  <si>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</si>
  <si>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</si>
  <si>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</si>
  <si>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</si>
  <si>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KULTŪROS IR MENO PROGRAMA (11)</t>
  </si>
  <si>
    <t>Sudaryti sąlygas Muzikinio teatro veiklai</t>
  </si>
  <si>
    <t>Sudaryti sąlygas koncertinės įstaigos „Panevėžio garsas“ veiklai</t>
  </si>
  <si>
    <t>Sudaryti sąlygas Dailės galerijos veiklai</t>
  </si>
  <si>
    <t>Sudaryti sąlygas teatro ,,Menas“ veiklai</t>
  </si>
  <si>
    <t>Sudaryti sąlygas Lėlių vežimo teatro veiklai</t>
  </si>
  <si>
    <t>Spektaklių skaičius per metus</t>
  </si>
  <si>
    <t xml:space="preserve">Premjerų skaičius per metus </t>
  </si>
  <si>
    <t>Koncertų skaičius per metus</t>
  </si>
  <si>
    <t>Parodų skaičius per metus</t>
  </si>
  <si>
    <t>Kino renginių skaičius</t>
  </si>
  <si>
    <t xml:space="preserve">Žiūrovų (lankytojų) skaičius  </t>
  </si>
  <si>
    <t>03</t>
  </si>
  <si>
    <t>04</t>
  </si>
  <si>
    <t>05</t>
  </si>
  <si>
    <t>Sudaryti sąlygas Savivaldybės viešosios bibliotekos veiklai</t>
  </si>
  <si>
    <t xml:space="preserve">Viešosios bibliotekos skaitytojų skaičius </t>
  </si>
  <si>
    <t>Įsigytų naujų knygų skaičius</t>
  </si>
  <si>
    <t>Puoselėti kultūros paveldą</t>
  </si>
  <si>
    <t>Užtikrinti Kraštotyros muziejaus veiklą</t>
  </si>
  <si>
    <t>Kraštotyros muziejaus lankytojų skaičius</t>
  </si>
  <si>
    <t>Naujų edukacinių programų skaičius</t>
  </si>
  <si>
    <t>Edukacinių programų lankytojų skaičius per metus</t>
  </si>
  <si>
    <t>Sudaryti sąlygas kultūros centro Panevėžio bendruomenių rūmų veiklai</t>
  </si>
  <si>
    <t>Meno kolektyvų, klubų, būrelių skaičius</t>
  </si>
  <si>
    <t>Renginių miesto bendruomenei skaičius per metus</t>
  </si>
  <si>
    <t>288724610</t>
  </si>
  <si>
    <t>191782373</t>
  </si>
  <si>
    <t>190432352</t>
  </si>
  <si>
    <t>148428990</t>
  </si>
  <si>
    <t>190866014</t>
  </si>
  <si>
    <t>148504349</t>
  </si>
  <si>
    <t>190431250</t>
  </si>
  <si>
    <t xml:space="preserve">190431446 </t>
  </si>
  <si>
    <t>3</t>
  </si>
  <si>
    <t>Naujų parengtų programų skaičius per metus</t>
  </si>
  <si>
    <t>4</t>
  </si>
  <si>
    <t xml:space="preserve">Naujų parengtų programų skaičius </t>
  </si>
  <si>
    <t>288724610
193278297</t>
  </si>
  <si>
    <t>SB</t>
  </si>
  <si>
    <t>06</t>
  </si>
  <si>
    <t>07</t>
  </si>
  <si>
    <t>Užtikrinti Panevėžio paveldo skaitmeninimą ir skelbimą</t>
  </si>
  <si>
    <t>Aptarnaujamų prieigų skaičius</t>
  </si>
  <si>
    <t>Naujų parengtų edukacinių programų skaičius</t>
  </si>
  <si>
    <t>Edukacinių programų dalyvių skaičius</t>
  </si>
  <si>
    <t>Interneto lankytojų skaičius</t>
  </si>
  <si>
    <t>Skirtų stipendijų skaičius</t>
  </si>
  <si>
    <t>Suskaitmenintų dokumentų skaičius</t>
  </si>
  <si>
    <t>Paskelbtų suskaitmenintų dokumentų skaičius</t>
  </si>
  <si>
    <t>Paversti Panevėžio miestą kultūros traukos centru</t>
  </si>
  <si>
    <t>Sudaryti sąlygas miesto gyventojams, ypač jaunimui, dalyvauti kultūros ir meno veikloje, ugdyti jų kūrybiškumą ir meninę raišką</t>
  </si>
  <si>
    <t xml:space="preserve">Į meninį ugdymą įtrauktų gyventojų skaičius
</t>
  </si>
  <si>
    <t xml:space="preserve">Paremtų meninio ugdymo projektų skaičius </t>
  </si>
  <si>
    <t>10</t>
  </si>
  <si>
    <t>Sudaryti sąlygas kino centrui „Garsas“ nekomercinio kino sklaidai</t>
  </si>
  <si>
    <t>Skirti stipendijas menininkams</t>
  </si>
  <si>
    <t>302477544</t>
  </si>
  <si>
    <t xml:space="preserve">Parodų lankytojų skaičius  </t>
  </si>
  <si>
    <t>Užtikrinti, kad kultūra Panevėžyje būtų aukštos šiuolaikiškos kokybės ir išsiskirtų iš kitų miestų</t>
  </si>
  <si>
    <t>25</t>
  </si>
  <si>
    <t>20</t>
  </si>
  <si>
    <t>1</t>
  </si>
  <si>
    <t>15</t>
  </si>
  <si>
    <t>Sudaryti sąlygas mėgėjų meno kolektyvams pasirengti  dalyvauti Dainų šventėje</t>
  </si>
  <si>
    <t xml:space="preserve">Įgyvendinti renginių rinkodaros priemones </t>
  </si>
  <si>
    <t>Įgyvendintų rinkodaros priemonių skaičius</t>
  </si>
  <si>
    <t>VB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</si>
  <si>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</si>
  <si>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</si>
  <si>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</si>
  <si>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</si>
  <si>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</si>
  <si>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</si>
  <si>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</si>
  <si>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</si>
  <si>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</si>
  <si>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VYKDYMO ATASKAITA</t>
  </si>
  <si>
    <t>Faktiškai įvykdyta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</si>
  <si>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</si>
  <si>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</si>
  <si>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</si>
  <si>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KULTŪROS IR MENO PROGRAMOS (11)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</si>
  <si>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</si>
  <si>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</si>
  <si>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</si>
  <si>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Sudaryti tinkamas sąlygas profesionaliojo meno kūrybai, įkurti ir vystyti kūrybinių industrijų sektorių mieste</t>
  </si>
  <si>
    <t xml:space="preserve">Plėsti meninį ugdymą Panevėžyje </t>
  </si>
  <si>
    <t>Remti tradicinius ir unikalius miesto kultūros renginius, akcijas, forumus</t>
  </si>
  <si>
    <t>Paremtų kultūros ir meno sklaidos projektų skaičius</t>
  </si>
  <si>
    <t>PRITARTA
Panevėžio miesto savivaldybės tarybos 
2017 m. kovo  d. sprendimu Nr.</t>
  </si>
  <si>
    <t>2016 m. asignavimų patvirtintas planas</t>
  </si>
  <si>
    <t>2016 m. asignavimų patikslintas planas</t>
  </si>
  <si>
    <t>2016 m. panaudotos lėšos (kasinės išlaidos)</t>
  </si>
  <si>
    <t>185</t>
  </si>
  <si>
    <t>13000</t>
  </si>
  <si>
    <t>15100</t>
  </si>
  <si>
    <t>9800</t>
  </si>
  <si>
    <t>36</t>
  </si>
  <si>
    <t>4400</t>
  </si>
  <si>
    <t>70</t>
  </si>
  <si>
    <t>Nekomercinio kino rodymas (proc.)</t>
  </si>
  <si>
    <t>43900</t>
  </si>
  <si>
    <t>12605</t>
  </si>
  <si>
    <t>3800</t>
  </si>
  <si>
    <t>55</t>
  </si>
  <si>
    <t>300</t>
  </si>
  <si>
    <t>200</t>
  </si>
  <si>
    <t>0;6</t>
  </si>
  <si>
    <t>18000</t>
  </si>
  <si>
    <t>6900</t>
  </si>
  <si>
    <t>480</t>
  </si>
  <si>
    <t>315</t>
  </si>
  <si>
    <t>24</t>
  </si>
  <si>
    <t>Finansuotų meno kolektyvų skaičius</t>
  </si>
  <si>
    <r>
      <t xml:space="preserve">Valstybės biudžeto </t>
    </r>
    <r>
      <rPr>
        <b/>
        <sz val="10"/>
        <rFont val="Times New Roman"/>
        <family val="1"/>
      </rPr>
      <t>VB</t>
    </r>
    <r>
      <rPr>
        <sz val="10"/>
        <rFont val="Times New Roman"/>
        <family val="1"/>
      </rPr>
      <t xml:space="preserve"> (VIP numatytioms kapitalo investicijoms</t>
    </r>
    <r>
      <rPr>
        <b/>
        <sz val="10"/>
        <rFont val="Times New Roman"/>
        <family val="1"/>
      </rPr>
      <t>)</t>
    </r>
  </si>
  <si>
    <t>VIP</t>
  </si>
  <si>
    <t>08</t>
  </si>
  <si>
    <t>Įsteigti kasmetines Panevėžio miesto kultūros ir meno premijas</t>
  </si>
  <si>
    <t>Įsteigtų kultūros ir meno premijų nominacijų skaičius</t>
  </si>
  <si>
    <t>VB(MK)</t>
  </si>
  <si>
    <r>
      <t xml:space="preserve">Valstybės  biudžeto lėšos </t>
    </r>
    <r>
      <rPr>
        <b/>
        <sz val="10"/>
        <rFont val="Times New Roman"/>
        <family val="1"/>
      </rPr>
      <t>VB (MK)</t>
    </r>
  </si>
  <si>
    <t>12519</t>
  </si>
  <si>
    <t>4700</t>
  </si>
  <si>
    <t>62</t>
  </si>
  <si>
    <t>6852</t>
  </si>
  <si>
    <t>20452</t>
  </si>
  <si>
    <t>58</t>
  </si>
  <si>
    <t>928</t>
  </si>
  <si>
    <t>44939</t>
  </si>
  <si>
    <t>42</t>
  </si>
  <si>
    <t>63</t>
  </si>
  <si>
    <t>3715</t>
  </si>
  <si>
    <t>14787</t>
  </si>
  <si>
    <t>37</t>
  </si>
  <si>
    <t>8977</t>
  </si>
  <si>
    <t>11</t>
  </si>
  <si>
    <t>14997</t>
  </si>
  <si>
    <t>14443</t>
  </si>
  <si>
    <t>184</t>
  </si>
  <si>
    <t>27</t>
  </si>
  <si>
    <t>Planuota buvo 70 proc., bet dėl neįvykusių seansų, nekomercinio kino rodymo procentas sumažėjo. Didelis susidomėjimas kino renginiais.</t>
  </si>
  <si>
    <t>12</t>
  </si>
  <si>
    <t>410</t>
  </si>
  <si>
    <t>12 mėgėjų meno kolektyvų pateikė paraiškas daliniam finansavimui gauti. Visos paraiškos patenkintos. Finansuoti 8 choreografijos, 3 vokalinės muzikos ir 2 folkloro kolektyvai</t>
  </si>
  <si>
    <t>Kultūros centre Panevėžio bendruomenių rūmuose veiklą vykdė  19 mėgėjų meno kolektyvų (iš jų 5 vaikų) ir 4 studijos (iš jų 2 vaikų),  Kraštotyros muziejuje - 1 suaugusių kolektyvas</t>
  </si>
  <si>
    <t>584</t>
  </si>
  <si>
    <t>2</t>
  </si>
  <si>
    <t>41</t>
  </si>
  <si>
    <t>Spektaklių parodyta ir daugiau, negu planuota. Nors ir sumažėjo gyventojų skaičius Panevėžyje, beveik pasiektas spektaklių lankytojų skaičius</t>
  </si>
  <si>
    <t>Pagal LIMIS standartą suskaitmeninta 50  dokumentų, muziejaus poreikiams suskaitmenininta 878 muziejaus nuotraukos ir dokumentai. LIMIS sistemoje paskelbta 50 dokumentų, muziejaus skaitmeninėje Panevėžio istorijos bibliotekoje paskelbta 8 dokumentai (175 kopijos)</t>
  </si>
  <si>
    <t>Dalinai finansuoti 23 kultūros ir meno projektai. Suorganizuoti 4 kultūros renginiai</t>
  </si>
  <si>
    <t>Dėl neigiamos natūralios gyventojų kaitos bei didelės emigracijos  sumažėjo teatro lankytojų skaičius ir nebuvo poreikio rodyti daugiau spektaklių.</t>
  </si>
  <si>
    <t>Per metus parengtos  27  naujos pažintinės  ir 14  kūrybinių edukacinių programų. Iš viso per metus kūrybinės edukacinės programos vyko 126 kartus, o pažintinės - 239 kartus. Kaip ir kitose kultūros įstaigose, sumažėjus gyventojų skaičiui, sunku surinkti planuotą edukacinių programų lankytojų skaičių.</t>
  </si>
  <si>
    <t>Sumažėjus gyventojų mieste skaičiui, sumažėjo bibliotekos skaitytojų. Interneto vartotojų skaičius mažėja, nes beveik kiekvienas panevėžietis naudojasi savomis mobiliosiomis priemonėmis.</t>
  </si>
  <si>
    <t xml:space="preserve">Parengtos 3 naujos edukacinės programos. Per metus vykdytos 33 edukacinės programos, kurios pravestos 388 kartus. </t>
  </si>
  <si>
    <t xml:space="preserve">Stipendijos skirtos 7 menininkams 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</si>
  <si>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</si>
  <si>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</si>
  <si>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</si>
  <si>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</si>
  <si>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</si>
  <si>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</si>
  <si>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</si>
  <si>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</si>
  <si>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</si>
  <si>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</si>
  <si>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</si>
  <si>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</si>
  <si>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</si>
  <si>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</si>
  <si>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</si>
  <si>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</si>
  <si>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</si>
  <si>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</si>
  <si>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</si>
  <si>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</si>
  <si>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</si>
  <si>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Vertinimo kriterijus</t>
  </si>
  <si>
    <t xml:space="preserve">2016 M. PANEVĖŽIO MIESTO SAVIVALDYBĖS 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</si>
  <si>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17 priemonių  (kurioms patvirtinti / skirti asignavimai): </t>
    </r>
  </si>
  <si>
    <t>2016 m.  programos Nr. 11 įvykdymas</t>
  </si>
  <si>
    <t>(pagal planą)</t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</si>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</sst>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3"/>
      <name val="Times New Roman"/>
      <family val="1"/>
    </font>
    <font>
      <b/>
      <sz val="9"/>
      <color theme="3"/>
      <name val="Times New Roman"/>
      <family val="1"/>
    </font>
    <font>
      <sz val="8"/>
      <color rgb="FFFF0000"/>
      <name val="Times New Roman"/>
      <family val="1"/>
    </font>
    <font>
      <strike/>
      <sz val="10"/>
      <color rgb="FFFF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trike/>
      <sz val="8"/>
      <name val="Times New Roman"/>
      <family val="1"/>
    </font>
    <font>
      <sz val="9"/>
      <name val="Arial"/>
      <family val="2"/>
      <charset val="186"/>
    </font>
    <font>
      <sz val="9"/>
      <color theme="3"/>
      <name val="Times New Roman"/>
      <family val="1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36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164" fontId="7" fillId="4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49" fontId="2" fillId="0" borderId="27" xfId="0" applyNumberFormat="1" applyFont="1" applyFill="1" applyBorder="1" applyAlignment="1">
      <alignment horizontal="center" vertical="top"/>
    </xf>
    <xf numFmtId="49" fontId="5" fillId="4" borderId="20" xfId="0" applyNumberFormat="1" applyFont="1" applyFill="1" applyBorder="1" applyAlignment="1">
      <alignment vertical="top"/>
    </xf>
    <xf numFmtId="49" fontId="5" fillId="0" borderId="36" xfId="0" applyNumberFormat="1" applyFont="1" applyFill="1" applyBorder="1" applyAlignment="1">
      <alignment vertical="top" wrapText="1"/>
    </xf>
    <xf numFmtId="164" fontId="6" fillId="5" borderId="37" xfId="0" applyNumberFormat="1" applyFont="1" applyFill="1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center" vertical="top"/>
    </xf>
    <xf numFmtId="164" fontId="6" fillId="5" borderId="4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top" wrapText="1"/>
    </xf>
    <xf numFmtId="49" fontId="5" fillId="4" borderId="52" xfId="0" applyNumberFormat="1" applyFont="1" applyFill="1" applyBorder="1" applyAlignment="1">
      <alignment vertical="top" wrapText="1"/>
    </xf>
    <xf numFmtId="49" fontId="2" fillId="0" borderId="25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0" borderId="26" xfId="0" applyFont="1" applyBorder="1" applyAlignment="1">
      <alignment vertical="top"/>
    </xf>
    <xf numFmtId="49" fontId="14" fillId="0" borderId="25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49" fontId="16" fillId="0" borderId="25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27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/>
    </xf>
    <xf numFmtId="49" fontId="2" fillId="0" borderId="49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25" xfId="0" applyNumberFormat="1" applyFont="1" applyFill="1" applyBorder="1" applyAlignment="1">
      <alignment horizontal="center" vertical="top"/>
    </xf>
    <xf numFmtId="49" fontId="3" fillId="0" borderId="25" xfId="0" applyNumberFormat="1" applyFont="1" applyFill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vertical="top"/>
    </xf>
    <xf numFmtId="49" fontId="6" fillId="6" borderId="2" xfId="0" applyNumberFormat="1" applyFont="1" applyFill="1" applyBorder="1" applyAlignment="1">
      <alignment horizontal="center" vertical="top"/>
    </xf>
    <xf numFmtId="164" fontId="6" fillId="6" borderId="37" xfId="0" applyNumberFormat="1" applyFont="1" applyFill="1" applyBorder="1" applyAlignment="1">
      <alignment horizontal="center" vertical="top"/>
    </xf>
    <xf numFmtId="0" fontId="7" fillId="0" borderId="26" xfId="0" applyFont="1" applyBorder="1" applyAlignment="1">
      <alignment vertical="top"/>
    </xf>
    <xf numFmtId="164" fontId="7" fillId="4" borderId="0" xfId="0" applyNumberFormat="1" applyFont="1" applyFill="1" applyBorder="1" applyAlignment="1">
      <alignment horizontal="center" vertical="center" wrapText="1"/>
    </xf>
    <xf numFmtId="164" fontId="7" fillId="4" borderId="65" xfId="0" applyNumberFormat="1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2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164" fontId="22" fillId="0" borderId="39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164" fontId="23" fillId="0" borderId="55" xfId="0" applyNumberFormat="1" applyFont="1" applyBorder="1" applyAlignment="1">
      <alignment horizontal="center" vertical="top"/>
    </xf>
    <xf numFmtId="164" fontId="23" fillId="0" borderId="73" xfId="0" applyNumberFormat="1" applyFont="1" applyBorder="1" applyAlignment="1">
      <alignment horizontal="center" vertical="top"/>
    </xf>
    <xf numFmtId="164" fontId="23" fillId="0" borderId="24" xfId="0" applyNumberFormat="1" applyFont="1" applyBorder="1" applyAlignment="1">
      <alignment horizontal="center" vertical="top"/>
    </xf>
    <xf numFmtId="164" fontId="23" fillId="0" borderId="74" xfId="0" applyNumberFormat="1" applyFont="1" applyBorder="1" applyAlignment="1">
      <alignment horizontal="center" vertical="top"/>
    </xf>
    <xf numFmtId="164" fontId="23" fillId="0" borderId="44" xfId="0" applyNumberFormat="1" applyFont="1" applyBorder="1" applyAlignment="1">
      <alignment horizontal="center" vertical="top"/>
    </xf>
    <xf numFmtId="164" fontId="23" fillId="0" borderId="6" xfId="0" applyNumberFormat="1" applyFont="1" applyBorder="1" applyAlignment="1">
      <alignment horizontal="center" vertical="top"/>
    </xf>
    <xf numFmtId="164" fontId="22" fillId="7" borderId="39" xfId="0" applyNumberFormat="1" applyFont="1" applyFill="1" applyBorder="1" applyAlignment="1">
      <alignment horizontal="center" vertical="top"/>
    </xf>
    <xf numFmtId="164" fontId="22" fillId="7" borderId="12" xfId="0" applyNumberFormat="1" applyFont="1" applyFill="1" applyBorder="1" applyAlignment="1">
      <alignment horizontal="center" vertical="top"/>
    </xf>
    <xf numFmtId="164" fontId="22" fillId="5" borderId="39" xfId="0" applyNumberFormat="1" applyFont="1" applyFill="1" applyBorder="1" applyAlignment="1">
      <alignment horizontal="center" vertical="top"/>
    </xf>
    <xf numFmtId="164" fontId="22" fillId="5" borderId="12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49" fontId="2" fillId="0" borderId="66" xfId="0" applyNumberFormat="1" applyFont="1" applyFill="1" applyBorder="1" applyAlignment="1">
      <alignment horizontal="center" vertical="top"/>
    </xf>
    <xf numFmtId="49" fontId="14" fillId="0" borderId="69" xfId="0" applyNumberFormat="1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66" xfId="0" applyFont="1" applyFill="1" applyBorder="1" applyAlignment="1">
      <alignment horizontal="center" vertical="top"/>
    </xf>
    <xf numFmtId="49" fontId="16" fillId="0" borderId="69" xfId="0" applyNumberFormat="1" applyFont="1" applyFill="1" applyBorder="1" applyAlignment="1">
      <alignment horizontal="center" vertical="top"/>
    </xf>
    <xf numFmtId="49" fontId="2" fillId="0" borderId="70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49" fontId="2" fillId="0" borderId="67" xfId="0" applyNumberFormat="1" applyFont="1" applyFill="1" applyBorder="1" applyAlignment="1">
      <alignment horizontal="center" vertical="top"/>
    </xf>
    <xf numFmtId="0" fontId="2" fillId="0" borderId="38" xfId="0" applyNumberFormat="1" applyFont="1" applyFill="1" applyBorder="1" applyAlignment="1">
      <alignment horizontal="center" vertical="top"/>
    </xf>
    <xf numFmtId="49" fontId="2" fillId="0" borderId="68" xfId="0" applyNumberFormat="1" applyFont="1" applyFill="1" applyBorder="1" applyAlignment="1">
      <alignment horizontal="center" vertical="top"/>
    </xf>
    <xf numFmtId="0" fontId="7" fillId="0" borderId="74" xfId="0" applyFont="1" applyBorder="1" applyAlignment="1">
      <alignment horizontal="center" vertical="top"/>
    </xf>
    <xf numFmtId="164" fontId="7" fillId="4" borderId="74" xfId="0" applyNumberFormat="1" applyFont="1" applyFill="1" applyBorder="1" applyAlignment="1">
      <alignment horizontal="center" vertical="center" wrapText="1"/>
    </xf>
    <xf numFmtId="164" fontId="7" fillId="4" borderId="6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49" fontId="25" fillId="7" borderId="27" xfId="0" applyNumberFormat="1" applyFont="1" applyFill="1" applyBorder="1" applyAlignment="1">
      <alignment horizontal="center" vertical="top" wrapText="1"/>
    </xf>
    <xf numFmtId="49" fontId="3" fillId="0" borderId="29" xfId="0" applyNumberFormat="1" applyFont="1" applyFill="1" applyBorder="1" applyAlignment="1">
      <alignment horizontal="center" vertical="top" wrapText="1"/>
    </xf>
    <xf numFmtId="49" fontId="5" fillId="4" borderId="52" xfId="0" applyNumberFormat="1" applyFont="1" applyFill="1" applyBorder="1" applyAlignment="1">
      <alignment vertical="top" wrapText="1"/>
    </xf>
    <xf numFmtId="164" fontId="6" fillId="5" borderId="40" xfId="0" applyNumberFormat="1" applyFont="1" applyFill="1" applyBorder="1" applyAlignment="1">
      <alignment horizontal="center" vertical="center"/>
    </xf>
    <xf numFmtId="164" fontId="6" fillId="3" borderId="39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7" fillId="0" borderId="64" xfId="0" applyNumberFormat="1" applyFont="1" applyBorder="1" applyAlignment="1">
      <alignment horizontal="center" vertical="center"/>
    </xf>
    <xf numFmtId="164" fontId="7" fillId="0" borderId="62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75" xfId="0" applyNumberFormat="1" applyFont="1" applyFill="1" applyBorder="1" applyAlignment="1">
      <alignment horizontal="center" vertical="center"/>
    </xf>
    <xf numFmtId="164" fontId="6" fillId="2" borderId="39" xfId="0" applyNumberFormat="1" applyFont="1" applyFill="1" applyBorder="1" applyAlignment="1">
      <alignment horizontal="center" vertical="top"/>
    </xf>
    <xf numFmtId="164" fontId="6" fillId="6" borderId="40" xfId="0" applyNumberFormat="1" applyFont="1" applyFill="1" applyBorder="1" applyAlignment="1">
      <alignment horizontal="center" vertical="top"/>
    </xf>
    <xf numFmtId="164" fontId="7" fillId="0" borderId="76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top"/>
    </xf>
    <xf numFmtId="164" fontId="6" fillId="3" borderId="39" xfId="0" applyNumberFormat="1" applyFont="1" applyFill="1" applyBorder="1" applyAlignment="1">
      <alignment horizontal="center" vertical="top"/>
    </xf>
    <xf numFmtId="164" fontId="6" fillId="3" borderId="12" xfId="0" applyNumberFormat="1" applyFont="1" applyFill="1" applyBorder="1" applyAlignment="1">
      <alignment horizontal="center" vertical="top"/>
    </xf>
    <xf numFmtId="0" fontId="13" fillId="0" borderId="64" xfId="0" applyFont="1" applyBorder="1" applyAlignment="1">
      <alignment wrapText="1"/>
    </xf>
    <xf numFmtId="0" fontId="13" fillId="0" borderId="62" xfId="0" applyFont="1" applyBorder="1" applyAlignment="1">
      <alignment wrapText="1"/>
    </xf>
    <xf numFmtId="9" fontId="13" fillId="0" borderId="43" xfId="0" applyNumberFormat="1" applyFont="1" applyFill="1" applyBorder="1" applyAlignment="1">
      <alignment horizontal="left" vertical="top" wrapText="1"/>
    </xf>
    <xf numFmtId="0" fontId="5" fillId="0" borderId="59" xfId="0" applyFont="1" applyBorder="1" applyAlignment="1">
      <alignment horizontal="left" wrapText="1"/>
    </xf>
    <xf numFmtId="0" fontId="5" fillId="0" borderId="62" xfId="0" applyFont="1" applyBorder="1" applyAlignment="1">
      <alignment horizontal="left"/>
    </xf>
    <xf numFmtId="0" fontId="5" fillId="0" borderId="60" xfId="0" applyFont="1" applyBorder="1" applyAlignment="1">
      <alignment horizontal="left" vertical="center" wrapText="1"/>
    </xf>
    <xf numFmtId="0" fontId="5" fillId="0" borderId="36" xfId="0" applyFont="1" applyBorder="1" applyAlignment="1"/>
    <xf numFmtId="49" fontId="5" fillId="0" borderId="77" xfId="0" applyNumberFormat="1" applyFont="1" applyFill="1" applyBorder="1" applyAlignment="1">
      <alignment vertical="top" wrapText="1"/>
    </xf>
    <xf numFmtId="49" fontId="5" fillId="0" borderId="20" xfId="0" applyNumberFormat="1" applyFont="1" applyFill="1" applyBorder="1" applyAlignment="1">
      <alignment vertical="top" wrapText="1"/>
    </xf>
    <xf numFmtId="49" fontId="17" fillId="7" borderId="36" xfId="0" applyNumberFormat="1" applyFont="1" applyFill="1" applyBorder="1" applyAlignment="1">
      <alignment vertical="top" wrapText="1"/>
    </xf>
    <xf numFmtId="49" fontId="5" fillId="0" borderId="71" xfId="0" applyNumberFormat="1" applyFont="1" applyFill="1" applyBorder="1" applyAlignment="1">
      <alignment vertical="top" wrapText="1"/>
    </xf>
    <xf numFmtId="0" fontId="13" fillId="0" borderId="20" xfId="0" applyFont="1" applyBorder="1" applyAlignment="1">
      <alignment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49" fontId="2" fillId="0" borderId="68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0" fontId="13" fillId="7" borderId="77" xfId="0" applyFont="1" applyFill="1" applyBorder="1" applyAlignment="1">
      <alignment vertical="top" wrapText="1"/>
    </xf>
    <xf numFmtId="49" fontId="2" fillId="0" borderId="30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 wrapText="1"/>
    </xf>
    <xf numFmtId="49" fontId="2" fillId="0" borderId="66" xfId="0" applyNumberFormat="1" applyFont="1" applyFill="1" applyBorder="1" applyAlignment="1">
      <alignment horizontal="center" vertical="top" wrapText="1"/>
    </xf>
    <xf numFmtId="49" fontId="25" fillId="7" borderId="66" xfId="0" applyNumberFormat="1" applyFont="1" applyFill="1" applyBorder="1" applyAlignment="1">
      <alignment horizontal="center" vertical="top" wrapText="1"/>
    </xf>
    <xf numFmtId="0" fontId="2" fillId="0" borderId="33" xfId="0" applyNumberFormat="1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horizontal="center" vertical="top"/>
    </xf>
    <xf numFmtId="0" fontId="3" fillId="0" borderId="69" xfId="0" applyNumberFormat="1" applyFont="1" applyFill="1" applyBorder="1" applyAlignment="1">
      <alignment horizontal="center" vertical="top"/>
    </xf>
    <xf numFmtId="49" fontId="3" fillId="0" borderId="69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left" vertical="top" wrapText="1"/>
    </xf>
    <xf numFmtId="164" fontId="6" fillId="5" borderId="40" xfId="0" applyNumberFormat="1" applyFont="1" applyFill="1" applyBorder="1" applyAlignment="1">
      <alignment horizontal="center" vertical="top"/>
    </xf>
    <xf numFmtId="164" fontId="6" fillId="5" borderId="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vertical="top" wrapText="1"/>
    </xf>
    <xf numFmtId="49" fontId="5" fillId="0" borderId="37" xfId="0" applyNumberFormat="1" applyFont="1" applyFill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58" xfId="0" applyFont="1" applyBorder="1" applyAlignment="1">
      <alignment horizontal="center" vertical="top" wrapText="1"/>
    </xf>
    <xf numFmtId="0" fontId="11" fillId="0" borderId="72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164" fontId="22" fillId="0" borderId="11" xfId="0" applyNumberFormat="1" applyFont="1" applyBorder="1" applyAlignment="1">
      <alignment horizontal="center" vertical="center"/>
    </xf>
    <xf numFmtId="164" fontId="23" fillId="0" borderId="61" xfId="0" applyNumberFormat="1" applyFont="1" applyBorder="1" applyAlignment="1">
      <alignment horizontal="center" vertical="top"/>
    </xf>
    <xf numFmtId="164" fontId="23" fillId="0" borderId="63" xfId="0" applyNumberFormat="1" applyFont="1" applyBorder="1" applyAlignment="1">
      <alignment horizontal="center" vertical="top"/>
    </xf>
    <xf numFmtId="164" fontId="23" fillId="0" borderId="76" xfId="0" applyNumberFormat="1" applyFont="1" applyBorder="1" applyAlignment="1">
      <alignment horizontal="center" vertical="top"/>
    </xf>
    <xf numFmtId="164" fontId="22" fillId="7" borderId="11" xfId="0" applyNumberFormat="1" applyFont="1" applyFill="1" applyBorder="1" applyAlignment="1">
      <alignment horizontal="center" vertical="top"/>
    </xf>
    <xf numFmtId="164" fontId="22" fillId="5" borderId="11" xfId="0" applyNumberFormat="1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center" wrapText="1"/>
    </xf>
    <xf numFmtId="0" fontId="0" fillId="0" borderId="4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4" fillId="0" borderId="48" xfId="0" applyFont="1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2" borderId="46" xfId="0" applyNumberFormat="1" applyFont="1" applyFill="1" applyBorder="1" applyAlignment="1">
      <alignment horizontal="center" vertical="top"/>
    </xf>
    <xf numFmtId="49" fontId="6" fillId="2" borderId="56" xfId="0" applyNumberFormat="1" applyFont="1" applyFill="1" applyBorder="1" applyAlignment="1">
      <alignment horizontal="center" vertical="top"/>
    </xf>
    <xf numFmtId="49" fontId="6" fillId="3" borderId="49" xfId="0" applyNumberFormat="1" applyFont="1" applyFill="1" applyBorder="1" applyAlignment="1">
      <alignment horizontal="center" vertical="top"/>
    </xf>
    <xf numFmtId="49" fontId="6" fillId="3" borderId="21" xfId="0" applyNumberFormat="1" applyFont="1" applyFill="1" applyBorder="1" applyAlignment="1">
      <alignment horizontal="center" vertical="top"/>
    </xf>
    <xf numFmtId="49" fontId="6" fillId="3" borderId="25" xfId="0" applyNumberFormat="1" applyFont="1" applyFill="1" applyBorder="1" applyAlignment="1">
      <alignment horizontal="center" vertical="top"/>
    </xf>
    <xf numFmtId="49" fontId="6" fillId="0" borderId="49" xfId="0" applyNumberFormat="1" applyFont="1" applyBorder="1" applyAlignment="1">
      <alignment horizontal="center" vertical="top"/>
    </xf>
    <xf numFmtId="49" fontId="6" fillId="0" borderId="21" xfId="0" applyNumberFormat="1" applyFont="1" applyBorder="1" applyAlignment="1">
      <alignment horizontal="center" vertical="top"/>
    </xf>
    <xf numFmtId="49" fontId="6" fillId="0" borderId="25" xfId="0" applyNumberFormat="1" applyFont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49" fontId="8" fillId="0" borderId="58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2" fillId="0" borderId="45" xfId="0" applyNumberFormat="1" applyFont="1" applyBorder="1" applyAlignment="1">
      <alignment horizontal="center" vertical="top"/>
    </xf>
    <xf numFmtId="49" fontId="5" fillId="4" borderId="52" xfId="0" applyNumberFormat="1" applyFont="1" applyFill="1" applyBorder="1" applyAlignment="1">
      <alignment vertical="top" wrapText="1"/>
    </xf>
    <xf numFmtId="0" fontId="10" fillId="0" borderId="77" xfId="0" applyFont="1" applyBorder="1" applyAlignment="1">
      <alignment wrapText="1"/>
    </xf>
    <xf numFmtId="0" fontId="5" fillId="0" borderId="48" xfId="0" applyFont="1" applyBorder="1" applyAlignment="1">
      <alignment vertical="top" wrapText="1"/>
    </xf>
    <xf numFmtId="0" fontId="10" fillId="0" borderId="72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47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49" fontId="6" fillId="3" borderId="2" xfId="0" applyNumberFormat="1" applyFont="1" applyFill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25" xfId="0" applyNumberFormat="1" applyFont="1" applyFill="1" applyBorder="1" applyAlignment="1">
      <alignment horizontal="right" vertical="top"/>
    </xf>
    <xf numFmtId="49" fontId="6" fillId="3" borderId="57" xfId="0" applyNumberFormat="1" applyFont="1" applyFill="1" applyBorder="1" applyAlignment="1">
      <alignment horizontal="right" vertical="top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49" fontId="6" fillId="3" borderId="9" xfId="0" applyNumberFormat="1" applyFont="1" applyFill="1" applyBorder="1" applyAlignment="1">
      <alignment horizontal="left" vertical="top"/>
    </xf>
    <xf numFmtId="49" fontId="6" fillId="3" borderId="10" xfId="0" applyNumberFormat="1" applyFont="1" applyFill="1" applyBorder="1" applyAlignment="1">
      <alignment horizontal="left" vertical="top"/>
    </xf>
    <xf numFmtId="49" fontId="6" fillId="3" borderId="59" xfId="0" applyNumberFormat="1" applyFont="1" applyFill="1" applyBorder="1" applyAlignment="1">
      <alignment horizontal="left" vertical="top"/>
    </xf>
    <xf numFmtId="0" fontId="2" fillId="6" borderId="45" xfId="0" applyFont="1" applyFill="1" applyBorder="1" applyAlignment="1">
      <alignment horizontal="center" vertical="top"/>
    </xf>
    <xf numFmtId="0" fontId="2" fillId="6" borderId="40" xfId="0" applyFont="1" applyFill="1" applyBorder="1" applyAlignment="1">
      <alignment horizontal="center" vertical="top"/>
    </xf>
    <xf numFmtId="0" fontId="5" fillId="0" borderId="67" xfId="0" applyFont="1" applyFill="1" applyBorder="1" applyAlignment="1">
      <alignment horizontal="left" vertical="top" wrapText="1"/>
    </xf>
    <xf numFmtId="0" fontId="5" fillId="0" borderId="68" xfId="0" applyFont="1" applyFill="1" applyBorder="1" applyAlignment="1">
      <alignment horizontal="left" vertical="top" wrapText="1"/>
    </xf>
    <xf numFmtId="49" fontId="2" fillId="0" borderId="67" xfId="0" applyNumberFormat="1" applyFont="1" applyFill="1" applyBorder="1" applyAlignment="1">
      <alignment horizontal="center" vertical="top" wrapText="1"/>
    </xf>
    <xf numFmtId="49" fontId="2" fillId="0" borderId="68" xfId="0" applyNumberFormat="1" applyFont="1" applyFill="1" applyBorder="1" applyAlignment="1">
      <alignment horizontal="center" vertical="top" wrapText="1"/>
    </xf>
    <xf numFmtId="49" fontId="2" fillId="0" borderId="69" xfId="0" applyNumberFormat="1" applyFont="1" applyFill="1" applyBorder="1" applyAlignment="1">
      <alignment horizontal="center" vertical="top" wrapText="1"/>
    </xf>
    <xf numFmtId="49" fontId="5" fillId="0" borderId="34" xfId="0" applyNumberFormat="1" applyFont="1" applyFill="1" applyBorder="1" applyAlignment="1">
      <alignment horizontal="left" vertical="top" wrapText="1"/>
    </xf>
    <xf numFmtId="49" fontId="5" fillId="0" borderId="43" xfId="0" applyNumberFormat="1" applyFont="1" applyFill="1" applyBorder="1" applyAlignment="1">
      <alignment horizontal="left" vertical="top" wrapText="1"/>
    </xf>
    <xf numFmtId="49" fontId="2" fillId="0" borderId="49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0" fontId="5" fillId="0" borderId="69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right" vertical="top"/>
    </xf>
    <xf numFmtId="49" fontId="6" fillId="2" borderId="57" xfId="0" applyNumberFormat="1" applyFont="1" applyFill="1" applyBorder="1" applyAlignment="1">
      <alignment horizontal="right" vertical="top"/>
    </xf>
    <xf numFmtId="49" fontId="6" fillId="3" borderId="33" xfId="0" applyNumberFormat="1" applyFont="1" applyFill="1" applyBorder="1" applyAlignment="1">
      <alignment horizontal="center" vertical="top"/>
    </xf>
    <xf numFmtId="49" fontId="6" fillId="3" borderId="38" xfId="0" applyNumberFormat="1" applyFont="1" applyFill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0" fontId="13" fillId="0" borderId="52" xfId="0" applyFont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49" fontId="6" fillId="6" borderId="10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5" fillId="0" borderId="54" xfId="0" applyFont="1" applyBorder="1" applyAlignment="1">
      <alignment horizontal="center" vertical="center" textRotation="90" wrapText="1"/>
    </xf>
    <xf numFmtId="0" fontId="10" fillId="0" borderId="56" xfId="0" applyFont="1" applyBorder="1"/>
    <xf numFmtId="0" fontId="5" fillId="0" borderId="5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13" fillId="7" borderId="71" xfId="0" applyFont="1" applyFill="1" applyBorder="1" applyAlignment="1">
      <alignment horizontal="left" vertical="top" wrapText="1"/>
    </xf>
    <xf numFmtId="0" fontId="10" fillId="7" borderId="43" xfId="0" applyFont="1" applyFill="1" applyBorder="1" applyAlignment="1">
      <alignment horizontal="left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3" fillId="0" borderId="68" xfId="0" applyNumberFormat="1" applyFont="1" applyFill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 textRotation="90" wrapText="1"/>
    </xf>
    <xf numFmtId="0" fontId="2" fillId="0" borderId="13" xfId="0" applyNumberFormat="1" applyFont="1" applyBorder="1" applyAlignment="1">
      <alignment horizontal="center" vertical="center" textRotation="90" wrapText="1"/>
    </xf>
    <xf numFmtId="0" fontId="2" fillId="0" borderId="15" xfId="0" applyNumberFormat="1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/>
    </xf>
    <xf numFmtId="49" fontId="6" fillId="2" borderId="17" xfId="0" applyNumberFormat="1" applyFont="1" applyFill="1" applyBorder="1" applyAlignment="1">
      <alignment horizontal="center" vertical="top"/>
    </xf>
    <xf numFmtId="49" fontId="6" fillId="2" borderId="41" xfId="0" applyNumberFormat="1" applyFont="1" applyFill="1" applyBorder="1" applyAlignment="1">
      <alignment horizontal="center" vertical="top"/>
    </xf>
    <xf numFmtId="49" fontId="15" fillId="2" borderId="17" xfId="0" applyNumberFormat="1" applyFont="1" applyFill="1" applyBorder="1" applyAlignment="1">
      <alignment horizontal="center" vertical="top"/>
    </xf>
    <xf numFmtId="49" fontId="15" fillId="2" borderId="46" xfId="0" applyNumberFormat="1" applyFont="1" applyFill="1" applyBorder="1" applyAlignment="1">
      <alignment horizontal="center" vertical="top"/>
    </xf>
    <xf numFmtId="49" fontId="15" fillId="2" borderId="41" xfId="0" applyNumberFormat="1" applyFont="1" applyFill="1" applyBorder="1" applyAlignment="1">
      <alignment horizontal="center" vertical="top"/>
    </xf>
    <xf numFmtId="49" fontId="6" fillId="3" borderId="68" xfId="0" applyNumberFormat="1" applyFont="1" applyFill="1" applyBorder="1" applyAlignment="1">
      <alignment horizontal="center" vertical="top"/>
    </xf>
    <xf numFmtId="49" fontId="15" fillId="2" borderId="54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0" fontId="21" fillId="0" borderId="26" xfId="0" applyFont="1" applyBorder="1" applyAlignment="1">
      <alignment horizontal="left" wrapText="1"/>
    </xf>
    <xf numFmtId="0" fontId="21" fillId="0" borderId="0" xfId="0" applyNumberFormat="1" applyFont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top" wrapText="1"/>
    </xf>
    <xf numFmtId="0" fontId="10" fillId="0" borderId="46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10" fillId="0" borderId="25" xfId="0" applyFont="1" applyBorder="1"/>
    <xf numFmtId="0" fontId="5" fillId="0" borderId="51" xfId="0" applyFont="1" applyFill="1" applyBorder="1" applyAlignment="1">
      <alignment horizontal="center" vertical="center" textRotation="90" wrapText="1"/>
    </xf>
    <xf numFmtId="0" fontId="10" fillId="0" borderId="31" xfId="0" applyFont="1" applyBorder="1"/>
    <xf numFmtId="49" fontId="18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32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26" fillId="0" borderId="72" xfId="0" applyFont="1" applyBorder="1" applyAlignment="1">
      <alignment vertical="top" wrapText="1"/>
    </xf>
    <xf numFmtId="0" fontId="26" fillId="0" borderId="32" xfId="0" applyFont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26" fillId="0" borderId="47" xfId="0" applyFont="1" applyBorder="1" applyAlignment="1">
      <alignment vertical="top" wrapText="1"/>
    </xf>
    <xf numFmtId="0" fontId="26" fillId="0" borderId="16" xfId="0" applyFont="1" applyBorder="1" applyAlignment="1">
      <alignment vertical="top" wrapText="1"/>
    </xf>
    <xf numFmtId="0" fontId="4" fillId="2" borderId="10" xfId="0" applyFont="1" applyFill="1" applyBorder="1" applyAlignment="1">
      <alignment horizontal="left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7" fillId="0" borderId="48" xfId="0" applyFont="1" applyFill="1" applyBorder="1" applyAlignment="1">
      <alignment vertical="top" wrapText="1"/>
    </xf>
    <xf numFmtId="0" fontId="26" fillId="0" borderId="72" xfId="0" applyFont="1" applyFill="1" applyBorder="1" applyAlignment="1">
      <alignment vertical="top" wrapText="1"/>
    </xf>
    <xf numFmtId="0" fontId="26" fillId="0" borderId="3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vertical="top" wrapText="1"/>
    </xf>
    <xf numFmtId="0" fontId="26" fillId="0" borderId="47" xfId="0" applyFont="1" applyFill="1" applyBorder="1" applyAlignment="1">
      <alignment vertical="top" wrapText="1"/>
    </xf>
    <xf numFmtId="0" fontId="26" fillId="0" borderId="16" xfId="0" applyFont="1" applyFill="1" applyBorder="1" applyAlignment="1">
      <alignment vertical="top" wrapText="1"/>
    </xf>
    <xf numFmtId="49" fontId="5" fillId="4" borderId="53" xfId="0" applyNumberFormat="1" applyFont="1" applyFill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6" xfId="0" applyBorder="1" applyAlignment="1">
      <alignment wrapText="1"/>
    </xf>
    <xf numFmtId="0" fontId="0" fillId="0" borderId="56" xfId="0" applyBorder="1" applyAlignment="1">
      <alignment wrapText="1"/>
    </xf>
    <xf numFmtId="0" fontId="5" fillId="4" borderId="55" xfId="0" applyFont="1" applyFill="1" applyBorder="1" applyAlignment="1">
      <alignment horizontal="left" vertical="top" wrapText="1"/>
    </xf>
    <xf numFmtId="0" fontId="10" fillId="4" borderId="60" xfId="0" applyFont="1" applyFill="1" applyBorder="1" applyAlignment="1">
      <alignment horizontal="left" vertical="top" wrapText="1"/>
    </xf>
    <xf numFmtId="0" fontId="10" fillId="4" borderId="61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22" fillId="5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57" xfId="0" applyFont="1" applyBorder="1" applyAlignment="1">
      <alignment vertical="top" wrapText="1"/>
    </xf>
    <xf numFmtId="0" fontId="27" fillId="0" borderId="48" xfId="0" applyFont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8" fillId="0" borderId="32" xfId="0" applyFont="1" applyBorder="1" applyAlignment="1">
      <alignment vertical="top" wrapText="1"/>
    </xf>
    <xf numFmtId="0" fontId="28" fillId="0" borderId="14" xfId="0" applyFont="1" applyBorder="1" applyAlignment="1">
      <alignment vertical="top" wrapText="1"/>
    </xf>
    <xf numFmtId="0" fontId="28" fillId="0" borderId="47" xfId="0" applyFont="1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0" fontId="4" fillId="0" borderId="3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4" fillId="6" borderId="2" xfId="0" applyFont="1" applyFill="1" applyBorder="1" applyAlignment="1">
      <alignment horizontal="right" vertical="top" wrapText="1"/>
    </xf>
    <xf numFmtId="0" fontId="10" fillId="6" borderId="3" xfId="0" applyFont="1" applyFill="1" applyBorder="1" applyAlignment="1">
      <alignment vertical="top" wrapText="1"/>
    </xf>
    <xf numFmtId="0" fontId="10" fillId="6" borderId="9" xfId="0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top" wrapText="1"/>
    </xf>
    <xf numFmtId="0" fontId="10" fillId="0" borderId="29" xfId="0" applyFont="1" applyBorder="1" applyAlignment="1">
      <alignment vertical="top" wrapText="1"/>
    </xf>
    <xf numFmtId="0" fontId="10" fillId="0" borderId="70" xfId="0" applyFont="1" applyBorder="1" applyAlignment="1">
      <alignment vertical="top" wrapText="1"/>
    </xf>
    <xf numFmtId="0" fontId="5" fillId="0" borderId="24" xfId="0" applyFont="1" applyBorder="1" applyAlignment="1">
      <alignment horizontal="left" vertical="top" wrapText="1"/>
    </xf>
    <xf numFmtId="0" fontId="10" fillId="0" borderId="62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5" fillId="4" borderId="24" xfId="0" applyFont="1" applyFill="1" applyBorder="1" applyAlignment="1">
      <alignment horizontal="left" vertical="top" wrapText="1"/>
    </xf>
    <xf numFmtId="0" fontId="10" fillId="4" borderId="62" xfId="0" applyFont="1" applyFill="1" applyBorder="1" applyAlignment="1">
      <alignment horizontal="left" vertical="top" wrapText="1"/>
    </xf>
    <xf numFmtId="0" fontId="10" fillId="4" borderId="6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2" fillId="0" borderId="0" xfId="1" applyFont="1" applyAlignment="1">
      <alignment horizontal="center" wrapText="1"/>
    </xf>
    <xf numFmtId="0" fontId="11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28E-3"/>
          <c:y val="0.22453703703703731"/>
          <c:w val="0.81388888888888977"/>
          <c:h val="0.77314814814814925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11</xdr:row>
      <xdr:rowOff>85725</xdr:rowOff>
    </xdr:from>
    <xdr:to>
      <xdr:col>7</xdr:col>
      <xdr:colOff>447675</xdr:colOff>
      <xdr:row>28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C9" t="str">
            <v>Faktiškai įvykdyta</v>
          </cell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zoomScaleNormal="100" workbookViewId="0">
      <selection activeCell="R16" sqref="R16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0.88671875" style="1" customWidth="1"/>
    <col min="5" max="5" width="7.88671875" style="2" customWidth="1"/>
    <col min="6" max="6" width="4.44140625" style="1" customWidth="1"/>
    <col min="7" max="7" width="5.33203125" style="3" customWidth="1"/>
    <col min="8" max="8" width="8.88671875" style="1" customWidth="1"/>
    <col min="9" max="9" width="8.6640625" style="1" customWidth="1"/>
    <col min="10" max="10" width="8.88671875" style="1" customWidth="1"/>
    <col min="11" max="11" width="23.33203125" style="1" customWidth="1"/>
    <col min="12" max="12" width="6.109375" style="4" customWidth="1"/>
    <col min="13" max="13" width="5.88671875" style="1" customWidth="1"/>
    <col min="14" max="14" width="12.44140625" style="5" customWidth="1"/>
    <col min="15" max="15" width="12" style="5" customWidth="1"/>
    <col min="16" max="16384" width="9.109375" style="5"/>
  </cols>
  <sheetData>
    <row r="1" spans="1:19" ht="44.25" customHeight="1" x14ac:dyDescent="0.25">
      <c r="I1" s="235" t="s">
        <v>109</v>
      </c>
      <c r="J1" s="236"/>
      <c r="K1" s="236"/>
      <c r="L1" s="236"/>
      <c r="M1" s="236"/>
    </row>
    <row r="2" spans="1:19" ht="12.75" customHeight="1" x14ac:dyDescent="0.25">
      <c r="D2" s="277" t="s">
        <v>202</v>
      </c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19"/>
      <c r="Q2" s="19"/>
      <c r="R2" s="19"/>
      <c r="S2" s="19"/>
    </row>
    <row r="3" spans="1:19" ht="15.75" customHeight="1" thickBot="1" x14ac:dyDescent="0.3">
      <c r="A3" s="6"/>
      <c r="B3" s="35"/>
      <c r="C3" s="35"/>
      <c r="D3" s="276" t="s">
        <v>19</v>
      </c>
      <c r="E3" s="276"/>
      <c r="F3" s="276"/>
      <c r="G3" s="276"/>
      <c r="H3" s="276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36.75" customHeight="1" x14ac:dyDescent="0.25">
      <c r="A4" s="206" t="s">
        <v>0</v>
      </c>
      <c r="B4" s="260" t="s">
        <v>1</v>
      </c>
      <c r="C4" s="260" t="s">
        <v>2</v>
      </c>
      <c r="D4" s="263" t="s">
        <v>3</v>
      </c>
      <c r="E4" s="251" t="s">
        <v>4</v>
      </c>
      <c r="F4" s="254" t="s">
        <v>5</v>
      </c>
      <c r="G4" s="257" t="s">
        <v>6</v>
      </c>
      <c r="H4" s="278" t="s">
        <v>103</v>
      </c>
      <c r="I4" s="279"/>
      <c r="J4" s="280"/>
      <c r="K4" s="249" t="s">
        <v>197</v>
      </c>
      <c r="L4" s="250"/>
      <c r="M4" s="250"/>
      <c r="N4" s="281" t="s">
        <v>104</v>
      </c>
      <c r="O4" s="283" t="s">
        <v>87</v>
      </c>
    </row>
    <row r="5" spans="1:19" ht="15" customHeight="1" x14ac:dyDescent="0.25">
      <c r="A5" s="207"/>
      <c r="B5" s="261"/>
      <c r="C5" s="261"/>
      <c r="D5" s="264"/>
      <c r="E5" s="252"/>
      <c r="F5" s="255"/>
      <c r="G5" s="258"/>
      <c r="H5" s="237" t="s">
        <v>110</v>
      </c>
      <c r="I5" s="285" t="s">
        <v>111</v>
      </c>
      <c r="J5" s="287" t="s">
        <v>112</v>
      </c>
      <c r="K5" s="239" t="s">
        <v>3</v>
      </c>
      <c r="L5" s="241"/>
      <c r="M5" s="242"/>
      <c r="N5" s="282"/>
      <c r="O5" s="284"/>
    </row>
    <row r="6" spans="1:19" ht="88.5" customHeight="1" thickBot="1" x14ac:dyDescent="0.3">
      <c r="A6" s="208"/>
      <c r="B6" s="262"/>
      <c r="C6" s="262"/>
      <c r="D6" s="265"/>
      <c r="E6" s="253"/>
      <c r="F6" s="256"/>
      <c r="G6" s="259"/>
      <c r="H6" s="238"/>
      <c r="I6" s="286"/>
      <c r="J6" s="288"/>
      <c r="K6" s="240"/>
      <c r="L6" s="59" t="s">
        <v>88</v>
      </c>
      <c r="M6" s="60" t="s">
        <v>89</v>
      </c>
      <c r="N6" s="282"/>
      <c r="O6" s="284"/>
    </row>
    <row r="7" spans="1:19" ht="15" customHeight="1" thickBot="1" x14ac:dyDescent="0.3">
      <c r="A7" s="7" t="s">
        <v>7</v>
      </c>
      <c r="B7" s="300" t="s">
        <v>69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175"/>
      <c r="O7" s="174"/>
    </row>
    <row r="8" spans="1:19" ht="16.8" customHeight="1" thickBot="1" x14ac:dyDescent="0.3">
      <c r="A8" s="8" t="s">
        <v>7</v>
      </c>
      <c r="B8" s="9" t="s">
        <v>7</v>
      </c>
      <c r="C8" s="209" t="s">
        <v>105</v>
      </c>
      <c r="D8" s="210"/>
      <c r="E8" s="211"/>
      <c r="F8" s="211"/>
      <c r="G8" s="210"/>
      <c r="H8" s="210"/>
      <c r="I8" s="210"/>
      <c r="J8" s="210"/>
      <c r="K8" s="210"/>
      <c r="L8" s="210"/>
      <c r="M8" s="210"/>
      <c r="N8" s="171"/>
      <c r="O8" s="172"/>
    </row>
    <row r="9" spans="1:19" ht="12.75" customHeight="1" x14ac:dyDescent="0.25">
      <c r="A9" s="176" t="s">
        <v>7</v>
      </c>
      <c r="B9" s="179" t="s">
        <v>7</v>
      </c>
      <c r="C9" s="182" t="s">
        <v>7</v>
      </c>
      <c r="D9" s="185" t="s">
        <v>24</v>
      </c>
      <c r="E9" s="188" t="s">
        <v>46</v>
      </c>
      <c r="F9" s="191" t="s">
        <v>127</v>
      </c>
      <c r="G9" s="10" t="s">
        <v>58</v>
      </c>
      <c r="H9" s="112">
        <v>221.3</v>
      </c>
      <c r="I9" s="11">
        <v>223.6</v>
      </c>
      <c r="J9" s="11">
        <v>223.1</v>
      </c>
      <c r="K9" s="22" t="s">
        <v>25</v>
      </c>
      <c r="L9" s="37" t="s">
        <v>113</v>
      </c>
      <c r="M9" s="78" t="s">
        <v>158</v>
      </c>
      <c r="N9" s="196"/>
      <c r="O9" s="197"/>
      <c r="P9" s="31"/>
      <c r="Q9" s="31"/>
      <c r="R9" s="31"/>
      <c r="S9" s="31"/>
    </row>
    <row r="10" spans="1:19" ht="12.75" customHeight="1" x14ac:dyDescent="0.25">
      <c r="A10" s="177"/>
      <c r="B10" s="180"/>
      <c r="C10" s="183"/>
      <c r="D10" s="186"/>
      <c r="E10" s="189"/>
      <c r="F10" s="192"/>
      <c r="G10" s="12" t="s">
        <v>86</v>
      </c>
      <c r="H10" s="115">
        <v>0</v>
      </c>
      <c r="I10" s="13">
        <v>10.7</v>
      </c>
      <c r="J10" s="13">
        <v>10.7</v>
      </c>
      <c r="K10" s="129" t="s">
        <v>26</v>
      </c>
      <c r="L10" s="21" t="s">
        <v>53</v>
      </c>
      <c r="M10" s="79" t="s">
        <v>53</v>
      </c>
      <c r="N10" s="198"/>
      <c r="O10" s="199"/>
      <c r="P10" s="31"/>
      <c r="Q10" s="31"/>
      <c r="R10" s="31"/>
      <c r="S10" s="31"/>
    </row>
    <row r="11" spans="1:19" ht="12.75" customHeight="1" x14ac:dyDescent="0.25">
      <c r="A11" s="177"/>
      <c r="B11" s="180"/>
      <c r="C11" s="183"/>
      <c r="D11" s="186"/>
      <c r="E11" s="189"/>
      <c r="F11" s="192"/>
      <c r="G11" s="12" t="s">
        <v>135</v>
      </c>
      <c r="H11" s="115">
        <v>15</v>
      </c>
      <c r="I11" s="13">
        <v>15</v>
      </c>
      <c r="J11" s="13">
        <v>15</v>
      </c>
      <c r="K11" s="23" t="s">
        <v>30</v>
      </c>
      <c r="L11" s="21" t="s">
        <v>114</v>
      </c>
      <c r="M11" s="79" t="s">
        <v>157</v>
      </c>
      <c r="N11" s="198"/>
      <c r="O11" s="199"/>
      <c r="P11" s="31"/>
      <c r="Q11" s="31"/>
      <c r="R11" s="31"/>
      <c r="S11" s="31"/>
    </row>
    <row r="12" spans="1:19" ht="16.95" customHeight="1" thickBot="1" x14ac:dyDescent="0.3">
      <c r="A12" s="178"/>
      <c r="B12" s="181"/>
      <c r="C12" s="184"/>
      <c r="D12" s="187"/>
      <c r="E12" s="190"/>
      <c r="F12" s="193"/>
      <c r="G12" s="14" t="s">
        <v>8</v>
      </c>
      <c r="H12" s="108">
        <f>H9+H10+H11</f>
        <v>236.3</v>
      </c>
      <c r="I12" s="110">
        <f>I9+I10+I11</f>
        <v>249.29999999999998</v>
      </c>
      <c r="J12" s="110">
        <f>J9+J10+J11</f>
        <v>248.79999999999998</v>
      </c>
      <c r="K12" s="20"/>
      <c r="L12" s="33"/>
      <c r="M12" s="80"/>
      <c r="N12" s="200"/>
      <c r="O12" s="201"/>
      <c r="P12" s="31"/>
      <c r="Q12" s="31"/>
      <c r="R12" s="31"/>
      <c r="S12" s="31"/>
    </row>
    <row r="13" spans="1:19" ht="12.75" customHeight="1" x14ac:dyDescent="0.25">
      <c r="A13" s="176" t="s">
        <v>7</v>
      </c>
      <c r="B13" s="179" t="s">
        <v>7</v>
      </c>
      <c r="C13" s="182" t="s">
        <v>9</v>
      </c>
      <c r="D13" s="185" t="s">
        <v>23</v>
      </c>
      <c r="E13" s="188" t="s">
        <v>47</v>
      </c>
      <c r="F13" s="191" t="s">
        <v>127</v>
      </c>
      <c r="G13" s="10" t="s">
        <v>58</v>
      </c>
      <c r="H13" s="112">
        <v>287.7</v>
      </c>
      <c r="I13" s="11">
        <v>297.3</v>
      </c>
      <c r="J13" s="11">
        <v>293.89999999999998</v>
      </c>
      <c r="K13" s="22" t="s">
        <v>25</v>
      </c>
      <c r="L13" s="38">
        <v>141</v>
      </c>
      <c r="M13" s="81">
        <v>145</v>
      </c>
      <c r="N13" s="294" t="s">
        <v>168</v>
      </c>
      <c r="O13" s="295"/>
      <c r="P13" s="31"/>
      <c r="Q13" s="31"/>
      <c r="R13" s="31"/>
      <c r="S13" s="31"/>
    </row>
    <row r="14" spans="1:19" ht="12.75" customHeight="1" x14ac:dyDescent="0.25">
      <c r="A14" s="177"/>
      <c r="B14" s="180"/>
      <c r="C14" s="183"/>
      <c r="D14" s="186"/>
      <c r="E14" s="189"/>
      <c r="F14" s="192"/>
      <c r="G14" s="12" t="s">
        <v>86</v>
      </c>
      <c r="H14" s="115">
        <v>0</v>
      </c>
      <c r="I14" s="13">
        <v>14.7</v>
      </c>
      <c r="J14" s="13">
        <v>14.7</v>
      </c>
      <c r="K14" s="129" t="s">
        <v>26</v>
      </c>
      <c r="L14" s="39">
        <v>3</v>
      </c>
      <c r="M14" s="82">
        <v>3</v>
      </c>
      <c r="N14" s="296"/>
      <c r="O14" s="297"/>
      <c r="P14" s="31"/>
      <c r="Q14" s="31"/>
      <c r="R14" s="31"/>
      <c r="S14" s="31"/>
    </row>
    <row r="15" spans="1:19" ht="12.75" customHeight="1" x14ac:dyDescent="0.25">
      <c r="A15" s="177"/>
      <c r="B15" s="180"/>
      <c r="C15" s="183"/>
      <c r="D15" s="186"/>
      <c r="E15" s="189"/>
      <c r="F15" s="192"/>
      <c r="G15" s="12"/>
      <c r="H15" s="115"/>
      <c r="I15" s="13"/>
      <c r="J15" s="13"/>
      <c r="K15" s="23" t="s">
        <v>30</v>
      </c>
      <c r="L15" s="21" t="s">
        <v>115</v>
      </c>
      <c r="M15" s="79" t="s">
        <v>156</v>
      </c>
      <c r="N15" s="296"/>
      <c r="O15" s="297"/>
      <c r="P15" s="31"/>
      <c r="Q15" s="31"/>
      <c r="R15" s="31"/>
      <c r="S15" s="31"/>
    </row>
    <row r="16" spans="1:19" ht="24" customHeight="1" thickBot="1" x14ac:dyDescent="0.3">
      <c r="A16" s="178"/>
      <c r="B16" s="181"/>
      <c r="C16" s="184"/>
      <c r="D16" s="187"/>
      <c r="E16" s="190"/>
      <c r="F16" s="193"/>
      <c r="G16" s="14" t="s">
        <v>8</v>
      </c>
      <c r="H16" s="108">
        <f>H13+H14</f>
        <v>287.7</v>
      </c>
      <c r="I16" s="110">
        <f t="shared" ref="I16:J16" si="0">I13+I14</f>
        <v>312</v>
      </c>
      <c r="J16" s="110">
        <f t="shared" si="0"/>
        <v>308.59999999999997</v>
      </c>
      <c r="K16" s="20"/>
      <c r="L16" s="36"/>
      <c r="M16" s="83"/>
      <c r="N16" s="298"/>
      <c r="O16" s="299"/>
      <c r="P16" s="31"/>
      <c r="Q16" s="31"/>
      <c r="R16" s="31"/>
      <c r="S16" s="31"/>
    </row>
    <row r="17" spans="1:19" ht="12.75" customHeight="1" x14ac:dyDescent="0.25">
      <c r="A17" s="176" t="s">
        <v>7</v>
      </c>
      <c r="B17" s="179" t="s">
        <v>7</v>
      </c>
      <c r="C17" s="182" t="s">
        <v>31</v>
      </c>
      <c r="D17" s="185" t="s">
        <v>20</v>
      </c>
      <c r="E17" s="188" t="s">
        <v>48</v>
      </c>
      <c r="F17" s="191" t="s">
        <v>127</v>
      </c>
      <c r="G17" s="10" t="s">
        <v>58</v>
      </c>
      <c r="H17" s="112">
        <v>567.79999999999995</v>
      </c>
      <c r="I17" s="11">
        <v>574.20000000000005</v>
      </c>
      <c r="J17" s="11">
        <v>573.29999999999995</v>
      </c>
      <c r="K17" s="22" t="s">
        <v>25</v>
      </c>
      <c r="L17" s="37" t="s">
        <v>82</v>
      </c>
      <c r="M17" s="78" t="s">
        <v>155</v>
      </c>
      <c r="N17" s="307" t="s">
        <v>171</v>
      </c>
      <c r="O17" s="308"/>
      <c r="P17" s="31"/>
      <c r="Q17" s="31"/>
      <c r="R17" s="31"/>
      <c r="S17" s="31"/>
    </row>
    <row r="18" spans="1:19" ht="12.75" customHeight="1" thickBot="1" x14ac:dyDescent="0.3">
      <c r="A18" s="177"/>
      <c r="B18" s="180"/>
      <c r="C18" s="183"/>
      <c r="D18" s="186"/>
      <c r="E18" s="189"/>
      <c r="F18" s="192"/>
      <c r="G18" s="12" t="s">
        <v>86</v>
      </c>
      <c r="H18" s="115">
        <v>0</v>
      </c>
      <c r="I18" s="13">
        <v>33.700000000000003</v>
      </c>
      <c r="J18" s="13">
        <v>33.700000000000003</v>
      </c>
      <c r="K18" s="129" t="s">
        <v>26</v>
      </c>
      <c r="L18" s="21" t="s">
        <v>81</v>
      </c>
      <c r="M18" s="79" t="s">
        <v>81</v>
      </c>
      <c r="N18" s="309"/>
      <c r="O18" s="310"/>
      <c r="P18" s="31"/>
      <c r="Q18" s="31"/>
      <c r="R18" s="31"/>
      <c r="S18" s="31"/>
    </row>
    <row r="19" spans="1:19" ht="12.75" customHeight="1" x14ac:dyDescent="0.25">
      <c r="A19" s="177"/>
      <c r="B19" s="180"/>
      <c r="C19" s="183"/>
      <c r="D19" s="186"/>
      <c r="E19" s="189"/>
      <c r="F19" s="192"/>
      <c r="G19" s="12"/>
      <c r="H19" s="115"/>
      <c r="I19" s="13"/>
      <c r="J19" s="13"/>
      <c r="K19" s="22" t="s">
        <v>27</v>
      </c>
      <c r="L19" s="40" t="s">
        <v>79</v>
      </c>
      <c r="M19" s="84" t="s">
        <v>159</v>
      </c>
      <c r="N19" s="309"/>
      <c r="O19" s="310"/>
      <c r="P19" s="31"/>
      <c r="Q19" s="31"/>
      <c r="R19" s="31"/>
      <c r="S19" s="31"/>
    </row>
    <row r="20" spans="1:19" ht="12.75" customHeight="1" x14ac:dyDescent="0.25">
      <c r="A20" s="177"/>
      <c r="B20" s="180"/>
      <c r="C20" s="183"/>
      <c r="D20" s="186"/>
      <c r="E20" s="189"/>
      <c r="F20" s="192"/>
      <c r="G20" s="12"/>
      <c r="H20" s="115"/>
      <c r="I20" s="13"/>
      <c r="J20" s="13"/>
      <c r="K20" s="130" t="s">
        <v>54</v>
      </c>
      <c r="L20" s="40" t="s">
        <v>53</v>
      </c>
      <c r="M20" s="84" t="s">
        <v>53</v>
      </c>
      <c r="N20" s="309"/>
      <c r="O20" s="310"/>
      <c r="P20" s="31"/>
      <c r="Q20" s="31"/>
      <c r="R20" s="31"/>
      <c r="S20" s="31"/>
    </row>
    <row r="21" spans="1:19" ht="16.2" customHeight="1" thickBot="1" x14ac:dyDescent="0.3">
      <c r="A21" s="178"/>
      <c r="B21" s="181"/>
      <c r="C21" s="184"/>
      <c r="D21" s="187"/>
      <c r="E21" s="190"/>
      <c r="F21" s="193"/>
      <c r="G21" s="14" t="s">
        <v>8</v>
      </c>
      <c r="H21" s="108">
        <f>H17+H18</f>
        <v>567.79999999999995</v>
      </c>
      <c r="I21" s="110">
        <f>I17+I18</f>
        <v>607.90000000000009</v>
      </c>
      <c r="J21" s="110">
        <f>J17+J18</f>
        <v>607</v>
      </c>
      <c r="K21" s="23" t="s">
        <v>30</v>
      </c>
      <c r="L21" s="21" t="s">
        <v>116</v>
      </c>
      <c r="M21" s="79" t="s">
        <v>154</v>
      </c>
      <c r="N21" s="311"/>
      <c r="O21" s="312"/>
      <c r="P21" s="31"/>
      <c r="Q21" s="31"/>
      <c r="R21" s="31"/>
      <c r="S21" s="31"/>
    </row>
    <row r="22" spans="1:19" ht="12.75" customHeight="1" x14ac:dyDescent="0.25">
      <c r="A22" s="176" t="s">
        <v>7</v>
      </c>
      <c r="B22" s="179" t="s">
        <v>7</v>
      </c>
      <c r="C22" s="182" t="s">
        <v>32</v>
      </c>
      <c r="D22" s="185" t="s">
        <v>21</v>
      </c>
      <c r="E22" s="188" t="s">
        <v>49</v>
      </c>
      <c r="F22" s="191" t="s">
        <v>127</v>
      </c>
      <c r="G22" s="10" t="s">
        <v>58</v>
      </c>
      <c r="H22" s="112">
        <v>313.2</v>
      </c>
      <c r="I22" s="11">
        <v>313.2</v>
      </c>
      <c r="J22" s="11">
        <v>308.5</v>
      </c>
      <c r="K22" s="22" t="s">
        <v>27</v>
      </c>
      <c r="L22" s="37" t="s">
        <v>117</v>
      </c>
      <c r="M22" s="78" t="s">
        <v>149</v>
      </c>
      <c r="N22" s="326"/>
      <c r="O22" s="327"/>
      <c r="P22" s="31"/>
      <c r="Q22" s="31"/>
      <c r="R22" s="31"/>
      <c r="S22" s="31"/>
    </row>
    <row r="23" spans="1:19" ht="12.75" customHeight="1" x14ac:dyDescent="0.25">
      <c r="A23" s="177"/>
      <c r="B23" s="180"/>
      <c r="C23" s="183"/>
      <c r="D23" s="186"/>
      <c r="E23" s="189"/>
      <c r="F23" s="192"/>
      <c r="G23" s="12" t="s">
        <v>86</v>
      </c>
      <c r="H23" s="115">
        <v>0</v>
      </c>
      <c r="I23" s="13">
        <v>18.5</v>
      </c>
      <c r="J23" s="13">
        <v>18.5</v>
      </c>
      <c r="K23" s="23" t="s">
        <v>56</v>
      </c>
      <c r="L23" s="21" t="s">
        <v>53</v>
      </c>
      <c r="M23" s="79" t="s">
        <v>53</v>
      </c>
      <c r="N23" s="328"/>
      <c r="O23" s="329"/>
      <c r="P23" s="31"/>
      <c r="Q23" s="31"/>
      <c r="R23" s="31"/>
      <c r="S23" s="31"/>
    </row>
    <row r="24" spans="1:19" ht="19.8" customHeight="1" thickBot="1" x14ac:dyDescent="0.3">
      <c r="A24" s="178"/>
      <c r="B24" s="181"/>
      <c r="C24" s="184"/>
      <c r="D24" s="187"/>
      <c r="E24" s="190"/>
      <c r="F24" s="193"/>
      <c r="G24" s="14" t="s">
        <v>8</v>
      </c>
      <c r="H24" s="108">
        <f>H22+H23</f>
        <v>313.2</v>
      </c>
      <c r="I24" s="110">
        <f t="shared" ref="I24:J24" si="1">I22+I23</f>
        <v>331.7</v>
      </c>
      <c r="J24" s="110">
        <f t="shared" si="1"/>
        <v>327</v>
      </c>
      <c r="K24" s="20"/>
      <c r="L24" s="138"/>
      <c r="M24" s="139"/>
      <c r="N24" s="330"/>
      <c r="O24" s="331"/>
      <c r="P24" s="31"/>
      <c r="Q24" s="31"/>
      <c r="R24" s="31"/>
      <c r="S24" s="31"/>
    </row>
    <row r="25" spans="1:19" ht="12.75" customHeight="1" x14ac:dyDescent="0.25">
      <c r="A25" s="176" t="s">
        <v>7</v>
      </c>
      <c r="B25" s="179" t="s">
        <v>7</v>
      </c>
      <c r="C25" s="182" t="s">
        <v>33</v>
      </c>
      <c r="D25" s="185" t="s">
        <v>22</v>
      </c>
      <c r="E25" s="188" t="s">
        <v>76</v>
      </c>
      <c r="F25" s="191" t="s">
        <v>127</v>
      </c>
      <c r="G25" s="10" t="s">
        <v>58</v>
      </c>
      <c r="H25" s="112">
        <v>176.9</v>
      </c>
      <c r="I25" s="11">
        <v>179.6</v>
      </c>
      <c r="J25" s="11">
        <v>179.3</v>
      </c>
      <c r="K25" s="154" t="s">
        <v>28</v>
      </c>
      <c r="L25" s="37" t="s">
        <v>117</v>
      </c>
      <c r="M25" s="141" t="s">
        <v>153</v>
      </c>
      <c r="N25" s="307" t="s">
        <v>172</v>
      </c>
      <c r="O25" s="308"/>
      <c r="P25" s="31"/>
      <c r="Q25" s="31"/>
      <c r="R25" s="31"/>
      <c r="S25" s="31"/>
    </row>
    <row r="26" spans="1:19" ht="12.75" customHeight="1" x14ac:dyDescent="0.25">
      <c r="A26" s="177"/>
      <c r="B26" s="180"/>
      <c r="C26" s="183"/>
      <c r="D26" s="186"/>
      <c r="E26" s="189"/>
      <c r="F26" s="192"/>
      <c r="G26" s="12" t="s">
        <v>86</v>
      </c>
      <c r="H26" s="115">
        <v>0</v>
      </c>
      <c r="I26" s="13">
        <v>5.2</v>
      </c>
      <c r="J26" s="13">
        <v>5.2</v>
      </c>
      <c r="K26" s="28" t="s">
        <v>77</v>
      </c>
      <c r="L26" s="21" t="s">
        <v>114</v>
      </c>
      <c r="M26" s="142" t="s">
        <v>152</v>
      </c>
      <c r="N26" s="309"/>
      <c r="O26" s="310"/>
      <c r="P26" s="31"/>
      <c r="Q26" s="31"/>
      <c r="R26" s="31"/>
      <c r="S26" s="31"/>
    </row>
    <row r="27" spans="1:19" ht="27.75" customHeight="1" x14ac:dyDescent="0.25">
      <c r="A27" s="177"/>
      <c r="B27" s="180"/>
      <c r="C27" s="183"/>
      <c r="D27" s="186"/>
      <c r="E27" s="189"/>
      <c r="F27" s="192"/>
      <c r="G27" s="12"/>
      <c r="H27" s="115">
        <v>0</v>
      </c>
      <c r="I27" s="13"/>
      <c r="J27" s="13"/>
      <c r="K27" s="28" t="s">
        <v>63</v>
      </c>
      <c r="L27" s="40" t="s">
        <v>80</v>
      </c>
      <c r="M27" s="84" t="s">
        <v>167</v>
      </c>
      <c r="N27" s="309"/>
      <c r="O27" s="310"/>
      <c r="P27" s="31"/>
      <c r="Q27" s="31"/>
      <c r="R27" s="31"/>
      <c r="S27" s="31"/>
    </row>
    <row r="28" spans="1:19" ht="68.400000000000006" customHeight="1" thickBot="1" x14ac:dyDescent="0.3">
      <c r="A28" s="178"/>
      <c r="B28" s="181"/>
      <c r="C28" s="184"/>
      <c r="D28" s="187"/>
      <c r="E28" s="190"/>
      <c r="F28" s="193"/>
      <c r="G28" s="14" t="s">
        <v>8</v>
      </c>
      <c r="H28" s="108">
        <f>H25+H26</f>
        <v>176.9</v>
      </c>
      <c r="I28" s="110">
        <f t="shared" ref="I28:J28" si="2">I25+I26</f>
        <v>184.79999999999998</v>
      </c>
      <c r="J28" s="110">
        <f t="shared" si="2"/>
        <v>184.5</v>
      </c>
      <c r="K28" s="155" t="s">
        <v>64</v>
      </c>
      <c r="L28" s="138" t="s">
        <v>118</v>
      </c>
      <c r="M28" s="139" t="s">
        <v>151</v>
      </c>
      <c r="N28" s="311"/>
      <c r="O28" s="312"/>
      <c r="P28" s="31"/>
      <c r="Q28" s="31"/>
      <c r="R28" s="31"/>
      <c r="S28" s="31"/>
    </row>
    <row r="29" spans="1:19" ht="24" customHeight="1" x14ac:dyDescent="0.25">
      <c r="A29" s="176" t="s">
        <v>7</v>
      </c>
      <c r="B29" s="179" t="s">
        <v>7</v>
      </c>
      <c r="C29" s="182" t="s">
        <v>59</v>
      </c>
      <c r="D29" s="185" t="s">
        <v>74</v>
      </c>
      <c r="E29" s="188" t="s">
        <v>50</v>
      </c>
      <c r="F29" s="191" t="s">
        <v>127</v>
      </c>
      <c r="G29" s="10" t="s">
        <v>58</v>
      </c>
      <c r="H29" s="112">
        <v>226.4</v>
      </c>
      <c r="I29" s="11">
        <v>239.7</v>
      </c>
      <c r="J29" s="11">
        <v>239.5</v>
      </c>
      <c r="K29" s="131" t="s">
        <v>120</v>
      </c>
      <c r="L29" s="41" t="s">
        <v>119</v>
      </c>
      <c r="M29" s="143" t="s">
        <v>150</v>
      </c>
      <c r="N29" s="294" t="s">
        <v>160</v>
      </c>
      <c r="O29" s="295"/>
      <c r="P29" s="31"/>
      <c r="Q29" s="31"/>
      <c r="R29" s="31"/>
      <c r="S29" s="31"/>
    </row>
    <row r="30" spans="1:19" ht="12.75" customHeight="1" x14ac:dyDescent="0.25">
      <c r="A30" s="177"/>
      <c r="B30" s="180"/>
      <c r="C30" s="183"/>
      <c r="D30" s="186"/>
      <c r="E30" s="189"/>
      <c r="F30" s="192"/>
      <c r="G30" s="12" t="s">
        <v>86</v>
      </c>
      <c r="H30" s="115">
        <v>0</v>
      </c>
      <c r="I30" s="13">
        <v>6.1</v>
      </c>
      <c r="J30" s="13">
        <v>6.1</v>
      </c>
      <c r="K30" s="23" t="s">
        <v>29</v>
      </c>
      <c r="L30" s="42" t="s">
        <v>82</v>
      </c>
      <c r="M30" s="144" t="s">
        <v>149</v>
      </c>
      <c r="N30" s="296"/>
      <c r="O30" s="297"/>
      <c r="P30" s="31"/>
      <c r="Q30" s="31"/>
      <c r="R30" s="31"/>
      <c r="S30" s="31"/>
    </row>
    <row r="31" spans="1:19" ht="11.25" customHeight="1" thickBot="1" x14ac:dyDescent="0.3">
      <c r="A31" s="177"/>
      <c r="B31" s="180"/>
      <c r="C31" s="183"/>
      <c r="D31" s="186"/>
      <c r="E31" s="189"/>
      <c r="F31" s="192"/>
      <c r="G31" s="135" t="s">
        <v>139</v>
      </c>
      <c r="H31" s="115"/>
      <c r="I31" s="27">
        <v>0.3</v>
      </c>
      <c r="J31" s="27">
        <v>0.3</v>
      </c>
      <c r="K31" s="132"/>
      <c r="L31" s="105"/>
      <c r="M31" s="145"/>
      <c r="N31" s="296"/>
      <c r="O31" s="297"/>
      <c r="P31" s="31"/>
      <c r="Q31" s="31"/>
      <c r="R31" s="31"/>
      <c r="S31" s="31"/>
    </row>
    <row r="32" spans="1:19" ht="14.4" customHeight="1" thickBot="1" x14ac:dyDescent="0.3">
      <c r="A32" s="178"/>
      <c r="B32" s="181"/>
      <c r="C32" s="184"/>
      <c r="D32" s="187"/>
      <c r="E32" s="190"/>
      <c r="F32" s="193"/>
      <c r="G32" s="14" t="s">
        <v>8</v>
      </c>
      <c r="H32" s="110">
        <f>H29+H30+H31</f>
        <v>226.4</v>
      </c>
      <c r="I32" s="110">
        <f>I29+I30+I31</f>
        <v>246.1</v>
      </c>
      <c r="J32" s="110">
        <f>J29+J30+J31</f>
        <v>245.9</v>
      </c>
      <c r="K32" s="133" t="s">
        <v>30</v>
      </c>
      <c r="L32" s="102" t="s">
        <v>121</v>
      </c>
      <c r="M32" s="137" t="s">
        <v>148</v>
      </c>
      <c r="N32" s="298"/>
      <c r="O32" s="299"/>
      <c r="P32" s="31"/>
      <c r="Q32" s="31"/>
      <c r="R32" s="31"/>
      <c r="S32" s="31"/>
    </row>
    <row r="33" spans="1:19" ht="12.75" customHeight="1" x14ac:dyDescent="0.25">
      <c r="A33" s="176" t="s">
        <v>7</v>
      </c>
      <c r="B33" s="179" t="s">
        <v>7</v>
      </c>
      <c r="C33" s="182" t="s">
        <v>60</v>
      </c>
      <c r="D33" s="185" t="s">
        <v>75</v>
      </c>
      <c r="E33" s="188" t="s">
        <v>45</v>
      </c>
      <c r="F33" s="191" t="s">
        <v>127</v>
      </c>
      <c r="G33" s="10" t="s">
        <v>58</v>
      </c>
      <c r="H33" s="112">
        <v>9.9</v>
      </c>
      <c r="I33" s="11">
        <v>9.9</v>
      </c>
      <c r="J33" s="11">
        <v>9.9</v>
      </c>
      <c r="K33" s="134" t="s">
        <v>66</v>
      </c>
      <c r="L33" s="43">
        <v>7</v>
      </c>
      <c r="M33" s="146">
        <v>7</v>
      </c>
      <c r="N33" s="294" t="s">
        <v>175</v>
      </c>
      <c r="O33" s="295"/>
      <c r="P33" s="31"/>
      <c r="Q33" s="31"/>
      <c r="R33" s="31"/>
      <c r="S33" s="31"/>
    </row>
    <row r="34" spans="1:19" ht="28.2" customHeight="1" thickBot="1" x14ac:dyDescent="0.3">
      <c r="A34" s="178"/>
      <c r="B34" s="181"/>
      <c r="C34" s="184"/>
      <c r="D34" s="187"/>
      <c r="E34" s="190"/>
      <c r="F34" s="193"/>
      <c r="G34" s="14" t="s">
        <v>8</v>
      </c>
      <c r="H34" s="108">
        <f t="shared" ref="H34:J34" si="3">H33*1</f>
        <v>9.9</v>
      </c>
      <c r="I34" s="110">
        <f t="shared" si="3"/>
        <v>9.9</v>
      </c>
      <c r="J34" s="110">
        <f t="shared" si="3"/>
        <v>9.9</v>
      </c>
      <c r="K34" s="20"/>
      <c r="L34" s="138"/>
      <c r="M34" s="139"/>
      <c r="N34" s="298"/>
      <c r="O34" s="299"/>
      <c r="P34" s="31"/>
      <c r="Q34" s="31"/>
      <c r="R34" s="31"/>
      <c r="S34" s="31"/>
    </row>
    <row r="35" spans="1:19" ht="12.75" customHeight="1" thickBot="1" x14ac:dyDescent="0.3">
      <c r="A35" s="8" t="s">
        <v>7</v>
      </c>
      <c r="B35" s="15" t="s">
        <v>7</v>
      </c>
      <c r="C35" s="202" t="s">
        <v>10</v>
      </c>
      <c r="D35" s="203"/>
      <c r="E35" s="203"/>
      <c r="F35" s="203"/>
      <c r="G35" s="205"/>
      <c r="H35" s="16">
        <f>H12+H16+H21+H24+H28+H32+H34</f>
        <v>1818.2000000000003</v>
      </c>
      <c r="I35" s="16">
        <f t="shared" ref="I35:J35" si="4">I12+I16+I21+I24+I28+I32+I34</f>
        <v>1941.7</v>
      </c>
      <c r="J35" s="111">
        <f t="shared" si="4"/>
        <v>1931.7000000000003</v>
      </c>
      <c r="K35" s="17"/>
      <c r="L35" s="18"/>
      <c r="M35" s="18"/>
      <c r="N35" s="173"/>
      <c r="O35" s="174"/>
      <c r="P35" s="31"/>
      <c r="Q35" s="31"/>
      <c r="R35" s="31"/>
      <c r="S35" s="31"/>
    </row>
    <row r="36" spans="1:19" ht="12.75" customHeight="1" thickBot="1" x14ac:dyDescent="0.3">
      <c r="A36" s="8" t="s">
        <v>7</v>
      </c>
      <c r="B36" s="9" t="s">
        <v>9</v>
      </c>
      <c r="C36" s="209" t="s">
        <v>78</v>
      </c>
      <c r="D36" s="210"/>
      <c r="E36" s="211"/>
      <c r="F36" s="211"/>
      <c r="G36" s="210"/>
      <c r="H36" s="210"/>
      <c r="I36" s="210"/>
      <c r="J36" s="210"/>
      <c r="K36" s="210"/>
      <c r="L36" s="210"/>
      <c r="M36" s="210"/>
      <c r="N36" s="171"/>
      <c r="O36" s="172"/>
      <c r="P36" s="31"/>
      <c r="Q36" s="31"/>
      <c r="R36" s="31"/>
      <c r="S36" s="31"/>
    </row>
    <row r="37" spans="1:19" ht="22.2" customHeight="1" x14ac:dyDescent="0.25">
      <c r="A37" s="176" t="s">
        <v>7</v>
      </c>
      <c r="B37" s="179" t="s">
        <v>9</v>
      </c>
      <c r="C37" s="182" t="s">
        <v>7</v>
      </c>
      <c r="D37" s="185" t="s">
        <v>34</v>
      </c>
      <c r="E37" s="188" t="s">
        <v>51</v>
      </c>
      <c r="F37" s="191" t="s">
        <v>127</v>
      </c>
      <c r="G37" s="10" t="s">
        <v>58</v>
      </c>
      <c r="H37" s="112">
        <v>575.70000000000005</v>
      </c>
      <c r="I37" s="11">
        <v>580.20000000000005</v>
      </c>
      <c r="J37" s="11">
        <v>580.1</v>
      </c>
      <c r="K37" s="126" t="s">
        <v>35</v>
      </c>
      <c r="L37" s="44" t="s">
        <v>122</v>
      </c>
      <c r="M37" s="86" t="s">
        <v>141</v>
      </c>
      <c r="N37" s="294" t="s">
        <v>173</v>
      </c>
      <c r="O37" s="295"/>
      <c r="P37" s="31"/>
      <c r="Q37" s="31"/>
      <c r="R37" s="31"/>
      <c r="S37" s="31"/>
    </row>
    <row r="38" spans="1:19" ht="16.5" customHeight="1" x14ac:dyDescent="0.25">
      <c r="A38" s="177"/>
      <c r="B38" s="180"/>
      <c r="C38" s="183"/>
      <c r="D38" s="186"/>
      <c r="E38" s="189"/>
      <c r="F38" s="192"/>
      <c r="G38" s="12" t="s">
        <v>86</v>
      </c>
      <c r="H38" s="115">
        <v>0</v>
      </c>
      <c r="I38" s="13">
        <v>26.9</v>
      </c>
      <c r="J38" s="13">
        <v>26.9</v>
      </c>
      <c r="K38" s="127" t="s">
        <v>36</v>
      </c>
      <c r="L38" s="21" t="s">
        <v>123</v>
      </c>
      <c r="M38" s="79" t="s">
        <v>142</v>
      </c>
      <c r="N38" s="296"/>
      <c r="O38" s="297"/>
      <c r="P38" s="31"/>
      <c r="Q38" s="31"/>
      <c r="R38" s="31"/>
      <c r="S38" s="31"/>
    </row>
    <row r="39" spans="1:19" ht="24.75" customHeight="1" x14ac:dyDescent="0.25">
      <c r="A39" s="177"/>
      <c r="B39" s="180"/>
      <c r="C39" s="183"/>
      <c r="D39" s="186"/>
      <c r="E39" s="189"/>
      <c r="F39" s="192"/>
      <c r="G39" s="12"/>
      <c r="H39" s="115"/>
      <c r="I39" s="13"/>
      <c r="J39" s="13"/>
      <c r="K39" s="128" t="s">
        <v>62</v>
      </c>
      <c r="L39" s="40" t="s">
        <v>124</v>
      </c>
      <c r="M39" s="84" t="s">
        <v>143</v>
      </c>
      <c r="N39" s="296"/>
      <c r="O39" s="297"/>
      <c r="P39" s="31"/>
      <c r="Q39" s="31"/>
      <c r="R39" s="31"/>
      <c r="S39" s="31"/>
    </row>
    <row r="40" spans="1:19" ht="14.4" customHeight="1" thickBot="1" x14ac:dyDescent="0.3">
      <c r="A40" s="178"/>
      <c r="B40" s="181"/>
      <c r="C40" s="184"/>
      <c r="D40" s="187"/>
      <c r="E40" s="190"/>
      <c r="F40" s="193"/>
      <c r="G40" s="14" t="s">
        <v>8</v>
      </c>
      <c r="H40" s="152">
        <f>H37+H38</f>
        <v>575.70000000000005</v>
      </c>
      <c r="I40" s="153">
        <f t="shared" ref="I40:J40" si="5">I37+I38</f>
        <v>607.1</v>
      </c>
      <c r="J40" s="153">
        <f t="shared" si="5"/>
        <v>607</v>
      </c>
      <c r="K40" s="151" t="s">
        <v>65</v>
      </c>
      <c r="L40" s="45">
        <v>37800</v>
      </c>
      <c r="M40" s="87">
        <v>36453</v>
      </c>
      <c r="N40" s="298"/>
      <c r="O40" s="299"/>
      <c r="P40" s="31"/>
      <c r="Q40" s="31"/>
      <c r="R40" s="31"/>
      <c r="S40" s="31"/>
    </row>
    <row r="41" spans="1:19" ht="44.25" customHeight="1" x14ac:dyDescent="0.25">
      <c r="A41" s="176" t="s">
        <v>7</v>
      </c>
      <c r="B41" s="179" t="s">
        <v>9</v>
      </c>
      <c r="C41" s="182" t="s">
        <v>9</v>
      </c>
      <c r="D41" s="185" t="s">
        <v>61</v>
      </c>
      <c r="E41" s="188" t="s">
        <v>51</v>
      </c>
      <c r="F41" s="191" t="s">
        <v>127</v>
      </c>
      <c r="G41" s="10" t="s">
        <v>58</v>
      </c>
      <c r="H41" s="112"/>
      <c r="I41" s="11"/>
      <c r="J41" s="11"/>
      <c r="K41" s="140" t="s">
        <v>67</v>
      </c>
      <c r="L41" s="106" t="s">
        <v>125</v>
      </c>
      <c r="M41" s="150" t="s">
        <v>147</v>
      </c>
      <c r="N41" s="294" t="s">
        <v>169</v>
      </c>
      <c r="O41" s="295"/>
      <c r="P41" s="31"/>
      <c r="Q41" s="31"/>
      <c r="R41" s="31"/>
      <c r="S41" s="31"/>
    </row>
    <row r="42" spans="1:19" ht="12.75" customHeight="1" x14ac:dyDescent="0.25">
      <c r="A42" s="177"/>
      <c r="B42" s="180"/>
      <c r="C42" s="183"/>
      <c r="D42" s="186"/>
      <c r="E42" s="189"/>
      <c r="F42" s="192"/>
      <c r="G42" s="12"/>
      <c r="H42" s="115"/>
      <c r="I42" s="13"/>
      <c r="J42" s="13"/>
      <c r="K42" s="243" t="s">
        <v>68</v>
      </c>
      <c r="L42" s="245" t="s">
        <v>126</v>
      </c>
      <c r="M42" s="247" t="s">
        <v>146</v>
      </c>
      <c r="N42" s="296"/>
      <c r="O42" s="297"/>
      <c r="P42" s="31"/>
      <c r="Q42" s="31"/>
      <c r="R42" s="31"/>
      <c r="S42" s="31"/>
    </row>
    <row r="43" spans="1:19" ht="52.8" customHeight="1" thickBot="1" x14ac:dyDescent="0.3">
      <c r="A43" s="178"/>
      <c r="B43" s="181"/>
      <c r="C43" s="184"/>
      <c r="D43" s="187"/>
      <c r="E43" s="190"/>
      <c r="F43" s="193"/>
      <c r="G43" s="14" t="s">
        <v>8</v>
      </c>
      <c r="H43" s="152">
        <f t="shared" ref="H43:J43" si="6">H41*1</f>
        <v>0</v>
      </c>
      <c r="I43" s="153">
        <f t="shared" si="6"/>
        <v>0</v>
      </c>
      <c r="J43" s="153">
        <f t="shared" si="6"/>
        <v>0</v>
      </c>
      <c r="K43" s="244"/>
      <c r="L43" s="246"/>
      <c r="M43" s="248"/>
      <c r="N43" s="298"/>
      <c r="O43" s="299"/>
      <c r="P43" s="31"/>
      <c r="Q43" s="31"/>
      <c r="R43" s="31"/>
      <c r="S43" s="31"/>
    </row>
    <row r="44" spans="1:19" ht="12.75" customHeight="1" x14ac:dyDescent="0.25">
      <c r="A44" s="176" t="s">
        <v>7</v>
      </c>
      <c r="B44" s="179" t="s">
        <v>9</v>
      </c>
      <c r="C44" s="182" t="s">
        <v>60</v>
      </c>
      <c r="D44" s="185" t="s">
        <v>84</v>
      </c>
      <c r="E44" s="188" t="s">
        <v>45</v>
      </c>
      <c r="F44" s="191" t="s">
        <v>127</v>
      </c>
      <c r="G44" s="10" t="s">
        <v>58</v>
      </c>
      <c r="H44" s="112">
        <v>2.1</v>
      </c>
      <c r="I44" s="11">
        <v>2.1</v>
      </c>
      <c r="J44" s="11">
        <v>2.1</v>
      </c>
      <c r="K44" s="194" t="s">
        <v>85</v>
      </c>
      <c r="L44" s="37" t="s">
        <v>53</v>
      </c>
      <c r="M44" s="78" t="s">
        <v>55</v>
      </c>
      <c r="N44" s="196"/>
      <c r="O44" s="197"/>
      <c r="P44" s="31"/>
      <c r="Q44" s="31"/>
      <c r="R44" s="31"/>
      <c r="S44" s="31"/>
    </row>
    <row r="45" spans="1:19" ht="12.75" customHeight="1" x14ac:dyDescent="0.25">
      <c r="A45" s="177"/>
      <c r="B45" s="180"/>
      <c r="C45" s="183"/>
      <c r="D45" s="186"/>
      <c r="E45" s="189"/>
      <c r="F45" s="192"/>
      <c r="G45" s="12"/>
      <c r="H45" s="115"/>
      <c r="I45" s="13"/>
      <c r="J45" s="13"/>
      <c r="K45" s="195"/>
      <c r="L45" s="21"/>
      <c r="M45" s="79"/>
      <c r="N45" s="198"/>
      <c r="O45" s="199"/>
      <c r="P45" s="31"/>
      <c r="Q45" s="31"/>
      <c r="R45" s="31"/>
      <c r="S45" s="31"/>
    </row>
    <row r="46" spans="1:19" ht="12.75" customHeight="1" thickBot="1" x14ac:dyDescent="0.3">
      <c r="A46" s="178"/>
      <c r="B46" s="181"/>
      <c r="C46" s="184"/>
      <c r="D46" s="187"/>
      <c r="E46" s="190"/>
      <c r="F46" s="193"/>
      <c r="G46" s="14" t="s">
        <v>8</v>
      </c>
      <c r="H46" s="108">
        <f>H44*1</f>
        <v>2.1</v>
      </c>
      <c r="I46" s="110">
        <f>I44*1</f>
        <v>2.1</v>
      </c>
      <c r="J46" s="110">
        <f>J44*1</f>
        <v>2.1</v>
      </c>
      <c r="K46" s="54"/>
      <c r="L46" s="30"/>
      <c r="M46" s="85"/>
      <c r="N46" s="200"/>
      <c r="O46" s="201"/>
      <c r="P46" s="31"/>
      <c r="Q46" s="31"/>
      <c r="R46" s="31"/>
      <c r="S46" s="31"/>
    </row>
    <row r="47" spans="1:19" ht="12.75" customHeight="1" x14ac:dyDescent="0.25">
      <c r="A47" s="176" t="s">
        <v>7</v>
      </c>
      <c r="B47" s="179" t="s">
        <v>9</v>
      </c>
      <c r="C47" s="182" t="s">
        <v>136</v>
      </c>
      <c r="D47" s="185" t="s">
        <v>137</v>
      </c>
      <c r="E47" s="188" t="s">
        <v>45</v>
      </c>
      <c r="F47" s="191" t="s">
        <v>127</v>
      </c>
      <c r="G47" s="10" t="s">
        <v>58</v>
      </c>
      <c r="H47" s="112">
        <v>3</v>
      </c>
      <c r="I47" s="11">
        <v>3</v>
      </c>
      <c r="J47" s="11">
        <v>3</v>
      </c>
      <c r="K47" s="194" t="s">
        <v>138</v>
      </c>
      <c r="L47" s="37" t="s">
        <v>53</v>
      </c>
      <c r="M47" s="78" t="s">
        <v>53</v>
      </c>
      <c r="N47" s="196"/>
      <c r="O47" s="197"/>
      <c r="P47" s="31"/>
      <c r="Q47" s="31"/>
      <c r="R47" s="31"/>
      <c r="S47" s="31"/>
    </row>
    <row r="48" spans="1:19" ht="12.75" customHeight="1" x14ac:dyDescent="0.25">
      <c r="A48" s="177"/>
      <c r="B48" s="180"/>
      <c r="C48" s="183"/>
      <c r="D48" s="186"/>
      <c r="E48" s="189"/>
      <c r="F48" s="192"/>
      <c r="G48" s="12"/>
      <c r="H48" s="115"/>
      <c r="I48" s="13"/>
      <c r="J48" s="13"/>
      <c r="K48" s="195"/>
      <c r="L48" s="21"/>
      <c r="M48" s="79"/>
      <c r="N48" s="198"/>
      <c r="O48" s="199"/>
      <c r="P48" s="31"/>
      <c r="Q48" s="31"/>
      <c r="R48" s="31"/>
      <c r="S48" s="31"/>
    </row>
    <row r="49" spans="1:19" ht="20.399999999999999" customHeight="1" thickBot="1" x14ac:dyDescent="0.3">
      <c r="A49" s="178"/>
      <c r="B49" s="181"/>
      <c r="C49" s="184"/>
      <c r="D49" s="187"/>
      <c r="E49" s="190"/>
      <c r="F49" s="193"/>
      <c r="G49" s="14" t="s">
        <v>8</v>
      </c>
      <c r="H49" s="108">
        <f>H47*1</f>
        <v>3</v>
      </c>
      <c r="I49" s="110">
        <f>I47*1</f>
        <v>3</v>
      </c>
      <c r="J49" s="110">
        <f>J47*1</f>
        <v>3</v>
      </c>
      <c r="K49" s="54"/>
      <c r="L49" s="103"/>
      <c r="M49" s="104"/>
      <c r="N49" s="200"/>
      <c r="O49" s="201"/>
      <c r="P49" s="31"/>
      <c r="Q49" s="31"/>
      <c r="R49" s="31"/>
      <c r="S49" s="31"/>
    </row>
    <row r="50" spans="1:19" ht="12.75" customHeight="1" thickBot="1" x14ac:dyDescent="0.3">
      <c r="A50" s="8" t="s">
        <v>7</v>
      </c>
      <c r="B50" s="15" t="s">
        <v>9</v>
      </c>
      <c r="C50" s="202" t="s">
        <v>10</v>
      </c>
      <c r="D50" s="203"/>
      <c r="E50" s="203"/>
      <c r="F50" s="203"/>
      <c r="G50" s="205"/>
      <c r="H50" s="109">
        <f>H40+H43+H46+H49</f>
        <v>580.80000000000007</v>
      </c>
      <c r="I50" s="111">
        <f>I40+I43+I46+I49</f>
        <v>612.20000000000005</v>
      </c>
      <c r="J50" s="111">
        <f>J40+J43+J46+J49</f>
        <v>612.1</v>
      </c>
      <c r="K50" s="17"/>
      <c r="L50" s="18"/>
      <c r="M50" s="18"/>
      <c r="N50" s="173"/>
      <c r="O50" s="174"/>
      <c r="P50" s="31"/>
      <c r="Q50" s="31"/>
      <c r="R50" s="31"/>
      <c r="S50" s="31"/>
    </row>
    <row r="51" spans="1:19" ht="19.2" customHeight="1" thickBot="1" x14ac:dyDescent="0.3">
      <c r="A51" s="8" t="s">
        <v>7</v>
      </c>
      <c r="B51" s="9" t="s">
        <v>31</v>
      </c>
      <c r="C51" s="209" t="s">
        <v>37</v>
      </c>
      <c r="D51" s="210"/>
      <c r="E51" s="211"/>
      <c r="F51" s="211"/>
      <c r="G51" s="210"/>
      <c r="H51" s="210"/>
      <c r="I51" s="210"/>
      <c r="J51" s="210"/>
      <c r="K51" s="210"/>
      <c r="L51" s="210"/>
      <c r="M51" s="210"/>
      <c r="N51" s="171"/>
      <c r="O51" s="172"/>
      <c r="P51" s="31"/>
      <c r="Q51" s="31"/>
      <c r="R51" s="31"/>
      <c r="S51" s="31"/>
    </row>
    <row r="52" spans="1:19" ht="26.25" customHeight="1" x14ac:dyDescent="0.25">
      <c r="A52" s="176" t="s">
        <v>7</v>
      </c>
      <c r="B52" s="179" t="s">
        <v>31</v>
      </c>
      <c r="C52" s="182" t="s">
        <v>7</v>
      </c>
      <c r="D52" s="185" t="s">
        <v>38</v>
      </c>
      <c r="E52" s="188" t="s">
        <v>52</v>
      </c>
      <c r="F52" s="191" t="s">
        <v>127</v>
      </c>
      <c r="G52" s="10" t="s">
        <v>58</v>
      </c>
      <c r="H52" s="112">
        <v>301.89999999999998</v>
      </c>
      <c r="I52" s="11">
        <v>334</v>
      </c>
      <c r="J52" s="11">
        <v>334</v>
      </c>
      <c r="K52" s="123" t="s">
        <v>39</v>
      </c>
      <c r="L52" s="46" t="s">
        <v>128</v>
      </c>
      <c r="M52" s="147" t="s">
        <v>145</v>
      </c>
      <c r="N52" s="307" t="s">
        <v>174</v>
      </c>
      <c r="O52" s="308"/>
      <c r="P52" s="31"/>
      <c r="Q52" s="31"/>
      <c r="R52" s="31"/>
      <c r="S52" s="31"/>
    </row>
    <row r="53" spans="1:19" ht="23.4" customHeight="1" thickBot="1" x14ac:dyDescent="0.3">
      <c r="A53" s="177"/>
      <c r="B53" s="180"/>
      <c r="C53" s="183"/>
      <c r="D53" s="186"/>
      <c r="E53" s="189"/>
      <c r="F53" s="192"/>
      <c r="G53" s="12" t="s">
        <v>86</v>
      </c>
      <c r="H53" s="115">
        <v>0</v>
      </c>
      <c r="I53" s="13">
        <v>13.3</v>
      </c>
      <c r="J53" s="13">
        <v>13.3</v>
      </c>
      <c r="K53" s="124" t="s">
        <v>40</v>
      </c>
      <c r="L53" s="47">
        <v>2</v>
      </c>
      <c r="M53" s="148">
        <v>3</v>
      </c>
      <c r="N53" s="309"/>
      <c r="O53" s="310"/>
      <c r="P53" s="31"/>
      <c r="Q53" s="31"/>
      <c r="R53" s="31"/>
      <c r="S53" s="31"/>
    </row>
    <row r="54" spans="1:19" ht="25.2" customHeight="1" thickBot="1" x14ac:dyDescent="0.3">
      <c r="A54" s="178"/>
      <c r="B54" s="181"/>
      <c r="C54" s="184"/>
      <c r="D54" s="187"/>
      <c r="E54" s="190"/>
      <c r="F54" s="193"/>
      <c r="G54" s="14" t="s">
        <v>8</v>
      </c>
      <c r="H54" s="108">
        <f>H52+H53</f>
        <v>301.89999999999998</v>
      </c>
      <c r="I54" s="110">
        <f t="shared" ref="I54:J54" si="7">I52+I53</f>
        <v>347.3</v>
      </c>
      <c r="J54" s="110">
        <f t="shared" si="7"/>
        <v>347.3</v>
      </c>
      <c r="K54" s="125" t="s">
        <v>41</v>
      </c>
      <c r="L54" s="48" t="s">
        <v>129</v>
      </c>
      <c r="M54" s="149" t="s">
        <v>144</v>
      </c>
      <c r="N54" s="311"/>
      <c r="O54" s="312"/>
      <c r="P54" s="31"/>
      <c r="Q54" s="31"/>
      <c r="R54" s="31"/>
      <c r="S54" s="31"/>
    </row>
    <row r="55" spans="1:19" ht="12.75" customHeight="1" thickBot="1" x14ac:dyDescent="0.3">
      <c r="A55" s="25" t="s">
        <v>7</v>
      </c>
      <c r="B55" s="15" t="s">
        <v>31</v>
      </c>
      <c r="C55" s="202" t="s">
        <v>10</v>
      </c>
      <c r="D55" s="203"/>
      <c r="E55" s="204"/>
      <c r="F55" s="204"/>
      <c r="G55" s="205"/>
      <c r="H55" s="121">
        <f>H54*1</f>
        <v>301.89999999999998</v>
      </c>
      <c r="I55" s="122">
        <f t="shared" ref="I55:J55" si="8">I54*1</f>
        <v>347.3</v>
      </c>
      <c r="J55" s="122">
        <f t="shared" si="8"/>
        <v>347.3</v>
      </c>
      <c r="K55" s="17"/>
      <c r="L55" s="18"/>
      <c r="M55" s="18"/>
      <c r="N55" s="173"/>
      <c r="O55" s="174"/>
      <c r="P55" s="31"/>
      <c r="Q55" s="31"/>
      <c r="R55" s="31"/>
      <c r="S55" s="31"/>
    </row>
    <row r="56" spans="1:19" ht="15" customHeight="1" thickBot="1" x14ac:dyDescent="0.3">
      <c r="A56" s="8" t="s">
        <v>7</v>
      </c>
      <c r="B56" s="9" t="s">
        <v>33</v>
      </c>
      <c r="C56" s="305" t="s">
        <v>70</v>
      </c>
      <c r="D56" s="305"/>
      <c r="E56" s="305"/>
      <c r="F56" s="305"/>
      <c r="G56" s="305"/>
      <c r="H56" s="305"/>
      <c r="I56" s="305"/>
      <c r="J56" s="305"/>
      <c r="K56" s="305"/>
      <c r="L56" s="305"/>
      <c r="M56" s="306"/>
      <c r="N56" s="171"/>
      <c r="O56" s="172"/>
      <c r="P56" s="31"/>
      <c r="Q56" s="31"/>
      <c r="R56" s="31"/>
      <c r="S56" s="31"/>
    </row>
    <row r="57" spans="1:19" ht="12.6" customHeight="1" x14ac:dyDescent="0.25">
      <c r="A57" s="270" t="s">
        <v>7</v>
      </c>
      <c r="B57" s="227" t="s">
        <v>33</v>
      </c>
      <c r="C57" s="229" t="s">
        <v>7</v>
      </c>
      <c r="D57" s="214" t="s">
        <v>42</v>
      </c>
      <c r="E57" s="188" t="s">
        <v>57</v>
      </c>
      <c r="F57" s="191" t="s">
        <v>127</v>
      </c>
      <c r="G57" s="10" t="s">
        <v>58</v>
      </c>
      <c r="H57" s="112">
        <v>657.7</v>
      </c>
      <c r="I57" s="11">
        <v>677.5</v>
      </c>
      <c r="J57" s="56">
        <v>673.3</v>
      </c>
      <c r="K57" s="313" t="s">
        <v>44</v>
      </c>
      <c r="L57" s="221" t="s">
        <v>130</v>
      </c>
      <c r="M57" s="216" t="s">
        <v>165</v>
      </c>
      <c r="N57" s="173"/>
      <c r="O57" s="174"/>
      <c r="P57" s="31"/>
      <c r="Q57" s="31"/>
      <c r="R57" s="31"/>
      <c r="S57" s="31"/>
    </row>
    <row r="58" spans="1:19" ht="13.8" customHeight="1" x14ac:dyDescent="0.25">
      <c r="A58" s="271"/>
      <c r="B58" s="273"/>
      <c r="C58" s="183"/>
      <c r="D58" s="215"/>
      <c r="E58" s="266"/>
      <c r="F58" s="231"/>
      <c r="G58" s="89" t="s">
        <v>86</v>
      </c>
      <c r="H58" s="113"/>
      <c r="I58" s="90">
        <v>18.5</v>
      </c>
      <c r="J58" s="91">
        <v>18.5</v>
      </c>
      <c r="K58" s="314"/>
      <c r="L58" s="222"/>
      <c r="M58" s="217"/>
      <c r="N58" s="291"/>
      <c r="O58" s="292"/>
      <c r="P58" s="31"/>
      <c r="Q58" s="31"/>
      <c r="R58" s="31"/>
      <c r="S58" s="31"/>
    </row>
    <row r="59" spans="1:19" ht="12" customHeight="1" x14ac:dyDescent="0.25">
      <c r="A59" s="271"/>
      <c r="B59" s="273"/>
      <c r="C59" s="183"/>
      <c r="D59" s="215"/>
      <c r="E59" s="266"/>
      <c r="F59" s="231"/>
      <c r="G59" s="136" t="s">
        <v>139</v>
      </c>
      <c r="H59" s="114">
        <v>0</v>
      </c>
      <c r="I59" s="57">
        <v>2.8</v>
      </c>
      <c r="J59" s="55">
        <v>2.8</v>
      </c>
      <c r="K59" s="315"/>
      <c r="L59" s="222"/>
      <c r="M59" s="217"/>
      <c r="N59" s="293"/>
      <c r="O59" s="292"/>
      <c r="P59" s="31"/>
      <c r="Q59" s="31"/>
      <c r="R59" s="31"/>
      <c r="S59" s="31"/>
    </row>
    <row r="60" spans="1:19" ht="15" customHeight="1" thickBot="1" x14ac:dyDescent="0.3">
      <c r="A60" s="272"/>
      <c r="B60" s="228"/>
      <c r="C60" s="230"/>
      <c r="D60" s="224"/>
      <c r="E60" s="190"/>
      <c r="F60" s="193"/>
      <c r="G60" s="14" t="s">
        <v>8</v>
      </c>
      <c r="H60" s="108">
        <f>H57+H59+H58</f>
        <v>657.7</v>
      </c>
      <c r="I60" s="110">
        <f>I57+I59+I58</f>
        <v>698.8</v>
      </c>
      <c r="J60" s="24">
        <f>J57+J59+J58</f>
        <v>694.59999999999991</v>
      </c>
      <c r="K60" s="316"/>
      <c r="L60" s="223"/>
      <c r="M60" s="218"/>
      <c r="N60" s="171"/>
      <c r="O60" s="172"/>
      <c r="P60" s="31"/>
      <c r="Q60" s="31"/>
      <c r="R60" s="31"/>
      <c r="S60" s="31"/>
    </row>
    <row r="61" spans="1:19" ht="26.25" customHeight="1" x14ac:dyDescent="0.25">
      <c r="A61" s="270" t="s">
        <v>7</v>
      </c>
      <c r="B61" s="227" t="s">
        <v>33</v>
      </c>
      <c r="C61" s="229" t="s">
        <v>9</v>
      </c>
      <c r="D61" s="214" t="s">
        <v>106</v>
      </c>
      <c r="E61" s="188" t="s">
        <v>45</v>
      </c>
      <c r="F61" s="191" t="s">
        <v>127</v>
      </c>
      <c r="G61" s="10" t="s">
        <v>58</v>
      </c>
      <c r="H61" s="112"/>
      <c r="I61" s="11"/>
      <c r="J61" s="56"/>
      <c r="K61" s="107" t="s">
        <v>71</v>
      </c>
      <c r="L61" s="37" t="s">
        <v>131</v>
      </c>
      <c r="M61" s="78" t="s">
        <v>162</v>
      </c>
      <c r="N61" s="294" t="s">
        <v>164</v>
      </c>
      <c r="O61" s="295"/>
      <c r="P61" s="31"/>
      <c r="Q61" s="31"/>
      <c r="R61" s="31"/>
      <c r="S61" s="31"/>
    </row>
    <row r="62" spans="1:19" ht="27" customHeight="1" x14ac:dyDescent="0.25">
      <c r="A62" s="274"/>
      <c r="B62" s="275"/>
      <c r="C62" s="267"/>
      <c r="D62" s="215"/>
      <c r="E62" s="189"/>
      <c r="F62" s="192"/>
      <c r="G62" s="12"/>
      <c r="H62" s="115"/>
      <c r="I62" s="13"/>
      <c r="J62" s="118"/>
      <c r="K62" s="28" t="s">
        <v>72</v>
      </c>
      <c r="L62" s="21" t="s">
        <v>55</v>
      </c>
      <c r="M62" s="79" t="s">
        <v>166</v>
      </c>
      <c r="N62" s="296"/>
      <c r="O62" s="297"/>
      <c r="P62" s="31"/>
      <c r="Q62" s="31"/>
      <c r="R62" s="31"/>
      <c r="S62" s="31"/>
    </row>
    <row r="63" spans="1:19" ht="12.75" customHeight="1" x14ac:dyDescent="0.25">
      <c r="A63" s="274"/>
      <c r="B63" s="275"/>
      <c r="C63" s="267"/>
      <c r="D63" s="215"/>
      <c r="E63" s="189"/>
      <c r="F63" s="192"/>
      <c r="G63" s="12"/>
      <c r="H63" s="115"/>
      <c r="I63" s="13"/>
      <c r="J63" s="118"/>
      <c r="K63" s="219" t="s">
        <v>43</v>
      </c>
      <c r="L63" s="301" t="s">
        <v>132</v>
      </c>
      <c r="M63" s="303" t="s">
        <v>132</v>
      </c>
      <c r="N63" s="296"/>
      <c r="O63" s="297"/>
      <c r="P63" s="31"/>
      <c r="Q63" s="31"/>
      <c r="R63" s="31"/>
      <c r="S63" s="31"/>
    </row>
    <row r="64" spans="1:19" ht="14.4" customHeight="1" thickBot="1" x14ac:dyDescent="0.3">
      <c r="A64" s="272"/>
      <c r="B64" s="228"/>
      <c r="C64" s="230"/>
      <c r="D64" s="224"/>
      <c r="E64" s="190"/>
      <c r="F64" s="193"/>
      <c r="G64" s="14" t="s">
        <v>8</v>
      </c>
      <c r="H64" s="108">
        <f>H61*1</f>
        <v>0</v>
      </c>
      <c r="I64" s="110">
        <f t="shared" ref="I64:J64" si="9">I61*1</f>
        <v>0</v>
      </c>
      <c r="J64" s="26">
        <f t="shared" si="9"/>
        <v>0</v>
      </c>
      <c r="K64" s="220"/>
      <c r="L64" s="302"/>
      <c r="M64" s="304"/>
      <c r="N64" s="298"/>
      <c r="O64" s="299"/>
      <c r="P64" s="31"/>
      <c r="Q64" s="31"/>
      <c r="R64" s="31"/>
      <c r="S64" s="31"/>
    </row>
    <row r="65" spans="1:19" ht="26.25" customHeight="1" x14ac:dyDescent="0.25">
      <c r="A65" s="270" t="s">
        <v>7</v>
      </c>
      <c r="B65" s="227" t="s">
        <v>33</v>
      </c>
      <c r="C65" s="229" t="s">
        <v>31</v>
      </c>
      <c r="D65" s="214" t="s">
        <v>107</v>
      </c>
      <c r="E65" s="188" t="s">
        <v>45</v>
      </c>
      <c r="F65" s="191" t="s">
        <v>127</v>
      </c>
      <c r="G65" s="10" t="s">
        <v>58</v>
      </c>
      <c r="H65" s="112">
        <v>34.9</v>
      </c>
      <c r="I65" s="11">
        <v>34.9</v>
      </c>
      <c r="J65" s="56">
        <v>34.9</v>
      </c>
      <c r="K65" s="29" t="s">
        <v>108</v>
      </c>
      <c r="L65" s="37" t="s">
        <v>73</v>
      </c>
      <c r="M65" s="78" t="s">
        <v>159</v>
      </c>
      <c r="N65" s="294" t="s">
        <v>170</v>
      </c>
      <c r="O65" s="295"/>
      <c r="P65" s="31"/>
      <c r="Q65" s="31"/>
      <c r="R65" s="31"/>
      <c r="S65" s="31"/>
    </row>
    <row r="66" spans="1:19" ht="25.2" customHeight="1" thickBot="1" x14ac:dyDescent="0.3">
      <c r="A66" s="272"/>
      <c r="B66" s="228"/>
      <c r="C66" s="230"/>
      <c r="D66" s="224"/>
      <c r="E66" s="190"/>
      <c r="F66" s="193"/>
      <c r="G66" s="14" t="s">
        <v>8</v>
      </c>
      <c r="H66" s="108">
        <f>H65*1</f>
        <v>34.9</v>
      </c>
      <c r="I66" s="110">
        <f>I65*1</f>
        <v>34.9</v>
      </c>
      <c r="J66" s="26">
        <f>J65*1</f>
        <v>34.9</v>
      </c>
      <c r="K66" s="32"/>
      <c r="L66" s="36"/>
      <c r="M66" s="83"/>
      <c r="N66" s="298"/>
      <c r="O66" s="299"/>
      <c r="P66" s="31"/>
      <c r="Q66" s="31"/>
      <c r="R66" s="31"/>
      <c r="S66" s="31"/>
    </row>
    <row r="67" spans="1:19" ht="25.5" customHeight="1" x14ac:dyDescent="0.25">
      <c r="A67" s="268" t="s">
        <v>7</v>
      </c>
      <c r="B67" s="227" t="s">
        <v>33</v>
      </c>
      <c r="C67" s="229" t="s">
        <v>59</v>
      </c>
      <c r="D67" s="214" t="s">
        <v>83</v>
      </c>
      <c r="E67" s="188" t="s">
        <v>45</v>
      </c>
      <c r="F67" s="101" t="s">
        <v>127</v>
      </c>
      <c r="G67" s="10" t="s">
        <v>58</v>
      </c>
      <c r="H67" s="112">
        <v>6</v>
      </c>
      <c r="I67" s="11">
        <v>6</v>
      </c>
      <c r="J67" s="56">
        <v>6</v>
      </c>
      <c r="K67" s="232" t="s">
        <v>133</v>
      </c>
      <c r="L67" s="44" t="s">
        <v>79</v>
      </c>
      <c r="M67" s="86" t="s">
        <v>161</v>
      </c>
      <c r="N67" s="294" t="s">
        <v>163</v>
      </c>
      <c r="O67" s="295"/>
      <c r="P67" s="31"/>
      <c r="Q67" s="31"/>
      <c r="R67" s="31"/>
      <c r="S67" s="31"/>
    </row>
    <row r="68" spans="1:19" ht="46.2" customHeight="1" thickBot="1" x14ac:dyDescent="0.3">
      <c r="A68" s="269"/>
      <c r="B68" s="228"/>
      <c r="C68" s="230"/>
      <c r="D68" s="215"/>
      <c r="E68" s="190"/>
      <c r="F68" s="49"/>
      <c r="G68" s="14" t="s">
        <v>8</v>
      </c>
      <c r="H68" s="108">
        <f>H67*1</f>
        <v>6</v>
      </c>
      <c r="I68" s="110">
        <f>I67*1</f>
        <v>6</v>
      </c>
      <c r="J68" s="26">
        <f>J67*1</f>
        <v>6</v>
      </c>
      <c r="K68" s="233"/>
      <c r="L68" s="50"/>
      <c r="M68" s="88"/>
      <c r="N68" s="298"/>
      <c r="O68" s="299"/>
      <c r="P68" s="31"/>
      <c r="Q68" s="31"/>
      <c r="R68" s="31"/>
      <c r="S68" s="31"/>
    </row>
    <row r="69" spans="1:19" ht="14.25" customHeight="1" thickBot="1" x14ac:dyDescent="0.3">
      <c r="A69" s="8" t="s">
        <v>7</v>
      </c>
      <c r="B69" s="15" t="s">
        <v>33</v>
      </c>
      <c r="C69" s="202" t="s">
        <v>10</v>
      </c>
      <c r="D69" s="203"/>
      <c r="E69" s="203"/>
      <c r="F69" s="203"/>
      <c r="G69" s="205"/>
      <c r="H69" s="109">
        <f>H60+H64+H66+H68</f>
        <v>698.6</v>
      </c>
      <c r="I69" s="111">
        <f t="shared" ref="I69:J69" si="10">I60+I64+I66+I68</f>
        <v>739.69999999999993</v>
      </c>
      <c r="J69" s="119">
        <f t="shared" si="10"/>
        <v>735.49999999999989</v>
      </c>
      <c r="K69" s="17"/>
      <c r="L69" s="18"/>
      <c r="M69" s="18"/>
      <c r="N69" s="173"/>
      <c r="O69" s="174"/>
      <c r="P69" s="31"/>
      <c r="Q69" s="31"/>
      <c r="R69" s="31"/>
      <c r="S69" s="31"/>
    </row>
    <row r="70" spans="1:19" ht="13.5" customHeight="1" thickBot="1" x14ac:dyDescent="0.3">
      <c r="A70" s="25" t="s">
        <v>7</v>
      </c>
      <c r="B70" s="225" t="s">
        <v>11</v>
      </c>
      <c r="C70" s="225"/>
      <c r="D70" s="225"/>
      <c r="E70" s="225"/>
      <c r="F70" s="225"/>
      <c r="G70" s="226"/>
      <c r="H70" s="116">
        <f>H35+H50+H55+H69</f>
        <v>3399.5000000000005</v>
      </c>
      <c r="I70" s="116">
        <f t="shared" ref="I70:J70" si="11">I35+I50+I55+I69</f>
        <v>3640.9</v>
      </c>
      <c r="J70" s="116">
        <f t="shared" si="11"/>
        <v>3626.6000000000004</v>
      </c>
      <c r="K70" s="51"/>
      <c r="L70" s="51"/>
      <c r="M70" s="51"/>
      <c r="N70" s="293"/>
      <c r="O70" s="292"/>
      <c r="P70" s="34"/>
      <c r="Q70" s="31"/>
      <c r="R70" s="31"/>
      <c r="S70" s="31"/>
    </row>
    <row r="71" spans="1:19" ht="14.25" customHeight="1" thickBot="1" x14ac:dyDescent="0.3">
      <c r="A71" s="52" t="s">
        <v>7</v>
      </c>
      <c r="B71" s="234" t="s">
        <v>12</v>
      </c>
      <c r="C71" s="234"/>
      <c r="D71" s="234"/>
      <c r="E71" s="234"/>
      <c r="F71" s="234"/>
      <c r="G71" s="234"/>
      <c r="H71" s="117">
        <f t="shared" ref="H71:J71" si="12">H70</f>
        <v>3399.5000000000005</v>
      </c>
      <c r="I71" s="120">
        <f t="shared" si="12"/>
        <v>3640.9</v>
      </c>
      <c r="J71" s="53">
        <f t="shared" si="12"/>
        <v>3626.6000000000004</v>
      </c>
      <c r="K71" s="212"/>
      <c r="L71" s="213"/>
      <c r="M71" s="213"/>
      <c r="N71" s="171"/>
      <c r="O71" s="172"/>
      <c r="P71" s="34"/>
      <c r="Q71" s="31"/>
      <c r="R71" s="31"/>
      <c r="S71" s="31"/>
    </row>
    <row r="73" spans="1:19" ht="17.25" customHeight="1" x14ac:dyDescent="0.25">
      <c r="C73" s="61"/>
      <c r="D73" s="62"/>
      <c r="E73" s="63"/>
      <c r="F73" s="289" t="s">
        <v>13</v>
      </c>
      <c r="G73" s="290"/>
      <c r="H73" s="290"/>
      <c r="I73" s="290"/>
      <c r="J73" s="290"/>
    </row>
    <row r="74" spans="1:19" ht="10.8" thickBot="1" x14ac:dyDescent="0.3"/>
    <row r="75" spans="1:19" ht="51.6" thickBot="1" x14ac:dyDescent="0.3">
      <c r="C75" s="332" t="s">
        <v>14</v>
      </c>
      <c r="D75" s="333"/>
      <c r="E75" s="333"/>
      <c r="F75" s="333"/>
      <c r="G75" s="334"/>
      <c r="H75" s="64" t="s">
        <v>110</v>
      </c>
      <c r="I75" s="170" t="s">
        <v>111</v>
      </c>
      <c r="J75" s="65" t="s">
        <v>112</v>
      </c>
    </row>
    <row r="76" spans="1:19" ht="13.8" thickBot="1" x14ac:dyDescent="0.3">
      <c r="C76" s="335" t="s">
        <v>15</v>
      </c>
      <c r="D76" s="336"/>
      <c r="E76" s="336"/>
      <c r="F76" s="336"/>
      <c r="G76" s="337"/>
      <c r="H76" s="66">
        <f>H77+H78+H79+H80</f>
        <v>3399.5</v>
      </c>
      <c r="I76" s="67">
        <f t="shared" ref="I76:J76" si="13">I77+I78+I79+I80</f>
        <v>3640.8999999999996</v>
      </c>
      <c r="J76" s="164">
        <f t="shared" si="13"/>
        <v>3626.6</v>
      </c>
    </row>
    <row r="77" spans="1:19" ht="13.2" x14ac:dyDescent="0.25">
      <c r="C77" s="338" t="s">
        <v>90</v>
      </c>
      <c r="D77" s="339"/>
      <c r="E77" s="339"/>
      <c r="F77" s="339"/>
      <c r="G77" s="340"/>
      <c r="H77" s="68">
        <v>3384.5</v>
      </c>
      <c r="I77" s="69">
        <v>3475.2</v>
      </c>
      <c r="J77" s="165">
        <v>3460.9</v>
      </c>
    </row>
    <row r="78" spans="1:19" ht="13.2" x14ac:dyDescent="0.25">
      <c r="C78" s="341" t="s">
        <v>140</v>
      </c>
      <c r="D78" s="342"/>
      <c r="E78" s="342"/>
      <c r="F78" s="342"/>
      <c r="G78" s="343"/>
      <c r="H78" s="70"/>
      <c r="I78" s="71">
        <v>3.1</v>
      </c>
      <c r="J78" s="166">
        <v>3.1</v>
      </c>
    </row>
    <row r="79" spans="1:19" ht="25.2" customHeight="1" x14ac:dyDescent="0.25">
      <c r="C79" s="320" t="s">
        <v>134</v>
      </c>
      <c r="D79" s="321"/>
      <c r="E79" s="321"/>
      <c r="F79" s="321"/>
      <c r="G79" s="344"/>
      <c r="H79" s="70">
        <v>15</v>
      </c>
      <c r="I79" s="71">
        <v>15</v>
      </c>
      <c r="J79" s="166">
        <v>15</v>
      </c>
    </row>
    <row r="80" spans="1:19" ht="13.8" thickBot="1" x14ac:dyDescent="0.3">
      <c r="C80" s="341" t="s">
        <v>91</v>
      </c>
      <c r="D80" s="342"/>
      <c r="E80" s="342"/>
      <c r="F80" s="342"/>
      <c r="G80" s="343"/>
      <c r="H80" s="72"/>
      <c r="I80" s="73">
        <v>147.6</v>
      </c>
      <c r="J80" s="167">
        <v>147.6</v>
      </c>
    </row>
    <row r="81" spans="3:10" ht="13.8" thickBot="1" x14ac:dyDescent="0.3">
      <c r="C81" s="335" t="s">
        <v>16</v>
      </c>
      <c r="D81" s="336"/>
      <c r="E81" s="336"/>
      <c r="F81" s="336"/>
      <c r="G81" s="337"/>
      <c r="H81" s="74">
        <f>H82+H83+H84+H85</f>
        <v>0</v>
      </c>
      <c r="I81" s="75">
        <f t="shared" ref="I81:J81" si="14">I82+I83+I84+I85</f>
        <v>0</v>
      </c>
      <c r="J81" s="168">
        <f t="shared" si="14"/>
        <v>0</v>
      </c>
    </row>
    <row r="82" spans="3:10" ht="13.2" x14ac:dyDescent="0.25">
      <c r="C82" s="345" t="s">
        <v>92</v>
      </c>
      <c r="D82" s="346"/>
      <c r="E82" s="346"/>
      <c r="F82" s="346"/>
      <c r="G82" s="347"/>
      <c r="H82" s="68"/>
      <c r="I82" s="69"/>
      <c r="J82" s="165"/>
    </row>
    <row r="83" spans="3:10" ht="13.2" x14ac:dyDescent="0.25">
      <c r="C83" s="348" t="s">
        <v>93</v>
      </c>
      <c r="D83" s="349"/>
      <c r="E83" s="349"/>
      <c r="F83" s="349"/>
      <c r="G83" s="350"/>
      <c r="H83" s="70"/>
      <c r="I83" s="71"/>
      <c r="J83" s="166"/>
    </row>
    <row r="84" spans="3:10" ht="13.2" x14ac:dyDescent="0.25">
      <c r="C84" s="317" t="s">
        <v>94</v>
      </c>
      <c r="D84" s="318"/>
      <c r="E84" s="318"/>
      <c r="F84" s="318"/>
      <c r="G84" s="319"/>
      <c r="H84" s="70"/>
      <c r="I84" s="71"/>
      <c r="J84" s="166"/>
    </row>
    <row r="85" spans="3:10" ht="13.8" thickBot="1" x14ac:dyDescent="0.3">
      <c r="C85" s="320" t="s">
        <v>95</v>
      </c>
      <c r="D85" s="321"/>
      <c r="E85" s="321"/>
      <c r="F85" s="321"/>
      <c r="G85" s="322"/>
      <c r="H85" s="72"/>
      <c r="I85" s="73"/>
      <c r="J85" s="167"/>
    </row>
    <row r="86" spans="3:10" ht="13.8" thickBot="1" x14ac:dyDescent="0.3">
      <c r="C86" s="323" t="s">
        <v>17</v>
      </c>
      <c r="D86" s="324"/>
      <c r="E86" s="324"/>
      <c r="F86" s="324"/>
      <c r="G86" s="325"/>
      <c r="H86" s="76">
        <f>H81+H76</f>
        <v>3399.5</v>
      </c>
      <c r="I86" s="77">
        <f t="shared" ref="I86:J86" si="15">I81+I76</f>
        <v>3640.8999999999996</v>
      </c>
      <c r="J86" s="169">
        <f t="shared" si="15"/>
        <v>3626.6</v>
      </c>
    </row>
  </sheetData>
  <mergeCells count="173">
    <mergeCell ref="D2:O2"/>
    <mergeCell ref="C84:G84"/>
    <mergeCell ref="C85:G85"/>
    <mergeCell ref="C86:G86"/>
    <mergeCell ref="N9:O12"/>
    <mergeCell ref="N13:O16"/>
    <mergeCell ref="N17:O21"/>
    <mergeCell ref="N22:O24"/>
    <mergeCell ref="N29:O32"/>
    <mergeCell ref="N33:O34"/>
    <mergeCell ref="N37:O40"/>
    <mergeCell ref="N41:O43"/>
    <mergeCell ref="N44:O46"/>
    <mergeCell ref="N52:O54"/>
    <mergeCell ref="C75:G75"/>
    <mergeCell ref="C76:G76"/>
    <mergeCell ref="C77:G77"/>
    <mergeCell ref="C78:G78"/>
    <mergeCell ref="C79:G79"/>
    <mergeCell ref="C80:G80"/>
    <mergeCell ref="C81:G81"/>
    <mergeCell ref="C82:G82"/>
    <mergeCell ref="C83:G83"/>
    <mergeCell ref="C44:C46"/>
    <mergeCell ref="N69:O71"/>
    <mergeCell ref="D3:H3"/>
    <mergeCell ref="H4:J4"/>
    <mergeCell ref="N4:N6"/>
    <mergeCell ref="O4:O6"/>
    <mergeCell ref="I5:I6"/>
    <mergeCell ref="J5:J6"/>
    <mergeCell ref="F73:J73"/>
    <mergeCell ref="N57:O60"/>
    <mergeCell ref="N61:O64"/>
    <mergeCell ref="N65:O66"/>
    <mergeCell ref="N67:O68"/>
    <mergeCell ref="B7:M7"/>
    <mergeCell ref="C8:M8"/>
    <mergeCell ref="L63:L64"/>
    <mergeCell ref="M63:M64"/>
    <mergeCell ref="C56:M56"/>
    <mergeCell ref="E25:E28"/>
    <mergeCell ref="N25:O28"/>
    <mergeCell ref="B4:B6"/>
    <mergeCell ref="K57:K60"/>
    <mergeCell ref="F44:F46"/>
    <mergeCell ref="E65:E66"/>
    <mergeCell ref="F65:F66"/>
    <mergeCell ref="A9:A12"/>
    <mergeCell ref="B9:B12"/>
    <mergeCell ref="C9:C12"/>
    <mergeCell ref="D9:D12"/>
    <mergeCell ref="F25:F28"/>
    <mergeCell ref="A22:A24"/>
    <mergeCell ref="B22:B24"/>
    <mergeCell ref="C22:C24"/>
    <mergeCell ref="D22:D24"/>
    <mergeCell ref="A25:A28"/>
    <mergeCell ref="B25:B28"/>
    <mergeCell ref="C25:C28"/>
    <mergeCell ref="D25:D28"/>
    <mergeCell ref="A13:A16"/>
    <mergeCell ref="B13:B16"/>
    <mergeCell ref="C13:C16"/>
    <mergeCell ref="D13:D16"/>
    <mergeCell ref="B17:B21"/>
    <mergeCell ref="E9:E12"/>
    <mergeCell ref="F9:F12"/>
    <mergeCell ref="E22:E24"/>
    <mergeCell ref="F22:F24"/>
    <mergeCell ref="A17:A21"/>
    <mergeCell ref="A33:A34"/>
    <mergeCell ref="B33:B34"/>
    <mergeCell ref="A67:A68"/>
    <mergeCell ref="B67:B68"/>
    <mergeCell ref="A29:A32"/>
    <mergeCell ref="B29:B32"/>
    <mergeCell ref="C29:C32"/>
    <mergeCell ref="D29:D32"/>
    <mergeCell ref="D33:D34"/>
    <mergeCell ref="A57:A60"/>
    <mergeCell ref="B57:B60"/>
    <mergeCell ref="C37:C40"/>
    <mergeCell ref="D37:D40"/>
    <mergeCell ref="C33:C34"/>
    <mergeCell ref="A61:A64"/>
    <mergeCell ref="B61:B64"/>
    <mergeCell ref="A41:A43"/>
    <mergeCell ref="B41:B43"/>
    <mergeCell ref="A65:A66"/>
    <mergeCell ref="A37:A40"/>
    <mergeCell ref="E67:E68"/>
    <mergeCell ref="B37:B40"/>
    <mergeCell ref="C50:G50"/>
    <mergeCell ref="E57:E60"/>
    <mergeCell ref="C57:C60"/>
    <mergeCell ref="C61:C64"/>
    <mergeCell ref="F61:F64"/>
    <mergeCell ref="E37:E40"/>
    <mergeCell ref="F37:F40"/>
    <mergeCell ref="E41:E43"/>
    <mergeCell ref="I1:M1"/>
    <mergeCell ref="H5:H6"/>
    <mergeCell ref="K5:K6"/>
    <mergeCell ref="L5:M5"/>
    <mergeCell ref="C36:M36"/>
    <mergeCell ref="K42:K43"/>
    <mergeCell ref="L42:L43"/>
    <mergeCell ref="M42:M43"/>
    <mergeCell ref="F41:F43"/>
    <mergeCell ref="D41:D43"/>
    <mergeCell ref="C35:G35"/>
    <mergeCell ref="K4:M4"/>
    <mergeCell ref="E4:E6"/>
    <mergeCell ref="F4:F6"/>
    <mergeCell ref="G4:G6"/>
    <mergeCell ref="C41:C43"/>
    <mergeCell ref="C17:C21"/>
    <mergeCell ref="D17:D21"/>
    <mergeCell ref="E17:E21"/>
    <mergeCell ref="F29:F32"/>
    <mergeCell ref="C4:C6"/>
    <mergeCell ref="D4:D6"/>
    <mergeCell ref="E13:E16"/>
    <mergeCell ref="F13:F16"/>
    <mergeCell ref="A4:A6"/>
    <mergeCell ref="C51:M51"/>
    <mergeCell ref="C52:C54"/>
    <mergeCell ref="D52:D54"/>
    <mergeCell ref="E52:E54"/>
    <mergeCell ref="F52:F54"/>
    <mergeCell ref="K71:M71"/>
    <mergeCell ref="D67:D68"/>
    <mergeCell ref="M57:M60"/>
    <mergeCell ref="K63:K64"/>
    <mergeCell ref="L57:L60"/>
    <mergeCell ref="D61:D64"/>
    <mergeCell ref="B70:G70"/>
    <mergeCell ref="C69:G69"/>
    <mergeCell ref="B65:B66"/>
    <mergeCell ref="C67:C68"/>
    <mergeCell ref="F57:F60"/>
    <mergeCell ref="E61:E64"/>
    <mergeCell ref="D57:D60"/>
    <mergeCell ref="C65:C66"/>
    <mergeCell ref="D65:D66"/>
    <mergeCell ref="K67:K68"/>
    <mergeCell ref="B71:G71"/>
    <mergeCell ref="E29:E32"/>
    <mergeCell ref="N56:O56"/>
    <mergeCell ref="N55:O55"/>
    <mergeCell ref="N50:O51"/>
    <mergeCell ref="N35:O36"/>
    <mergeCell ref="N7:O8"/>
    <mergeCell ref="A47:A49"/>
    <mergeCell ref="B47:B49"/>
    <mergeCell ref="C47:C49"/>
    <mergeCell ref="D47:D49"/>
    <mergeCell ref="E47:E49"/>
    <mergeCell ref="F47:F49"/>
    <mergeCell ref="K47:K48"/>
    <mergeCell ref="N47:O49"/>
    <mergeCell ref="C55:G55"/>
    <mergeCell ref="B44:B46"/>
    <mergeCell ref="K44:K45"/>
    <mergeCell ref="A52:A54"/>
    <mergeCell ref="B52:B54"/>
    <mergeCell ref="A44:A46"/>
    <mergeCell ref="D44:D46"/>
    <mergeCell ref="F17:F21"/>
    <mergeCell ref="E44:E46"/>
    <mergeCell ref="E33:E34"/>
    <mergeCell ref="F33:F3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D9" sqref="D9"/>
    </sheetView>
  </sheetViews>
  <sheetFormatPr defaultRowHeight="13.2" x14ac:dyDescent="0.25"/>
  <sheetData>
    <row r="2" spans="2:10" ht="15.6" x14ac:dyDescent="0.3">
      <c r="B2" s="352" t="s">
        <v>198</v>
      </c>
      <c r="C2" s="353"/>
      <c r="D2" s="353"/>
      <c r="E2" s="353"/>
      <c r="F2" s="353"/>
      <c r="G2" s="353"/>
      <c r="H2" s="353"/>
      <c r="I2" s="353"/>
      <c r="J2" s="92"/>
    </row>
    <row r="3" spans="2:10" ht="10.5" customHeight="1" x14ac:dyDescent="0.3">
      <c r="B3" s="352" t="s">
        <v>101</v>
      </c>
      <c r="C3" s="353"/>
      <c r="D3" s="353"/>
      <c r="E3" s="353"/>
      <c r="F3" s="353"/>
      <c r="G3" s="353"/>
      <c r="H3" s="353"/>
      <c r="I3" s="353"/>
      <c r="J3" s="92"/>
    </row>
    <row r="4" spans="2:10" ht="9.75" customHeight="1" x14ac:dyDescent="0.3">
      <c r="B4" s="353"/>
      <c r="C4" s="353"/>
      <c r="D4" s="353"/>
      <c r="E4" s="353"/>
      <c r="F4" s="353"/>
      <c r="G4" s="353"/>
      <c r="H4" s="353"/>
      <c r="I4" s="353"/>
      <c r="J4" s="92"/>
    </row>
    <row r="5" spans="2:10" ht="15.6" x14ac:dyDescent="0.3">
      <c r="B5" s="352" t="s">
        <v>96</v>
      </c>
      <c r="C5" s="352"/>
      <c r="D5" s="352"/>
      <c r="E5" s="352"/>
      <c r="F5" s="352"/>
      <c r="G5" s="352"/>
      <c r="H5" s="352"/>
      <c r="I5" s="93"/>
    </row>
    <row r="6" spans="2:10" ht="15.6" x14ac:dyDescent="0.3">
      <c r="B6" s="92"/>
      <c r="C6" s="92"/>
      <c r="D6" s="92"/>
      <c r="E6" s="92"/>
      <c r="F6" s="92"/>
      <c r="G6" s="92"/>
      <c r="H6" s="92"/>
      <c r="I6" s="93"/>
    </row>
    <row r="7" spans="2:10" ht="15.6" x14ac:dyDescent="0.3">
      <c r="B7" s="94" t="s">
        <v>199</v>
      </c>
      <c r="C7" s="94"/>
      <c r="D7" s="94"/>
      <c r="E7" s="94"/>
      <c r="F7" s="94"/>
      <c r="G7" s="94"/>
      <c r="H7" s="94"/>
      <c r="I7" s="94"/>
      <c r="J7" s="94"/>
    </row>
    <row r="8" spans="2:10" ht="15.6" x14ac:dyDescent="0.3">
      <c r="B8" s="354" t="s">
        <v>97</v>
      </c>
      <c r="C8" s="355"/>
      <c r="D8" s="95">
        <v>17</v>
      </c>
      <c r="E8" s="96"/>
      <c r="F8" s="94" t="s">
        <v>201</v>
      </c>
      <c r="G8" s="94"/>
      <c r="H8" s="94"/>
      <c r="I8" s="94"/>
      <c r="J8" s="94"/>
    </row>
    <row r="9" spans="2:10" ht="15.6" x14ac:dyDescent="0.3">
      <c r="B9" s="94"/>
      <c r="C9" s="96"/>
      <c r="D9" s="95"/>
      <c r="E9" s="97"/>
      <c r="F9" s="351"/>
      <c r="G9" s="351"/>
      <c r="H9" s="351"/>
      <c r="I9" s="351"/>
      <c r="J9" s="351"/>
    </row>
    <row r="10" spans="2:10" ht="15.6" x14ac:dyDescent="0.3">
      <c r="C10" s="96"/>
      <c r="D10" s="95"/>
      <c r="E10" s="97"/>
      <c r="F10" s="351"/>
      <c r="G10" s="351"/>
      <c r="H10" s="351"/>
      <c r="I10" s="351"/>
      <c r="J10" s="351"/>
    </row>
    <row r="11" spans="2:10" ht="15.6" x14ac:dyDescent="0.3">
      <c r="C11" s="356" t="s">
        <v>200</v>
      </c>
      <c r="D11" s="356"/>
      <c r="E11" s="356"/>
      <c r="F11" s="356"/>
      <c r="G11" s="356"/>
    </row>
    <row r="30" spans="2:10" ht="15.6" x14ac:dyDescent="0.3">
      <c r="B30" s="92"/>
      <c r="C30" s="92"/>
      <c r="D30" s="92"/>
      <c r="E30" s="92"/>
      <c r="F30" s="92"/>
      <c r="G30" s="92"/>
      <c r="H30" s="92"/>
      <c r="I30" s="93"/>
    </row>
    <row r="31" spans="2:10" ht="36" customHeight="1" x14ac:dyDescent="0.25"/>
    <row r="32" spans="2:10" ht="36" customHeight="1" x14ac:dyDescent="0.25">
      <c r="B32" s="357" t="s">
        <v>98</v>
      </c>
      <c r="C32" s="357"/>
      <c r="D32" s="357"/>
      <c r="E32" s="357"/>
      <c r="F32" s="357"/>
      <c r="G32" s="357"/>
      <c r="H32" s="357"/>
      <c r="I32" s="357"/>
      <c r="J32" s="98"/>
    </row>
    <row r="33" spans="2:10" ht="33.75" customHeight="1" x14ac:dyDescent="0.25">
      <c r="B33" s="358" t="s">
        <v>99</v>
      </c>
      <c r="C33" s="358"/>
      <c r="D33" s="358"/>
      <c r="E33" s="358"/>
      <c r="F33" s="358"/>
      <c r="G33" s="358"/>
      <c r="H33" s="358"/>
      <c r="I33" s="358"/>
      <c r="J33" s="99"/>
    </row>
    <row r="34" spans="2:10" ht="33.75" customHeight="1" x14ac:dyDescent="0.25">
      <c r="B34" s="359" t="s">
        <v>102</v>
      </c>
      <c r="C34" s="359"/>
      <c r="D34" s="359"/>
      <c r="E34" s="359"/>
      <c r="F34" s="359"/>
      <c r="G34" s="359"/>
      <c r="H34" s="359"/>
      <c r="I34" s="359"/>
      <c r="J34" s="100"/>
    </row>
    <row r="35" spans="2:10" ht="30.75" customHeight="1" x14ac:dyDescent="0.25">
      <c r="B35" s="359" t="s">
        <v>100</v>
      </c>
      <c r="C35" s="360"/>
      <c r="D35" s="360"/>
      <c r="E35" s="360"/>
      <c r="F35" s="360"/>
      <c r="G35" s="360"/>
      <c r="H35" s="360"/>
      <c r="I35" s="360"/>
      <c r="J35" s="100"/>
    </row>
  </sheetData>
  <mergeCells count="11">
    <mergeCell ref="C11:G11"/>
    <mergeCell ref="B32:I32"/>
    <mergeCell ref="B33:I33"/>
    <mergeCell ref="B34:I34"/>
    <mergeCell ref="B35:I35"/>
    <mergeCell ref="F10:J10"/>
    <mergeCell ref="B2:I2"/>
    <mergeCell ref="B3:I4"/>
    <mergeCell ref="B5:H5"/>
    <mergeCell ref="B8:C8"/>
    <mergeCell ref="F9:J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H6" sqref="H6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18</v>
      </c>
    </row>
    <row r="3" spans="2:3" ht="31.8" thickBot="1" x14ac:dyDescent="0.3">
      <c r="B3" s="156" t="s">
        <v>176</v>
      </c>
      <c r="C3" s="157" t="s">
        <v>177</v>
      </c>
    </row>
    <row r="4" spans="2:3" ht="15.6" x14ac:dyDescent="0.25">
      <c r="B4" s="158">
        <v>0</v>
      </c>
      <c r="C4" s="159" t="s">
        <v>178</v>
      </c>
    </row>
    <row r="5" spans="2:3" ht="15.6" x14ac:dyDescent="0.25">
      <c r="B5" s="160">
        <v>1</v>
      </c>
      <c r="C5" s="161" t="s">
        <v>179</v>
      </c>
    </row>
    <row r="6" spans="2:3" ht="15.6" x14ac:dyDescent="0.25">
      <c r="B6" s="160">
        <v>2</v>
      </c>
      <c r="C6" s="161" t="s">
        <v>180</v>
      </c>
    </row>
    <row r="7" spans="2:3" ht="15.6" x14ac:dyDescent="0.25">
      <c r="B7" s="160">
        <v>3</v>
      </c>
      <c r="C7" s="161" t="s">
        <v>181</v>
      </c>
    </row>
    <row r="8" spans="2:3" ht="15.6" x14ac:dyDescent="0.25">
      <c r="B8" s="160">
        <v>4</v>
      </c>
      <c r="C8" s="161" t="s">
        <v>182</v>
      </c>
    </row>
    <row r="9" spans="2:3" ht="15.6" x14ac:dyDescent="0.25">
      <c r="B9" s="160">
        <v>5</v>
      </c>
      <c r="C9" s="161" t="s">
        <v>183</v>
      </c>
    </row>
    <row r="10" spans="2:3" ht="15.6" x14ac:dyDescent="0.25">
      <c r="B10" s="160">
        <v>6</v>
      </c>
      <c r="C10" s="161" t="s">
        <v>184</v>
      </c>
    </row>
    <row r="11" spans="2:3" ht="15.6" x14ac:dyDescent="0.25">
      <c r="B11" s="160">
        <v>7</v>
      </c>
      <c r="C11" s="161" t="s">
        <v>185</v>
      </c>
    </row>
    <row r="12" spans="2:3" ht="15.6" x14ac:dyDescent="0.25">
      <c r="B12" s="160">
        <v>8</v>
      </c>
      <c r="C12" s="161" t="s">
        <v>186</v>
      </c>
    </row>
    <row r="13" spans="2:3" ht="15.6" x14ac:dyDescent="0.25">
      <c r="B13" s="160">
        <v>9</v>
      </c>
      <c r="C13" s="161" t="s">
        <v>187</v>
      </c>
    </row>
    <row r="14" spans="2:3" ht="15.6" x14ac:dyDescent="0.25">
      <c r="B14" s="160">
        <v>10</v>
      </c>
      <c r="C14" s="161" t="s">
        <v>188</v>
      </c>
    </row>
    <row r="15" spans="2:3" ht="31.2" x14ac:dyDescent="0.25">
      <c r="B15" s="160">
        <v>11</v>
      </c>
      <c r="C15" s="161" t="s">
        <v>189</v>
      </c>
    </row>
    <row r="16" spans="2:3" ht="15.6" x14ac:dyDescent="0.25">
      <c r="B16" s="160">
        <v>12</v>
      </c>
      <c r="C16" s="161" t="s">
        <v>190</v>
      </c>
    </row>
    <row r="17" spans="2:3" ht="15.6" x14ac:dyDescent="0.25">
      <c r="B17" s="160">
        <v>13</v>
      </c>
      <c r="C17" s="161" t="s">
        <v>191</v>
      </c>
    </row>
    <row r="18" spans="2:3" ht="15.6" x14ac:dyDescent="0.25">
      <c r="B18" s="160">
        <v>14</v>
      </c>
      <c r="C18" s="161" t="s">
        <v>192</v>
      </c>
    </row>
    <row r="19" spans="2:3" ht="15.6" x14ac:dyDescent="0.25">
      <c r="B19" s="160">
        <v>15</v>
      </c>
      <c r="C19" s="161" t="s">
        <v>193</v>
      </c>
    </row>
    <row r="20" spans="2:3" ht="15.6" x14ac:dyDescent="0.25">
      <c r="B20" s="160">
        <v>16</v>
      </c>
      <c r="C20" s="161" t="s">
        <v>194</v>
      </c>
    </row>
    <row r="21" spans="2:3" ht="15.6" x14ac:dyDescent="0.25">
      <c r="B21" s="160">
        <v>17</v>
      </c>
      <c r="C21" s="161" t="s">
        <v>195</v>
      </c>
    </row>
    <row r="22" spans="2:3" ht="16.2" thickBot="1" x14ac:dyDescent="0.3">
      <c r="B22" s="162">
        <v>18</v>
      </c>
      <c r="C22" s="163" t="s">
        <v>196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Ataskaita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Čepukienė</dc:creator>
  <cp:lastModifiedBy>Asta Puodžiūnienė</cp:lastModifiedBy>
  <cp:lastPrinted>2017-03-13T07:45:47Z</cp:lastPrinted>
  <dcterms:created xsi:type="dcterms:W3CDTF">1996-10-14T23:33:28Z</dcterms:created>
  <dcterms:modified xsi:type="dcterms:W3CDTF">2017-03-14T14:20:07Z</dcterms:modified>
</cp:coreProperties>
</file>