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 Ataskaitos (Veiklos planas ir programos)\"/>
    </mc:Choice>
  </mc:AlternateContent>
  <bookViews>
    <workbookView xWindow="0" yWindow="0" windowWidth="23040" windowHeight="8796"/>
  </bookViews>
  <sheets>
    <sheet name="Priemonių suvestinė" sheetId="2" r:id="rId1"/>
    <sheet name="Ataskaita" sheetId="4" r:id="rId2"/>
    <sheet name="Priemoniu vykdytoju kodai" sheetId="3" r:id="rId3"/>
  </sheets>
  <calcPr calcId="152511"/>
</workbook>
</file>

<file path=xl/calcChain.xml><?xml version="1.0" encoding="utf-8"?>
<calcChain xmlns="http://schemas.openxmlformats.org/spreadsheetml/2006/main">
  <c r="I88" i="2" l="1"/>
  <c r="J88" i="2"/>
  <c r="H88" i="2"/>
  <c r="I65" i="2" l="1"/>
  <c r="J65" i="2"/>
  <c r="I12" i="2"/>
  <c r="J12" i="2"/>
  <c r="H12" i="2"/>
  <c r="J82" i="2" l="1"/>
  <c r="I82" i="2"/>
  <c r="I75" i="2"/>
  <c r="J75" i="2"/>
  <c r="H75" i="2"/>
  <c r="I91" i="2" l="1"/>
  <c r="J91" i="2"/>
  <c r="I59" i="2"/>
  <c r="J59" i="2"/>
  <c r="H59" i="2"/>
  <c r="I71" i="2"/>
  <c r="J71" i="2"/>
  <c r="H82" i="2"/>
  <c r="H91" i="2" l="1"/>
  <c r="I35" i="2" l="1"/>
  <c r="I40" i="2"/>
  <c r="I50" i="2"/>
  <c r="I48" i="2"/>
  <c r="J48" i="2"/>
  <c r="I46" i="2"/>
  <c r="I44" i="2"/>
  <c r="I42" i="2"/>
  <c r="I37" i="2"/>
  <c r="J35" i="2"/>
  <c r="I33" i="2"/>
  <c r="I31" i="2"/>
  <c r="I29" i="2"/>
  <c r="I27" i="2"/>
  <c r="I24" i="2"/>
  <c r="I73" i="2"/>
  <c r="I76" i="2" s="1"/>
  <c r="J73" i="2"/>
  <c r="J76" i="2" s="1"/>
  <c r="J77" i="2" s="1"/>
  <c r="H73" i="2"/>
  <c r="I15" i="2"/>
  <c r="J15" i="2"/>
  <c r="H15" i="2"/>
  <c r="H17" i="2"/>
  <c r="I17" i="2"/>
  <c r="J17" i="2"/>
  <c r="H48" i="2"/>
  <c r="I60" i="2"/>
  <c r="H60" i="2"/>
  <c r="I19" i="2"/>
  <c r="J19" i="2"/>
  <c r="H19" i="2"/>
  <c r="J60" i="2"/>
  <c r="H55" i="2"/>
  <c r="H56" i="2" s="1"/>
  <c r="H24" i="2"/>
  <c r="H27" i="2"/>
  <c r="H29" i="2"/>
  <c r="H31" i="2"/>
  <c r="H33" i="2"/>
  <c r="H35" i="2"/>
  <c r="H37" i="2"/>
  <c r="H40" i="2"/>
  <c r="H42" i="2"/>
  <c r="H44" i="2"/>
  <c r="H50" i="2"/>
  <c r="H46" i="2"/>
  <c r="H71" i="2"/>
  <c r="H65" i="2"/>
  <c r="H66" i="2" s="1"/>
  <c r="H67" i="2" s="1"/>
  <c r="J24" i="2"/>
  <c r="J27" i="2"/>
  <c r="J29" i="2"/>
  <c r="J31" i="2"/>
  <c r="J33" i="2"/>
  <c r="J37" i="2"/>
  <c r="J40" i="2"/>
  <c r="J42" i="2"/>
  <c r="J44" i="2"/>
  <c r="J50" i="2"/>
  <c r="J46" i="2"/>
  <c r="I66" i="2"/>
  <c r="I67" i="2" s="1"/>
  <c r="I55" i="2"/>
  <c r="I56" i="2" s="1"/>
  <c r="J55" i="2"/>
  <c r="J56" i="2" s="1"/>
  <c r="J66" i="2"/>
  <c r="J67" i="2" s="1"/>
  <c r="J51" i="2" l="1"/>
  <c r="J20" i="2"/>
  <c r="H76" i="2"/>
  <c r="I20" i="2"/>
  <c r="H20" i="2"/>
  <c r="I77" i="2"/>
  <c r="H77" i="2"/>
  <c r="I51" i="2"/>
  <c r="H51" i="2"/>
  <c r="J61" i="2" l="1"/>
  <c r="J78" i="2" s="1"/>
  <c r="I61" i="2"/>
  <c r="I78" i="2" s="1"/>
  <c r="H61" i="2"/>
  <c r="H78" i="2" s="1"/>
</calcChain>
</file>

<file path=xl/sharedStrings.xml><?xml version="1.0" encoding="utf-8"?>
<sst xmlns="http://schemas.openxmlformats.org/spreadsheetml/2006/main" count="334" uniqueCount="151">
  <si>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</si>
  <si>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</si>
  <si>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</si>
  <si>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</si>
  <si>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</si>
  <si>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</si>
  <si>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</si>
  <si>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</si>
  <si>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</si>
  <si>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</si>
  <si>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</si>
  <si>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</si>
  <si>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</si>
  <si>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</si>
  <si>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</si>
  <si>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</si>
  <si>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</si>
  <si>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</si>
  <si>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</si>
  <si>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</si>
  <si>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</si>
  <si>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</si>
  <si>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</si>
  <si>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</si>
  <si>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</si>
  <si>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</si>
  <si>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</si>
  <si>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</si>
  <si>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</si>
  <si>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</si>
  <si>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</si>
  <si>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</si>
  <si>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</si>
  <si>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</si>
  <si>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</si>
  <si>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</si>
  <si>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</si>
  <si>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</si>
  <si>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</si>
  <si>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</si>
  <si>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</si>
  <si>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</si>
  <si>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</si>
  <si>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</si>
  <si>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</si>
  <si>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</si>
  <si>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</si>
  <si>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</si>
  <si>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</si>
  <si>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>Teikti duomenis Valstybės suteiktos pagalbos registrui</t>
  </si>
  <si>
    <t>SAVIVALDYBĖS VALDYMO PROGRAMA (01)</t>
  </si>
  <si>
    <t>Dalyvauti vietos ir tarptautinių organizacijų veikloje</t>
  </si>
  <si>
    <t>2</t>
  </si>
  <si>
    <t>Tinkamai įgyvendinti Savivaldybei perduotas valstybės funkcijas.</t>
  </si>
  <si>
    <t>288724610</t>
  </si>
  <si>
    <t>Užtikrinti Savivaldybės viešojo administravimo ir viešųjų paslaugų teikimo  skaidrumą, atvirumą, teisinių ir antikorupcinių principų laikymąsi, ilgalaikėmis priemonėmis ir procedūromis užkirsti kelią korupcijai.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</si>
  <si>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</si>
  <si>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</si>
  <si>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</si>
  <si>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</si>
  <si>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</si>
  <si>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</si>
  <si>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</si>
  <si>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</si>
  <si>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Administruoti socialines išmokas ir kompensacijas</t>
  </si>
  <si>
    <t>SB(VB)</t>
  </si>
  <si>
    <t>Tobulinti Savivaldybės veiklą, pagerinti valdymo kokybę ir efektyvumą</t>
  </si>
  <si>
    <t xml:space="preserve"> Organizuoti civilinę saugą ir mobilizaciją</t>
  </si>
  <si>
    <t xml:space="preserve"> Administruoti viešuosius darbus</t>
  </si>
  <si>
    <t>Įgyvendinti Panevėžio miesto savivaldybės korupcijos prevencijos programos priemonių planą</t>
  </si>
  <si>
    <t>Grąžinti ilgalaikes paskolas ir vykdyti finansinius įsipareigojimus</t>
  </si>
  <si>
    <t>Numatyti Savivaldybės biudžete lėšų, reikalingų palūkanoms ir kitoms su paskolomis susijusiomis išlaidoms padengti</t>
  </si>
  <si>
    <t>Valstybės tarnautojų pareigybių skaičius</t>
  </si>
  <si>
    <t>Darbuotojų, dirbančių pagal darbo sutartis, pareigybių skaičius</t>
  </si>
  <si>
    <t>Tarybos sekretoriato pareigybių skaičius</t>
  </si>
  <si>
    <t>Kontrolės ir audito tarnybos pareigybių skaičius</t>
  </si>
  <si>
    <t>Savivaldybei priskirtai valstybinei žemei ir kitam valstybiniam turtui valdyti, naudoti ir disponuoti  juo patikėjimo teise</t>
  </si>
  <si>
    <t>Įsigyti 4 automobiliai išperkamosios nuomos būdu</t>
  </si>
  <si>
    <t>Perduotoms skoloms bankams sumokėti</t>
  </si>
  <si>
    <t>VB</t>
  </si>
  <si>
    <t>Planuotos reikšmės</t>
  </si>
  <si>
    <t>Faktinės reikšmės</t>
  </si>
  <si>
    <t>Sporto skyrius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</si>
  <si>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</si>
  <si>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</si>
  <si>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</si>
  <si>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</si>
  <si>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Paaiškinimai dėl nukrypimų</t>
  </si>
  <si>
    <t>VYKDYMO ATASKAITA</t>
  </si>
  <si>
    <t>Faktiškai įvykdyta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</si>
  <si>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</si>
  <si>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</si>
  <si>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</si>
  <si>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VALDYMO PROGRAMOS  (01)</t>
  </si>
  <si>
    <r>
      <t xml:space="preserve">Savivaldybės biudžeto lėšos </t>
    </r>
    <r>
      <rPr>
        <b/>
        <sz val="10"/>
        <rFont val="Times New Roman"/>
        <family val="1"/>
      </rPr>
      <t xml:space="preserve">SB </t>
    </r>
    <r>
      <rPr>
        <sz val="10"/>
        <rFont val="Times New Roman"/>
        <family val="1"/>
        <charset val="186"/>
      </rPr>
      <t>(Faktoringas)</t>
    </r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</si>
  <si>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</si>
  <si>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</si>
  <si>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</si>
  <si>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Tobulinti „Vieno langelio“ sistemą</t>
  </si>
  <si>
    <t>Organizuoti Savivaldybės tarybos, Tarybos sekretoriato darbą</t>
  </si>
  <si>
    <t>Savivaldybės tarybos narių skaičius</t>
  </si>
  <si>
    <t>Civilinės būklės aktų įrašymo, sudarymo, keitimo, papildymo, atkūrimo anuliavimas ir pakartotinių dokumentų išdavimas per metus (vnt.)</t>
  </si>
  <si>
    <t>Vykdyti vaiko teisių apsaugą
Vykdyti jaunimo teisių apsaugą</t>
  </si>
  <si>
    <t>Atstovauta vaiko interesams (atvejų skaičius)</t>
  </si>
  <si>
    <t xml:space="preserve">Atstovavimas susideda iš: ieškinių, pareiškimų teismui, dalyvavimo apklausose, policijoje, apklausiant vaikus, dalyvavimo teismo posėdžiuose, atstovaujant vaiko interesams, išvadų teikimo teismams, informacijos teikimo policijai apie vaiko auklėjimo ir gyvenimo sąlygas ir kt. 
</t>
  </si>
  <si>
    <t xml:space="preserve"> Organizuoti gyventojų gyvenamosios vietos deklaravimą</t>
  </si>
  <si>
    <t>Organizacijų, kurių narė yra Savivaldybė, skaičius (vnt.)</t>
  </si>
  <si>
    <t>Sudaryti sąlygas iš anksto negalimoms suplanuoti priemonėms vykdyti ir Savivaldybės įsipareigojimams vykdyti</t>
  </si>
  <si>
    <t>Sudaryti Savivaldybės administracijos direktoriaus rezervą</t>
  </si>
  <si>
    <t xml:space="preserve">PRITARTA
Panevėžio miesto savivaldybės tarybos 
2017 m. kovo  d. sprendimu Nr. </t>
  </si>
  <si>
    <t>2016 m. asignavimų patvirtintas planas</t>
  </si>
  <si>
    <t>2016 m. asignavimų patikslintas planas</t>
  </si>
  <si>
    <t>2016 m. panaudotos lėšos (kasinės išlaidos)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</si>
  <si>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</si>
  <si>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</si>
  <si>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</si>
  <si>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</si>
  <si>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</si>
  <si>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</si>
  <si>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</si>
  <si>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</si>
  <si>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</si>
  <si>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Vidaus administravimo skyrius</t>
  </si>
  <si>
    <t>ES</t>
  </si>
  <si>
    <t xml:space="preserve">Skirti lėšų mokyklų pastatų  apsaugai  </t>
  </si>
  <si>
    <t>0;3</t>
  </si>
  <si>
    <t>0;16</t>
  </si>
  <si>
    <t>0;1</t>
  </si>
  <si>
    <t>0;11;8</t>
  </si>
  <si>
    <t>0;15; 12</t>
  </si>
  <si>
    <t>Gyventojų pasitenkinimo Savivaldybės administracijos skyrių ir įstaigų atliekamomis viešosiomis paslaugomis kilimas 12 proc. (kasmet po 4 proc.)</t>
  </si>
  <si>
    <t>Įvykdyti visi kriterijai, numatyti Panevėžio miesto savivaldybės Korupcijos prevencijos programos įgyvendinimo priemonių plane</t>
  </si>
  <si>
    <t>Finansinių įsipareigojimų vykdymas (proc. paskolų ir palūkanų mokėjimas pagal grafiką bei skolų mokėjimas pagal pasirašytas skolų grąžinimo sutartis ir kitų finansinių įsipareigojimų vykdymas)</t>
  </si>
  <si>
    <t>0;13</t>
  </si>
  <si>
    <t>0;9</t>
  </si>
  <si>
    <t>0;14</t>
  </si>
  <si>
    <t>0;11</t>
  </si>
  <si>
    <t>124</t>
  </si>
  <si>
    <t>121</t>
  </si>
  <si>
    <t>1211</t>
  </si>
  <si>
    <t>1745</t>
  </si>
  <si>
    <t>6232</t>
  </si>
  <si>
    <t>6000</t>
  </si>
  <si>
    <t xml:space="preserve">2016 M. PANEVĖŽIO MIESTO SAVIVALDYBĖS </t>
  </si>
  <si>
    <t>(pagal planą)</t>
  </si>
  <si>
    <t>2016 m.  programos Nr. 01 įvykdymas</t>
  </si>
  <si>
    <r>
      <rPr>
        <b/>
        <sz val="12"/>
        <rFont val="Times New Roman"/>
        <family val="1"/>
        <charset val="186"/>
      </rPr>
      <t xml:space="preserve">Iš 2016 m. </t>
    </r>
    <r>
      <rPr>
        <sz val="12"/>
        <rFont val="Times New Roman"/>
        <family val="1"/>
        <charset val="186"/>
      </rPr>
      <t xml:space="preserve">planuotų įvykdyti 23 priemonių  (kurioms patvirtinti / skirti asignavimai): 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</si>
  <si>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</si>
  <si>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</si>
  <si>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Vertinimo kriterijus</t>
  </si>
  <si>
    <t>PANEVĖŽIO MIESTO SAVIVALDYBĖS 2016 -2018 METŲ VEIKLOS PLANO ĮGYVENDINIMO 2016 METAIS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</si>
</sst>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Arial"/>
      <family val="2"/>
      <charset val="186"/>
    </font>
    <font>
      <sz val="10"/>
      <color theme="4"/>
      <name val="Times New Roman"/>
      <family val="1"/>
    </font>
    <font>
      <sz val="9"/>
      <color theme="4"/>
      <name val="Times New Roman"/>
      <family val="1"/>
    </font>
    <font>
      <sz val="8"/>
      <color theme="4"/>
      <name val="Times New Roman"/>
      <family val="1"/>
      <charset val="186"/>
    </font>
    <font>
      <b/>
      <sz val="12"/>
      <color theme="4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9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26" fillId="0" borderId="0"/>
  </cellStyleXfs>
  <cellXfs count="45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10" fillId="4" borderId="11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49" fontId="7" fillId="2" borderId="33" xfId="0" applyNumberFormat="1" applyFont="1" applyFill="1" applyBorder="1" applyAlignment="1">
      <alignment horizontal="center" vertical="top"/>
    </xf>
    <xf numFmtId="49" fontId="7" fillId="3" borderId="34" xfId="0" applyNumberFormat="1" applyFont="1" applyFill="1" applyBorder="1" applyAlignment="1">
      <alignment horizontal="center" vertical="top"/>
    </xf>
    <xf numFmtId="49" fontId="7" fillId="3" borderId="38" xfId="0" applyNumberFormat="1" applyFont="1" applyFill="1" applyBorder="1" applyAlignment="1">
      <alignment horizontal="center" vertical="top"/>
    </xf>
    <xf numFmtId="49" fontId="7" fillId="2" borderId="37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3" fillId="0" borderId="47" xfId="0" applyFont="1" applyBorder="1" applyAlignment="1">
      <alignment horizontal="center" vertical="top" wrapText="1"/>
    </xf>
    <xf numFmtId="0" fontId="13" fillId="0" borderId="23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2" fillId="0" borderId="45" xfId="0" applyFont="1" applyBorder="1" applyAlignment="1">
      <alignment vertical="top" wrapText="1"/>
    </xf>
    <xf numFmtId="0" fontId="13" fillId="0" borderId="40" xfId="0" applyFont="1" applyBorder="1" applyAlignment="1">
      <alignment horizontal="center" vertical="top" wrapText="1"/>
    </xf>
    <xf numFmtId="0" fontId="12" fillId="0" borderId="43" xfId="0" applyFont="1" applyBorder="1" applyAlignment="1">
      <alignment vertical="top" wrapText="1"/>
    </xf>
    <xf numFmtId="0" fontId="8" fillId="0" borderId="37" xfId="0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49" fontId="7" fillId="2" borderId="5" xfId="0" applyNumberFormat="1" applyFont="1" applyFill="1" applyBorder="1" applyAlignment="1">
      <alignment horizontal="center" vertical="top"/>
    </xf>
    <xf numFmtId="49" fontId="7" fillId="3" borderId="6" xfId="0" applyNumberFormat="1" applyFont="1" applyFill="1" applyBorder="1" applyAlignment="1">
      <alignment horizontal="center" vertical="top"/>
    </xf>
    <xf numFmtId="49" fontId="8" fillId="2" borderId="37" xfId="0" applyNumberFormat="1" applyFont="1" applyFill="1" applyBorder="1" applyAlignment="1">
      <alignment horizontal="center" vertical="top"/>
    </xf>
    <xf numFmtId="0" fontId="10" fillId="4" borderId="40" xfId="0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/>
    </xf>
    <xf numFmtId="49" fontId="7" fillId="3" borderId="29" xfId="0" applyNumberFormat="1" applyFont="1" applyFill="1" applyBorder="1" applyAlignment="1">
      <alignment horizontal="center" vertical="top"/>
    </xf>
    <xf numFmtId="164" fontId="7" fillId="3" borderId="39" xfId="0" applyNumberFormat="1" applyFont="1" applyFill="1" applyBorder="1" applyAlignment="1">
      <alignment horizontal="center" vertical="top"/>
    </xf>
    <xf numFmtId="0" fontId="2" fillId="3" borderId="42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164" fontId="7" fillId="2" borderId="32" xfId="0" applyNumberFormat="1" applyFont="1" applyFill="1" applyBorder="1" applyAlignment="1">
      <alignment horizontal="center" vertical="top"/>
    </xf>
    <xf numFmtId="0" fontId="2" fillId="2" borderId="3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1" fontId="2" fillId="0" borderId="25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9" fontId="2" fillId="0" borderId="18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center" vertical="top"/>
    </xf>
    <xf numFmtId="0" fontId="8" fillId="3" borderId="22" xfId="0" applyFont="1" applyFill="1" applyBorder="1" applyAlignment="1">
      <alignment vertical="top" wrapText="1"/>
    </xf>
    <xf numFmtId="0" fontId="8" fillId="0" borderId="44" xfId="0" applyFont="1" applyFill="1" applyBorder="1" applyAlignment="1">
      <alignment horizontal="center" vertical="top"/>
    </xf>
    <xf numFmtId="1" fontId="6" fillId="0" borderId="33" xfId="0" applyNumberFormat="1" applyFont="1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center" vertical="top"/>
    </xf>
    <xf numFmtId="0" fontId="10" fillId="4" borderId="46" xfId="0" applyFont="1" applyFill="1" applyBorder="1" applyAlignment="1">
      <alignment horizontal="center" vertical="top"/>
    </xf>
    <xf numFmtId="0" fontId="8" fillId="0" borderId="45" xfId="0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/>
    </xf>
    <xf numFmtId="49" fontId="7" fillId="2" borderId="31" xfId="0" applyNumberFormat="1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 wrapText="1"/>
    </xf>
    <xf numFmtId="164" fontId="7" fillId="6" borderId="28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left" vertical="top"/>
    </xf>
    <xf numFmtId="49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horizontal="right" vertical="top"/>
    </xf>
    <xf numFmtId="49" fontId="21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7" xfId="0" applyFont="1" applyFill="1" applyBorder="1" applyAlignment="1">
      <alignment horizontal="center" vertical="top" wrapText="1"/>
    </xf>
    <xf numFmtId="1" fontId="2" fillId="0" borderId="14" xfId="0" applyNumberFormat="1" applyFont="1" applyFill="1" applyBorder="1" applyAlignment="1">
      <alignment horizontal="center" vertical="top"/>
    </xf>
    <xf numFmtId="9" fontId="2" fillId="0" borderId="12" xfId="0" applyNumberFormat="1" applyFont="1" applyFill="1" applyBorder="1" applyAlignment="1">
      <alignment horizontal="center" vertical="top"/>
    </xf>
    <xf numFmtId="0" fontId="2" fillId="2" borderId="41" xfId="0" applyFont="1" applyFill="1" applyBorder="1" applyAlignment="1">
      <alignment vertical="top"/>
    </xf>
    <xf numFmtId="49" fontId="7" fillId="6" borderId="2" xfId="0" applyNumberFormat="1" applyFont="1" applyFill="1" applyBorder="1" applyAlignment="1">
      <alignment horizontal="center" vertical="top"/>
    </xf>
    <xf numFmtId="164" fontId="8" fillId="0" borderId="40" xfId="0" applyNumberFormat="1" applyFont="1" applyFill="1" applyBorder="1" applyAlignment="1">
      <alignment horizontal="left" vertical="center" wrapText="1"/>
    </xf>
    <xf numFmtId="0" fontId="22" fillId="0" borderId="14" xfId="0" applyNumberFormat="1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8" fillId="0" borderId="17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/>
    </xf>
    <xf numFmtId="0" fontId="24" fillId="0" borderId="0" xfId="0" applyNumberFormat="1" applyFont="1" applyAlignment="1">
      <alignment vertical="top"/>
    </xf>
    <xf numFmtId="0" fontId="24" fillId="0" borderId="0" xfId="0" applyFont="1" applyAlignment="1">
      <alignment horizontal="center" vertical="top"/>
    </xf>
    <xf numFmtId="0" fontId="15" fillId="0" borderId="0" xfId="0" applyFont="1" applyAlignment="1">
      <alignment horizontal="left" wrapText="1"/>
    </xf>
    <xf numFmtId="0" fontId="8" fillId="0" borderId="38" xfId="0" applyFont="1" applyFill="1" applyBorder="1" applyAlignment="1">
      <alignment horizontal="center" vertical="top" wrapText="1"/>
    </xf>
    <xf numFmtId="49" fontId="2" fillId="0" borderId="34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38" xfId="0" applyNumberFormat="1" applyFont="1" applyFill="1" applyBorder="1" applyAlignment="1">
      <alignment horizontal="center" vertical="top"/>
    </xf>
    <xf numFmtId="9" fontId="2" fillId="0" borderId="38" xfId="0" applyNumberFormat="1" applyFont="1" applyFill="1" applyBorder="1" applyAlignment="1">
      <alignment horizontal="center" vertical="top"/>
    </xf>
    <xf numFmtId="9" fontId="2" fillId="0" borderId="6" xfId="0" applyNumberFormat="1" applyFont="1" applyFill="1" applyBorder="1" applyAlignment="1">
      <alignment horizontal="center" vertical="top"/>
    </xf>
    <xf numFmtId="49" fontId="2" fillId="0" borderId="24" xfId="0" applyNumberFormat="1" applyFont="1" applyFill="1" applyBorder="1" applyAlignment="1">
      <alignment horizontal="center" vertical="top"/>
    </xf>
    <xf numFmtId="9" fontId="2" fillId="0" borderId="60" xfId="0" applyNumberFormat="1" applyFont="1" applyFill="1" applyBorder="1" applyAlignment="1">
      <alignment horizontal="center" vertical="top"/>
    </xf>
    <xf numFmtId="164" fontId="22" fillId="0" borderId="65" xfId="0" applyNumberFormat="1" applyFont="1" applyBorder="1" applyAlignment="1">
      <alignment horizontal="center" vertical="top"/>
    </xf>
    <xf numFmtId="164" fontId="22" fillId="0" borderId="52" xfId="0" applyNumberFormat="1" applyFont="1" applyBorder="1" applyAlignment="1">
      <alignment horizontal="center" vertical="top"/>
    </xf>
    <xf numFmtId="164" fontId="22" fillId="0" borderId="70" xfId="0" applyNumberFormat="1" applyFont="1" applyBorder="1" applyAlignment="1">
      <alignment horizontal="center" vertical="top"/>
    </xf>
    <xf numFmtId="0" fontId="2" fillId="0" borderId="63" xfId="0" applyFont="1" applyBorder="1" applyAlignment="1">
      <alignment horizontal="center" vertical="center" wrapText="1"/>
    </xf>
    <xf numFmtId="164" fontId="25" fillId="4" borderId="31" xfId="0" applyNumberFormat="1" applyFont="1" applyFill="1" applyBorder="1" applyAlignment="1">
      <alignment horizontal="center" vertical="top"/>
    </xf>
    <xf numFmtId="164" fontId="25" fillId="4" borderId="47" xfId="0" applyNumberFormat="1" applyFont="1" applyFill="1" applyBorder="1" applyAlignment="1">
      <alignment horizontal="center" vertical="top"/>
    </xf>
    <xf numFmtId="164" fontId="25" fillId="0" borderId="31" xfId="0" applyNumberFormat="1" applyFont="1" applyBorder="1" applyAlignment="1">
      <alignment horizontal="center" vertical="center"/>
    </xf>
    <xf numFmtId="164" fontId="25" fillId="0" borderId="47" xfId="0" applyNumberFormat="1" applyFont="1" applyBorder="1" applyAlignment="1">
      <alignment horizontal="center" vertical="center"/>
    </xf>
    <xf numFmtId="164" fontId="22" fillId="0" borderId="53" xfId="0" applyNumberFormat="1" applyFont="1" applyBorder="1" applyAlignment="1">
      <alignment horizontal="center" vertical="top"/>
    </xf>
    <xf numFmtId="164" fontId="22" fillId="0" borderId="49" xfId="0" applyNumberFormat="1" applyFont="1" applyBorder="1" applyAlignment="1">
      <alignment horizontal="center" vertical="top"/>
    </xf>
    <xf numFmtId="164" fontId="22" fillId="0" borderId="7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60" xfId="0" applyFont="1" applyBorder="1" applyAlignment="1">
      <alignment horizontal="center" vertical="center" textRotation="90"/>
    </xf>
    <xf numFmtId="164" fontId="25" fillId="7" borderId="31" xfId="0" applyNumberFormat="1" applyFont="1" applyFill="1" applyBorder="1" applyAlignment="1">
      <alignment horizontal="center" vertical="top"/>
    </xf>
    <xf numFmtId="164" fontId="25" fillId="7" borderId="47" xfId="0" applyNumberFormat="1" applyFont="1" applyFill="1" applyBorder="1" applyAlignment="1">
      <alignment horizontal="center" vertical="top"/>
    </xf>
    <xf numFmtId="0" fontId="8" fillId="0" borderId="48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vertical="top"/>
    </xf>
    <xf numFmtId="0" fontId="16" fillId="0" borderId="57" xfId="0" applyFont="1" applyBorder="1" applyAlignment="1">
      <alignment vertical="top"/>
    </xf>
    <xf numFmtId="49" fontId="7" fillId="2" borderId="42" xfId="0" applyNumberFormat="1" applyFont="1" applyFill="1" applyBorder="1" applyAlignment="1">
      <alignment horizontal="center" vertical="top"/>
    </xf>
    <xf numFmtId="0" fontId="8" fillId="3" borderId="41" xfId="0" applyFont="1" applyFill="1" applyBorder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0" xfId="0" applyNumberFormat="1" applyFont="1" applyAlignment="1">
      <alignment vertical="top"/>
    </xf>
    <xf numFmtId="0" fontId="28" fillId="0" borderId="0" xfId="0" applyFont="1" applyAlignment="1">
      <alignment horizontal="center" vertical="top"/>
    </xf>
    <xf numFmtId="0" fontId="27" fillId="0" borderId="0" xfId="0" applyFont="1" applyAlignment="1">
      <alignment horizontal="left" wrapText="1"/>
    </xf>
    <xf numFmtId="0" fontId="10" fillId="4" borderId="7" xfId="0" applyFont="1" applyFill="1" applyBorder="1" applyAlignment="1">
      <alignment horizontal="center" vertical="top"/>
    </xf>
    <xf numFmtId="0" fontId="8" fillId="0" borderId="53" xfId="0" applyFont="1" applyFill="1" applyBorder="1" applyAlignment="1">
      <alignment horizontal="center" vertical="top" wrapText="1"/>
    </xf>
    <xf numFmtId="164" fontId="8" fillId="0" borderId="53" xfId="0" applyNumberFormat="1" applyFont="1" applyFill="1" applyBorder="1" applyAlignment="1">
      <alignment horizontal="left" vertical="center"/>
    </xf>
    <xf numFmtId="0" fontId="8" fillId="0" borderId="68" xfId="0" applyFont="1" applyFill="1" applyBorder="1" applyAlignment="1">
      <alignment horizontal="center" vertical="top" wrapText="1"/>
    </xf>
    <xf numFmtId="0" fontId="8" fillId="0" borderId="36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2" fillId="0" borderId="38" xfId="0" applyFont="1" applyFill="1" applyBorder="1" applyAlignment="1">
      <alignment horizontal="center" vertical="top" wrapText="1"/>
    </xf>
    <xf numFmtId="0" fontId="33" fillId="0" borderId="13" xfId="0" applyNumberFormat="1" applyFont="1" applyFill="1" applyBorder="1" applyAlignment="1">
      <alignment horizontal="center" vertical="top"/>
    </xf>
    <xf numFmtId="0" fontId="33" fillId="0" borderId="16" xfId="0" applyNumberFormat="1" applyFont="1" applyFill="1" applyBorder="1" applyAlignment="1">
      <alignment horizontal="center" vertical="top"/>
    </xf>
    <xf numFmtId="0" fontId="34" fillId="0" borderId="0" xfId="0" applyFont="1"/>
    <xf numFmtId="0" fontId="13" fillId="0" borderId="48" xfId="0" applyFont="1" applyBorder="1" applyAlignment="1">
      <alignment horizontal="center" vertical="top" wrapText="1"/>
    </xf>
    <xf numFmtId="0" fontId="12" fillId="0" borderId="71" xfId="0" applyFont="1" applyBorder="1" applyAlignment="1">
      <alignment vertical="top" wrapText="1"/>
    </xf>
    <xf numFmtId="0" fontId="8" fillId="0" borderId="48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49" fontId="8" fillId="0" borderId="70" xfId="0" applyNumberFormat="1" applyFont="1" applyFill="1" applyBorder="1" applyAlignment="1">
      <alignment horizontal="center" vertical="center"/>
    </xf>
    <xf numFmtId="49" fontId="8" fillId="0" borderId="52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/>
    </xf>
    <xf numFmtId="164" fontId="8" fillId="5" borderId="4" xfId="0" applyNumberFormat="1" applyFont="1" applyFill="1" applyBorder="1" applyAlignment="1">
      <alignment horizontal="left" vertical="center" wrapText="1"/>
    </xf>
    <xf numFmtId="164" fontId="8" fillId="0" borderId="49" xfId="0" applyNumberFormat="1" applyFont="1" applyFill="1" applyBorder="1" applyAlignment="1">
      <alignment horizontal="left" vertical="center" wrapText="1"/>
    </xf>
    <xf numFmtId="164" fontId="8" fillId="0" borderId="52" xfId="0" applyNumberFormat="1" applyFont="1" applyFill="1" applyBorder="1" applyAlignment="1">
      <alignment horizontal="left" vertical="center" wrapText="1"/>
    </xf>
    <xf numFmtId="0" fontId="8" fillId="0" borderId="42" xfId="0" applyFont="1" applyBorder="1" applyAlignment="1">
      <alignment horizontal="left" wrapText="1"/>
    </xf>
    <xf numFmtId="164" fontId="8" fillId="5" borderId="50" xfId="0" applyNumberFormat="1" applyFont="1" applyFill="1" applyBorder="1" applyAlignment="1">
      <alignment horizontal="left" vertical="center" wrapText="1"/>
    </xf>
    <xf numFmtId="0" fontId="10" fillId="4" borderId="72" xfId="0" applyFont="1" applyFill="1" applyBorder="1" applyAlignment="1">
      <alignment horizontal="center" vertical="top"/>
    </xf>
    <xf numFmtId="0" fontId="8" fillId="0" borderId="61" xfId="0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center" vertical="center" wrapText="1"/>
    </xf>
    <xf numFmtId="49" fontId="8" fillId="5" borderId="50" xfId="0" applyNumberFormat="1" applyFont="1" applyFill="1" applyBorder="1" applyAlignment="1">
      <alignment horizontal="center" vertical="center" wrapText="1"/>
    </xf>
    <xf numFmtId="164" fontId="8" fillId="0" borderId="42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top" wrapText="1"/>
    </xf>
    <xf numFmtId="0" fontId="8" fillId="0" borderId="67" xfId="0" applyFont="1" applyBorder="1" applyAlignment="1">
      <alignment horizontal="center" vertical="top"/>
    </xf>
    <xf numFmtId="0" fontId="8" fillId="0" borderId="6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164" fontId="8" fillId="0" borderId="50" xfId="0" applyNumberFormat="1" applyFont="1" applyFill="1" applyBorder="1" applyAlignment="1">
      <alignment horizontal="center" vertical="center"/>
    </xf>
    <xf numFmtId="164" fontId="8" fillId="0" borderId="70" xfId="0" applyNumberFormat="1" applyFont="1" applyFill="1" applyBorder="1" applyAlignment="1">
      <alignment horizontal="center" vertical="center"/>
    </xf>
    <xf numFmtId="164" fontId="7" fillId="4" borderId="51" xfId="0" applyNumberFormat="1" applyFont="1" applyFill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/>
    </xf>
    <xf numFmtId="164" fontId="7" fillId="4" borderId="70" xfId="0" applyNumberFormat="1" applyFont="1" applyFill="1" applyBorder="1" applyAlignment="1">
      <alignment horizontal="center" vertical="center"/>
    </xf>
    <xf numFmtId="164" fontId="8" fillId="0" borderId="65" xfId="0" applyNumberFormat="1" applyFont="1" applyFill="1" applyBorder="1" applyAlignment="1">
      <alignment horizontal="center" vertical="center"/>
    </xf>
    <xf numFmtId="164" fontId="7" fillId="3" borderId="31" xfId="0" applyNumberFormat="1" applyFont="1" applyFill="1" applyBorder="1" applyAlignment="1">
      <alignment horizontal="center" vertical="center"/>
    </xf>
    <xf numFmtId="164" fontId="8" fillId="0" borderId="44" xfId="0" applyNumberFormat="1" applyFont="1" applyFill="1" applyBorder="1" applyAlignment="1">
      <alignment horizontal="center" vertical="center"/>
    </xf>
    <xf numFmtId="164" fontId="8" fillId="0" borderId="72" xfId="0" applyNumberFormat="1" applyFont="1" applyFill="1" applyBorder="1" applyAlignment="1">
      <alignment horizontal="center" vertical="center"/>
    </xf>
    <xf numFmtId="164" fontId="7" fillId="4" borderId="28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164" fontId="7" fillId="4" borderId="73" xfId="0" applyNumberFormat="1" applyFont="1" applyFill="1" applyBorder="1" applyAlignment="1">
      <alignment horizontal="center" vertical="center"/>
    </xf>
    <xf numFmtId="164" fontId="7" fillId="4" borderId="46" xfId="0" applyNumberFormat="1" applyFont="1" applyFill="1" applyBorder="1" applyAlignment="1">
      <alignment horizontal="center" vertical="center"/>
    </xf>
    <xf numFmtId="164" fontId="8" fillId="0" borderId="61" xfId="0" applyNumberFormat="1" applyFont="1" applyFill="1" applyBorder="1" applyAlignment="1">
      <alignment horizontal="center" vertical="center"/>
    </xf>
    <xf numFmtId="164" fontId="7" fillId="3" borderId="32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164" fontId="8" fillId="0" borderId="53" xfId="0" applyNumberFormat="1" applyFont="1" applyFill="1" applyBorder="1" applyAlignment="1">
      <alignment horizontal="center" vertical="center"/>
    </xf>
    <xf numFmtId="164" fontId="7" fillId="3" borderId="47" xfId="0" applyNumberFormat="1" applyFont="1" applyFill="1" applyBorder="1" applyAlignment="1">
      <alignment horizontal="center" vertical="center"/>
    </xf>
    <xf numFmtId="164" fontId="8" fillId="0" borderId="50" xfId="0" applyNumberFormat="1" applyFont="1" applyFill="1" applyBorder="1" applyAlignment="1">
      <alignment horizontal="center" vertical="top"/>
    </xf>
    <xf numFmtId="164" fontId="8" fillId="0" borderId="56" xfId="0" applyNumberFormat="1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center" vertical="top"/>
    </xf>
    <xf numFmtId="164" fontId="7" fillId="0" borderId="45" xfId="0" applyNumberFormat="1" applyFont="1" applyFill="1" applyBorder="1" applyAlignment="1">
      <alignment horizontal="center" vertical="top"/>
    </xf>
    <xf numFmtId="164" fontId="7" fillId="4" borderId="46" xfId="0" applyNumberFormat="1" applyFont="1" applyFill="1" applyBorder="1" applyAlignment="1">
      <alignment horizontal="center" vertical="top"/>
    </xf>
    <xf numFmtId="164" fontId="7" fillId="4" borderId="28" xfId="0" applyNumberFormat="1" applyFont="1" applyFill="1" applyBorder="1" applyAlignment="1">
      <alignment horizontal="center" vertical="top"/>
    </xf>
    <xf numFmtId="164" fontId="22" fillId="0" borderId="4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top"/>
    </xf>
    <xf numFmtId="164" fontId="8" fillId="0" borderId="65" xfId="0" applyNumberFormat="1" applyFont="1" applyFill="1" applyBorder="1" applyAlignment="1">
      <alignment horizontal="center" vertical="top"/>
    </xf>
    <xf numFmtId="164" fontId="22" fillId="0" borderId="45" xfId="0" applyNumberFormat="1" applyFont="1" applyFill="1" applyBorder="1" applyAlignment="1">
      <alignment horizontal="center" vertical="top"/>
    </xf>
    <xf numFmtId="164" fontId="7" fillId="4" borderId="72" xfId="0" applyNumberFormat="1" applyFont="1" applyFill="1" applyBorder="1" applyAlignment="1">
      <alignment horizontal="center" vertical="top"/>
    </xf>
    <xf numFmtId="164" fontId="8" fillId="0" borderId="61" xfId="0" applyNumberFormat="1" applyFont="1" applyFill="1" applyBorder="1" applyAlignment="1">
      <alignment horizontal="center" vertical="top"/>
    </xf>
    <xf numFmtId="164" fontId="22" fillId="0" borderId="17" xfId="0" applyNumberFormat="1" applyFont="1" applyFill="1" applyBorder="1" applyAlignment="1">
      <alignment horizontal="center" vertical="top"/>
    </xf>
    <xf numFmtId="164" fontId="7" fillId="4" borderId="7" xfId="0" applyNumberFormat="1" applyFont="1" applyFill="1" applyBorder="1" applyAlignment="1">
      <alignment horizontal="center" vertical="top"/>
    </xf>
    <xf numFmtId="164" fontId="8" fillId="0" borderId="53" xfId="0" applyNumberFormat="1" applyFont="1" applyFill="1" applyBorder="1" applyAlignment="1">
      <alignment horizontal="center" vertical="top"/>
    </xf>
    <xf numFmtId="164" fontId="7" fillId="3" borderId="31" xfId="0" applyNumberFormat="1" applyFont="1" applyFill="1" applyBorder="1" applyAlignment="1">
      <alignment horizontal="center" vertical="top"/>
    </xf>
    <xf numFmtId="164" fontId="7" fillId="3" borderId="32" xfId="0" applyNumberFormat="1" applyFont="1" applyFill="1" applyBorder="1" applyAlignment="1">
      <alignment horizontal="center" vertical="top"/>
    </xf>
    <xf numFmtId="164" fontId="7" fillId="3" borderId="47" xfId="0" applyNumberFormat="1" applyFont="1" applyFill="1" applyBorder="1" applyAlignment="1">
      <alignment horizontal="center" vertical="top"/>
    </xf>
    <xf numFmtId="164" fontId="7" fillId="3" borderId="42" xfId="0" applyNumberFormat="1" applyFont="1" applyFill="1" applyBorder="1" applyAlignment="1">
      <alignment horizontal="center" vertical="top"/>
    </xf>
    <xf numFmtId="164" fontId="7" fillId="2" borderId="31" xfId="0" applyNumberFormat="1" applyFont="1" applyFill="1" applyBorder="1" applyAlignment="1">
      <alignment horizontal="center" vertical="top"/>
    </xf>
    <xf numFmtId="164" fontId="7" fillId="3" borderId="40" xfId="0" applyNumberFormat="1" applyFont="1" applyFill="1" applyBorder="1" applyAlignment="1">
      <alignment horizontal="center" vertical="top"/>
    </xf>
    <xf numFmtId="164" fontId="7" fillId="2" borderId="47" xfId="0" applyNumberFormat="1" applyFont="1" applyFill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164" fontId="7" fillId="4" borderId="41" xfId="0" applyNumberFormat="1" applyFont="1" applyFill="1" applyBorder="1" applyAlignment="1">
      <alignment horizontal="center" vertical="top"/>
    </xf>
    <xf numFmtId="164" fontId="7" fillId="2" borderId="22" xfId="0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164" fontId="7" fillId="4" borderId="40" xfId="0" applyNumberFormat="1" applyFont="1" applyFill="1" applyBorder="1" applyAlignment="1">
      <alignment horizontal="center" vertical="top"/>
    </xf>
    <xf numFmtId="164" fontId="8" fillId="0" borderId="55" xfId="0" applyNumberFormat="1" applyFont="1" applyFill="1" applyBorder="1" applyAlignment="1">
      <alignment horizontal="center" vertical="top"/>
    </xf>
    <xf numFmtId="164" fontId="7" fillId="3" borderId="41" xfId="0" applyNumberFormat="1" applyFont="1" applyFill="1" applyBorder="1" applyAlignment="1">
      <alignment horizontal="center" vertical="top"/>
    </xf>
    <xf numFmtId="164" fontId="7" fillId="6" borderId="20" xfId="0" applyNumberFormat="1" applyFont="1" applyFill="1" applyBorder="1" applyAlignment="1">
      <alignment horizontal="center" vertical="top"/>
    </xf>
    <xf numFmtId="164" fontId="7" fillId="6" borderId="11" xfId="0" applyNumberFormat="1" applyFont="1" applyFill="1" applyBorder="1" applyAlignment="1">
      <alignment horizontal="center" vertical="top"/>
    </xf>
    <xf numFmtId="0" fontId="36" fillId="0" borderId="0" xfId="0" applyFont="1" applyAlignment="1">
      <alignment horizontal="center"/>
    </xf>
    <xf numFmtId="0" fontId="36" fillId="0" borderId="0" xfId="0" applyFont="1"/>
    <xf numFmtId="0" fontId="12" fillId="0" borderId="0" xfId="0" applyFont="1"/>
    <xf numFmtId="0" fontId="2" fillId="0" borderId="48" xfId="0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top"/>
    </xf>
    <xf numFmtId="164" fontId="7" fillId="3" borderId="64" xfId="0" applyNumberFormat="1" applyFont="1" applyFill="1" applyBorder="1" applyAlignment="1">
      <alignment horizontal="center" vertical="top"/>
    </xf>
    <xf numFmtId="164" fontId="7" fillId="3" borderId="48" xfId="0" applyNumberFormat="1" applyFont="1" applyFill="1" applyBorder="1" applyAlignment="1">
      <alignment horizontal="center" vertical="top"/>
    </xf>
    <xf numFmtId="164" fontId="7" fillId="3" borderId="62" xfId="0" applyNumberFormat="1" applyFont="1" applyFill="1" applyBorder="1" applyAlignment="1">
      <alignment horizontal="center" vertical="top"/>
    </xf>
    <xf numFmtId="0" fontId="2" fillId="3" borderId="63" xfId="0" applyFont="1" applyFill="1" applyBorder="1" applyAlignment="1">
      <alignment horizontal="center" vertical="top" wrapText="1"/>
    </xf>
    <xf numFmtId="0" fontId="2" fillId="3" borderId="64" xfId="0" applyFont="1" applyFill="1" applyBorder="1" applyAlignment="1">
      <alignment horizontal="center" vertical="top" wrapText="1"/>
    </xf>
    <xf numFmtId="0" fontId="8" fillId="0" borderId="33" xfId="0" applyFont="1" applyBorder="1" applyAlignment="1">
      <alignment horizontal="left" vertical="top" wrapText="1"/>
    </xf>
    <xf numFmtId="0" fontId="1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2" fillId="0" borderId="2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16" fillId="0" borderId="56" xfId="0" applyFont="1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0" fillId="0" borderId="61" xfId="0" applyBorder="1" applyAlignment="1">
      <alignment vertical="top" wrapText="1"/>
    </xf>
    <xf numFmtId="0" fontId="16" fillId="0" borderId="70" xfId="0" applyFont="1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16" fillId="0" borderId="63" xfId="0" applyFont="1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16" fillId="0" borderId="31" xfId="0" applyFon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6" fillId="0" borderId="50" xfId="0" applyFont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16" fillId="0" borderId="70" xfId="0" applyFont="1" applyFill="1" applyBorder="1" applyAlignment="1">
      <alignment vertical="top" wrapText="1"/>
    </xf>
    <xf numFmtId="0" fontId="16" fillId="0" borderId="63" xfId="0" applyFont="1" applyFill="1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2" fillId="0" borderId="63" xfId="0" applyFont="1" applyFill="1" applyBorder="1" applyAlignment="1">
      <alignment horizontal="center" vertical="top" wrapText="1"/>
    </xf>
    <xf numFmtId="0" fontId="24" fillId="0" borderId="70" xfId="0" applyFont="1" applyBorder="1" applyAlignment="1">
      <alignment vertical="top" wrapText="1"/>
    </xf>
    <xf numFmtId="0" fontId="34" fillId="0" borderId="72" xfId="0" applyFont="1" applyBorder="1" applyAlignment="1">
      <alignment vertical="top" wrapText="1"/>
    </xf>
    <xf numFmtId="0" fontId="34" fillId="0" borderId="56" xfId="0" applyFont="1" applyBorder="1" applyAlignment="1">
      <alignment vertical="top" wrapText="1"/>
    </xf>
    <xf numFmtId="0" fontId="34" fillId="0" borderId="45" xfId="0" applyFont="1" applyBorder="1" applyAlignment="1">
      <alignment vertical="top" wrapText="1"/>
    </xf>
    <xf numFmtId="0" fontId="34" fillId="0" borderId="65" xfId="0" applyFont="1" applyBorder="1" applyAlignment="1">
      <alignment vertical="top" wrapText="1"/>
    </xf>
    <xf numFmtId="0" fontId="34" fillId="0" borderId="61" xfId="0" applyFont="1" applyBorder="1" applyAlignment="1">
      <alignment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49" fontId="2" fillId="0" borderId="44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0" fontId="6" fillId="0" borderId="68" xfId="0" applyFont="1" applyBorder="1" applyAlignment="1">
      <alignment horizontal="left" vertical="top" wrapText="1"/>
    </xf>
    <xf numFmtId="0" fontId="11" fillId="0" borderId="35" xfId="0" applyFont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11" fillId="6" borderId="3" xfId="0" applyFont="1" applyFill="1" applyBorder="1" applyAlignment="1">
      <alignment vertical="top" wrapText="1"/>
    </xf>
    <xf numFmtId="0" fontId="11" fillId="6" borderId="21" xfId="0" applyFont="1" applyFill="1" applyBorder="1" applyAlignment="1">
      <alignment vertical="top" wrapText="1"/>
    </xf>
    <xf numFmtId="0" fontId="5" fillId="0" borderId="31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2" fontId="8" fillId="0" borderId="70" xfId="0" applyNumberFormat="1" applyFont="1" applyBorder="1" applyAlignment="1">
      <alignment vertical="top" wrapText="1"/>
    </xf>
    <xf numFmtId="0" fontId="14" fillId="0" borderId="72" xfId="0" applyFont="1" applyBorder="1" applyAlignment="1">
      <alignment vertical="top" wrapText="1"/>
    </xf>
    <xf numFmtId="0" fontId="14" fillId="0" borderId="56" xfId="0" applyFont="1" applyBorder="1" applyAlignment="1">
      <alignment vertical="top" wrapText="1"/>
    </xf>
    <xf numFmtId="0" fontId="14" fillId="0" borderId="45" xfId="0" applyFont="1" applyBorder="1" applyAlignment="1">
      <alignment vertical="top" wrapText="1"/>
    </xf>
    <xf numFmtId="0" fontId="14" fillId="0" borderId="65" xfId="0" applyFont="1" applyBorder="1" applyAlignment="1">
      <alignment vertical="top" wrapText="1"/>
    </xf>
    <xf numFmtId="0" fontId="14" fillId="0" borderId="61" xfId="0" applyFont="1" applyBorder="1" applyAlignment="1">
      <alignment vertical="top" wrapText="1"/>
    </xf>
    <xf numFmtId="0" fontId="8" fillId="0" borderId="62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60" xfId="0" applyFont="1" applyFill="1" applyBorder="1" applyAlignment="1">
      <alignment vertical="top" wrapText="1"/>
    </xf>
    <xf numFmtId="0" fontId="6" fillId="0" borderId="69" xfId="0" applyFont="1" applyFill="1" applyBorder="1" applyAlignment="1">
      <alignment vertical="top" wrapText="1"/>
    </xf>
    <xf numFmtId="0" fontId="6" fillId="0" borderId="36" xfId="0" applyFont="1" applyFill="1" applyBorder="1" applyAlignment="1">
      <alignment vertical="top" wrapText="1"/>
    </xf>
    <xf numFmtId="49" fontId="9" fillId="0" borderId="4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9" fillId="0" borderId="53" xfId="0" applyNumberFormat="1" applyFont="1" applyBorder="1" applyAlignment="1">
      <alignment horizontal="center" vertical="top"/>
    </xf>
    <xf numFmtId="49" fontId="2" fillId="0" borderId="61" xfId="0" applyNumberFormat="1" applyFont="1" applyBorder="1" applyAlignment="1">
      <alignment horizontal="center" vertical="top"/>
    </xf>
    <xf numFmtId="0" fontId="6" fillId="0" borderId="62" xfId="0" applyFont="1" applyFill="1" applyBorder="1" applyAlignment="1">
      <alignment horizontal="left" vertical="top" wrapText="1"/>
    </xf>
    <xf numFmtId="0" fontId="6" fillId="0" borderId="39" xfId="0" applyFont="1" applyFill="1" applyBorder="1" applyAlignment="1">
      <alignment horizontal="left" vertical="top" wrapText="1"/>
    </xf>
    <xf numFmtId="9" fontId="6" fillId="0" borderId="5" xfId="0" applyNumberFormat="1" applyFont="1" applyFill="1" applyBorder="1" applyAlignment="1">
      <alignment horizontal="left" vertical="top" wrapText="1"/>
    </xf>
    <xf numFmtId="0" fontId="11" fillId="0" borderId="37" xfId="0" applyFont="1" applyBorder="1" applyAlignment="1">
      <alignment vertical="top" wrapText="1"/>
    </xf>
    <xf numFmtId="0" fontId="8" fillId="0" borderId="27" xfId="0" applyFont="1" applyFill="1" applyBorder="1" applyAlignment="1">
      <alignment horizontal="left" vertical="top" wrapText="1"/>
    </xf>
    <xf numFmtId="0" fontId="11" fillId="0" borderId="39" xfId="0" applyFont="1" applyFill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29" xfId="0" applyNumberFormat="1" applyFont="1" applyFill="1" applyBorder="1" applyAlignment="1">
      <alignment horizontal="right" vertical="top"/>
    </xf>
    <xf numFmtId="49" fontId="7" fillId="3" borderId="57" xfId="0" applyNumberFormat="1" applyFont="1" applyFill="1" applyBorder="1" applyAlignment="1">
      <alignment horizontal="right" vertical="top"/>
    </xf>
    <xf numFmtId="49" fontId="7" fillId="2" borderId="65" xfId="0" applyNumberFormat="1" applyFont="1" applyFill="1" applyBorder="1" applyAlignment="1">
      <alignment horizontal="center" vertical="top"/>
    </xf>
    <xf numFmtId="49" fontId="7" fillId="2" borderId="51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7" fillId="2" borderId="50" xfId="0" applyNumberFormat="1" applyFont="1" applyFill="1" applyBorder="1" applyAlignment="1">
      <alignment horizontal="center" vertical="top"/>
    </xf>
    <xf numFmtId="49" fontId="7" fillId="3" borderId="13" xfId="0" applyNumberFormat="1" applyFont="1" applyFill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7" fillId="3" borderId="64" xfId="0" applyNumberFormat="1" applyFont="1" applyFill="1" applyBorder="1" applyAlignment="1">
      <alignment horizontal="left" vertical="top"/>
    </xf>
    <xf numFmtId="0" fontId="8" fillId="0" borderId="64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49" fontId="7" fillId="2" borderId="56" xfId="0" applyNumberFormat="1" applyFont="1" applyFill="1" applyBorder="1" applyAlignment="1">
      <alignment horizontal="center" vertical="top"/>
    </xf>
    <xf numFmtId="49" fontId="2" fillId="0" borderId="49" xfId="0" applyNumberFormat="1" applyFont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7" fillId="0" borderId="18" xfId="0" applyNumberFormat="1" applyFont="1" applyBorder="1" applyAlignment="1">
      <alignment horizontal="center" vertical="top"/>
    </xf>
    <xf numFmtId="49" fontId="7" fillId="2" borderId="70" xfId="0" applyNumberFormat="1" applyFont="1" applyFill="1" applyBorder="1" applyAlignment="1">
      <alignment horizontal="center" vertical="top"/>
    </xf>
    <xf numFmtId="49" fontId="7" fillId="3" borderId="8" xfId="0" applyNumberFormat="1" applyFont="1" applyFill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29" fillId="0" borderId="0" xfId="0" applyFont="1" applyAlignment="1">
      <alignment horizontal="right" vertical="top" wrapText="1"/>
    </xf>
    <xf numFmtId="0" fontId="30" fillId="0" borderId="0" xfId="0" applyFont="1" applyAlignment="1">
      <alignment horizontal="right" vertical="top" wrapText="1"/>
    </xf>
    <xf numFmtId="0" fontId="29" fillId="0" borderId="41" xfId="0" applyNumberFormat="1" applyFont="1" applyBorder="1" applyAlignment="1">
      <alignment horizontal="right" vertical="top" wrapText="1"/>
    </xf>
    <xf numFmtId="0" fontId="31" fillId="0" borderId="41" xfId="0" applyFont="1" applyBorder="1" applyAlignment="1">
      <alignment horizontal="right" vertical="top" wrapText="1"/>
    </xf>
    <xf numFmtId="0" fontId="31" fillId="0" borderId="41" xfId="0" applyFont="1" applyBorder="1" applyAlignment="1">
      <alignment wrapText="1"/>
    </xf>
    <xf numFmtId="49" fontId="2" fillId="0" borderId="4" xfId="0" applyNumberFormat="1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top"/>
    </xf>
    <xf numFmtId="49" fontId="7" fillId="2" borderId="9" xfId="0" applyNumberFormat="1" applyFont="1" applyFill="1" applyBorder="1" applyAlignment="1">
      <alignment horizontal="center" vertical="top"/>
    </xf>
    <xf numFmtId="49" fontId="7" fillId="2" borderId="12" xfId="0" applyNumberFormat="1" applyFont="1" applyFill="1" applyBorder="1" applyAlignment="1">
      <alignment horizontal="center" vertical="top"/>
    </xf>
    <xf numFmtId="49" fontId="7" fillId="3" borderId="24" xfId="0" applyNumberFormat="1" applyFont="1" applyFill="1" applyBorder="1" applyAlignment="1">
      <alignment horizontal="center" vertical="top"/>
    </xf>
    <xf numFmtId="49" fontId="7" fillId="3" borderId="69" xfId="0" applyNumberFormat="1" applyFont="1" applyFill="1" applyBorder="1" applyAlignment="1">
      <alignment horizontal="center" vertical="top"/>
    </xf>
    <xf numFmtId="49" fontId="7" fillId="3" borderId="60" xfId="0" applyNumberFormat="1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49" fontId="2" fillId="0" borderId="50" xfId="0" applyNumberFormat="1" applyFont="1" applyBorder="1" applyAlignment="1">
      <alignment horizontal="center" vertical="top"/>
    </xf>
    <xf numFmtId="49" fontId="2" fillId="0" borderId="70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 textRotation="90" wrapText="1"/>
    </xf>
    <xf numFmtId="0" fontId="11" fillId="0" borderId="30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top" wrapText="1"/>
    </xf>
    <xf numFmtId="0" fontId="7" fillId="3" borderId="38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11" fillId="0" borderId="37" xfId="0" applyFont="1" applyBorder="1"/>
    <xf numFmtId="0" fontId="6" fillId="0" borderId="8" xfId="0" applyFont="1" applyFill="1" applyBorder="1" applyAlignment="1">
      <alignment horizontal="center" vertical="center" textRotation="90" wrapText="1"/>
    </xf>
    <xf numFmtId="0" fontId="11" fillId="0" borderId="29" xfId="0" applyFont="1" applyBorder="1"/>
    <xf numFmtId="0" fontId="2" fillId="0" borderId="14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center" vertical="center" textRotation="90" wrapText="1"/>
    </xf>
    <xf numFmtId="0" fontId="6" fillId="0" borderId="17" xfId="0" applyNumberFormat="1" applyFont="1" applyBorder="1" applyAlignment="1">
      <alignment horizontal="center" vertical="center" textRotation="90" wrapText="1"/>
    </xf>
    <xf numFmtId="0" fontId="6" fillId="0" borderId="40" xfId="0" applyNumberFormat="1" applyFont="1" applyBorder="1" applyAlignment="1">
      <alignment horizontal="center" vertical="center" textRotation="90" wrapText="1"/>
    </xf>
    <xf numFmtId="49" fontId="2" fillId="0" borderId="48" xfId="0" applyNumberFormat="1" applyFont="1" applyBorder="1" applyAlignment="1">
      <alignment horizontal="center" vertical="top"/>
    </xf>
    <xf numFmtId="49" fontId="2" fillId="0" borderId="40" xfId="0" applyNumberFormat="1" applyFont="1" applyBorder="1" applyAlignment="1">
      <alignment horizontal="center" vertical="top"/>
    </xf>
    <xf numFmtId="49" fontId="7" fillId="0" borderId="25" xfId="0" applyNumberFormat="1" applyFont="1" applyBorder="1" applyAlignment="1">
      <alignment horizontal="center" vertical="top"/>
    </xf>
    <xf numFmtId="49" fontId="7" fillId="0" borderId="29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49" fontId="9" fillId="0" borderId="48" xfId="0" applyNumberFormat="1" applyFont="1" applyBorder="1" applyAlignment="1">
      <alignment horizontal="center" vertical="top"/>
    </xf>
    <xf numFmtId="49" fontId="9" fillId="0" borderId="40" xfId="0" applyNumberFormat="1" applyFont="1" applyBorder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35" fillId="0" borderId="17" xfId="0" applyFont="1" applyBorder="1" applyAlignment="1">
      <alignment wrapText="1"/>
    </xf>
    <xf numFmtId="49" fontId="7" fillId="0" borderId="18" xfId="0" applyNumberFormat="1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6" fillId="0" borderId="19" xfId="0" applyFont="1" applyFill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top" wrapText="1"/>
    </xf>
    <xf numFmtId="49" fontId="2" fillId="0" borderId="63" xfId="0" applyNumberFormat="1" applyFont="1" applyBorder="1" applyAlignment="1">
      <alignment horizontal="center" vertical="top"/>
    </xf>
    <xf numFmtId="164" fontId="8" fillId="0" borderId="48" xfId="0" applyNumberFormat="1" applyFont="1" applyFill="1" applyBorder="1" applyAlignment="1">
      <alignment horizontal="left" vertical="center" wrapText="1"/>
    </xf>
    <xf numFmtId="164" fontId="8" fillId="0" borderId="40" xfId="0" applyNumberFormat="1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49" fontId="7" fillId="0" borderId="25" xfId="0" applyNumberFormat="1" applyFont="1" applyBorder="1" applyAlignment="1">
      <alignment horizontal="center" vertical="top" wrapText="1"/>
    </xf>
    <xf numFmtId="0" fontId="25" fillId="4" borderId="2" xfId="0" applyFont="1" applyFill="1" applyBorder="1" applyAlignment="1">
      <alignment horizontal="right" vertical="top" wrapText="1"/>
    </xf>
    <xf numFmtId="0" fontId="15" fillId="0" borderId="3" xfId="0" applyFont="1" applyBorder="1" applyAlignment="1">
      <alignment vertical="top" wrapText="1"/>
    </xf>
    <xf numFmtId="0" fontId="15" fillId="0" borderId="57" xfId="0" applyFont="1" applyBorder="1" applyAlignment="1">
      <alignment vertical="top" wrapText="1"/>
    </xf>
    <xf numFmtId="0" fontId="6" fillId="5" borderId="52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66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6" fillId="0" borderId="52" xfId="0" applyFont="1" applyBorder="1" applyAlignment="1">
      <alignment horizontal="left" vertical="top" wrapText="1"/>
    </xf>
    <xf numFmtId="0" fontId="11" fillId="0" borderId="59" xfId="0" applyFont="1" applyBorder="1" applyAlignment="1">
      <alignment vertical="top" wrapText="1"/>
    </xf>
    <xf numFmtId="0" fontId="11" fillId="0" borderId="66" xfId="0" applyFont="1" applyBorder="1" applyAlignment="1">
      <alignment vertical="top" wrapText="1"/>
    </xf>
    <xf numFmtId="0" fontId="8" fillId="0" borderId="58" xfId="0" applyFont="1" applyBorder="1" applyAlignment="1">
      <alignment horizontal="left" vertical="top" wrapText="1"/>
    </xf>
    <xf numFmtId="0" fontId="14" fillId="0" borderId="54" xfId="0" applyFont="1" applyBorder="1" applyAlignment="1">
      <alignment vertical="top" wrapText="1"/>
    </xf>
    <xf numFmtId="0" fontId="14" fillId="0" borderId="67" xfId="0" applyFont="1" applyBorder="1" applyAlignment="1">
      <alignment vertical="top" wrapText="1"/>
    </xf>
    <xf numFmtId="0" fontId="8" fillId="0" borderId="52" xfId="0" applyFont="1" applyBorder="1" applyAlignment="1">
      <alignment horizontal="left" vertical="top" wrapText="1"/>
    </xf>
    <xf numFmtId="0" fontId="14" fillId="0" borderId="59" xfId="0" applyFont="1" applyBorder="1" applyAlignment="1">
      <alignment vertical="top" wrapText="1"/>
    </xf>
    <xf numFmtId="0" fontId="14" fillId="0" borderId="66" xfId="0" applyFont="1" applyBorder="1" applyAlignment="1">
      <alignment vertical="top" wrapText="1"/>
    </xf>
    <xf numFmtId="49" fontId="7" fillId="3" borderId="37" xfId="0" applyNumberFormat="1" applyFont="1" applyFill="1" applyBorder="1" applyAlignment="1">
      <alignment horizontal="right" vertical="top"/>
    </xf>
    <xf numFmtId="49" fontId="7" fillId="3" borderId="30" xfId="0" applyNumberFormat="1" applyFont="1" applyFill="1" applyBorder="1" applyAlignment="1">
      <alignment horizontal="right" vertical="top"/>
    </xf>
    <xf numFmtId="49" fontId="7" fillId="2" borderId="3" xfId="0" applyNumberFormat="1" applyFont="1" applyFill="1" applyBorder="1" applyAlignment="1">
      <alignment horizontal="right" vertical="top"/>
    </xf>
    <xf numFmtId="49" fontId="7" fillId="2" borderId="57" xfId="0" applyNumberFormat="1" applyFont="1" applyFill="1" applyBorder="1" applyAlignment="1">
      <alignment horizontal="right" vertical="top"/>
    </xf>
    <xf numFmtId="49" fontId="7" fillId="6" borderId="22" xfId="0" applyNumberFormat="1" applyFont="1" applyFill="1" applyBorder="1" applyAlignment="1">
      <alignment horizontal="right" vertical="top"/>
    </xf>
    <xf numFmtId="0" fontId="2" fillId="6" borderId="51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 wrapText="1"/>
    </xf>
    <xf numFmtId="49" fontId="7" fillId="3" borderId="21" xfId="0" applyNumberFormat="1" applyFont="1" applyFill="1" applyBorder="1" applyAlignment="1">
      <alignment horizontal="right" vertical="top"/>
    </xf>
    <xf numFmtId="49" fontId="7" fillId="3" borderId="22" xfId="0" applyNumberFormat="1" applyFont="1" applyFill="1" applyBorder="1" applyAlignment="1">
      <alignment horizontal="right" vertical="top"/>
    </xf>
    <xf numFmtId="49" fontId="7" fillId="2" borderId="21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3" borderId="34" xfId="0" applyNumberFormat="1" applyFont="1" applyFill="1" applyBorder="1" applyAlignment="1">
      <alignment horizontal="right" vertical="top"/>
    </xf>
    <xf numFmtId="49" fontId="7" fillId="3" borderId="64" xfId="0" applyNumberFormat="1" applyFont="1" applyFill="1" applyBorder="1" applyAlignment="1">
      <alignment horizontal="right" vertical="top"/>
    </xf>
    <xf numFmtId="0" fontId="27" fillId="0" borderId="0" xfId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0" fontId="15" fillId="0" borderId="63" xfId="0" applyFont="1" applyBorder="1" applyAlignment="1">
      <alignment vertical="top" wrapText="1"/>
    </xf>
    <xf numFmtId="0" fontId="15" fillId="0" borderId="71" xfId="0" applyFont="1" applyBorder="1" applyAlignment="1">
      <alignment vertical="top" wrapText="1"/>
    </xf>
    <xf numFmtId="0" fontId="15" fillId="0" borderId="56" xfId="0" applyFont="1" applyBorder="1" applyAlignment="1">
      <alignment vertical="top" wrapText="1"/>
    </xf>
    <xf numFmtId="0" fontId="15" fillId="0" borderId="45" xfId="0" applyFont="1" applyBorder="1" applyAlignment="1">
      <alignment vertical="top" wrapText="1"/>
    </xf>
    <xf numFmtId="0" fontId="15" fillId="0" borderId="65" xfId="0" applyFont="1" applyBorder="1" applyAlignment="1">
      <alignment vertical="top" wrapText="1"/>
    </xf>
    <xf numFmtId="0" fontId="15" fillId="0" borderId="61" xfId="0" applyFont="1" applyBorder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3" fillId="0" borderId="0" xfId="2" applyFont="1" applyAlignment="1">
      <alignment horizontal="center" wrapText="1"/>
    </xf>
  </cellXfs>
  <cellStyles count="3">
    <cellStyle name="Įprastas" xfId="0" builtinId="0"/>
    <cellStyle name="Įprastas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13E-3"/>
          <c:y val="0.22453703703703723"/>
          <c:w val="0.81388888888888944"/>
          <c:h val="0.77314814814814892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0"/>
              <c:layout>
                <c:manualLayout>
                  <c:x val="2.7300999139813404E-3"/>
                  <c:y val="-0.160347039953339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Faktiškai įvykdyta</a:t>
                    </a:r>
                  </a:p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Ataskaita!$C$9:$C$11</c:f>
              <c:strCache>
                <c:ptCount val="1"/>
                <c:pt idx="0">
                  <c:v>Faktiškai įvykdyta</c:v>
                </c:pt>
              </c:strCache>
            </c:strRef>
          </c:cat>
          <c:val>
            <c:numRef>
              <c:f>Ataskaita!$D$9:$D$11</c:f>
              <c:numCache>
                <c:formatCode>General</c:formatCode>
                <c:ptCount val="3"/>
                <c:pt idx="0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</c:spPr>
    </c:plotArea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38100</xdr:rowOff>
    </xdr:from>
    <xdr:to>
      <xdr:col>7</xdr:col>
      <xdr:colOff>419100</xdr:colOff>
      <xdr:row>28</xdr:row>
      <xdr:rowOff>152400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"/>
  <sheetViews>
    <sheetView tabSelected="1" workbookViewId="0">
      <selection activeCell="D2" sqref="D2:O2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1.88671875" style="1" customWidth="1"/>
    <col min="5" max="5" width="7.88671875" style="2" customWidth="1"/>
    <col min="6" max="6" width="4.44140625" style="1" customWidth="1"/>
    <col min="7" max="7" width="6" style="3" customWidth="1"/>
    <col min="8" max="8" width="9" style="1" customWidth="1"/>
    <col min="9" max="9" width="8.33203125" style="1" customWidth="1"/>
    <col min="10" max="10" width="8.6640625" style="1" customWidth="1"/>
    <col min="11" max="11" width="25.6640625" style="1" customWidth="1"/>
    <col min="12" max="12" width="4.33203125" style="4" customWidth="1"/>
    <col min="13" max="13" width="4.44140625" style="1" customWidth="1"/>
    <col min="14" max="14" width="12.5546875" style="5" customWidth="1"/>
    <col min="15" max="15" width="11.109375" style="5" customWidth="1"/>
    <col min="16" max="16384" width="9.109375" style="5"/>
  </cols>
  <sheetData>
    <row r="1" spans="1:19" ht="47.25" customHeight="1" x14ac:dyDescent="0.25">
      <c r="D1" s="118"/>
      <c r="E1" s="119"/>
      <c r="F1" s="118"/>
      <c r="G1" s="120"/>
      <c r="H1" s="118"/>
      <c r="I1" s="118"/>
      <c r="J1" s="118"/>
      <c r="K1" s="437" t="s">
        <v>109</v>
      </c>
      <c r="L1" s="437"/>
      <c r="M1" s="437"/>
      <c r="N1" s="438"/>
    </row>
    <row r="2" spans="1:19" ht="13.5" customHeight="1" x14ac:dyDescent="0.25">
      <c r="D2" s="329" t="s">
        <v>150</v>
      </c>
      <c r="E2" s="330"/>
      <c r="F2" s="330"/>
      <c r="G2" s="330"/>
      <c r="H2" s="330"/>
      <c r="I2" s="330"/>
      <c r="J2" s="330"/>
      <c r="K2" s="330"/>
      <c r="L2" s="438"/>
      <c r="M2" s="438"/>
      <c r="N2" s="438"/>
      <c r="O2" s="438"/>
      <c r="P2" s="55"/>
      <c r="Q2" s="55"/>
      <c r="R2" s="55"/>
      <c r="S2" s="55"/>
    </row>
    <row r="3" spans="1:19" ht="15.75" customHeight="1" thickBot="1" x14ac:dyDescent="0.3">
      <c r="A3" s="66"/>
      <c r="B3" s="67"/>
      <c r="C3" s="67"/>
      <c r="D3" s="331" t="s">
        <v>50</v>
      </c>
      <c r="E3" s="332"/>
      <c r="F3" s="332"/>
      <c r="G3" s="332"/>
      <c r="H3" s="332"/>
      <c r="I3" s="332"/>
      <c r="J3" s="332"/>
      <c r="K3" s="333"/>
      <c r="L3" s="121"/>
      <c r="M3" s="121"/>
      <c r="N3" s="82"/>
      <c r="O3" s="82"/>
      <c r="P3" s="82"/>
      <c r="Q3" s="82"/>
      <c r="R3" s="82"/>
      <c r="S3" s="82"/>
    </row>
    <row r="4" spans="1:19" ht="36.75" customHeight="1" x14ac:dyDescent="0.25">
      <c r="A4" s="370" t="s">
        <v>0</v>
      </c>
      <c r="B4" s="373" t="s">
        <v>1</v>
      </c>
      <c r="C4" s="373" t="s">
        <v>2</v>
      </c>
      <c r="D4" s="376" t="s">
        <v>3</v>
      </c>
      <c r="E4" s="379" t="s">
        <v>4</v>
      </c>
      <c r="F4" s="346" t="s">
        <v>5</v>
      </c>
      <c r="G4" s="363" t="s">
        <v>6</v>
      </c>
      <c r="H4" s="354" t="s">
        <v>96</v>
      </c>
      <c r="I4" s="355"/>
      <c r="J4" s="356"/>
      <c r="K4" s="335" t="s">
        <v>149</v>
      </c>
      <c r="L4" s="336"/>
      <c r="M4" s="336"/>
      <c r="N4" s="439" t="s">
        <v>97</v>
      </c>
      <c r="O4" s="441" t="s">
        <v>87</v>
      </c>
    </row>
    <row r="5" spans="1:19" ht="15" customHeight="1" x14ac:dyDescent="0.25">
      <c r="A5" s="371"/>
      <c r="B5" s="374"/>
      <c r="C5" s="374"/>
      <c r="D5" s="377"/>
      <c r="E5" s="380"/>
      <c r="F5" s="347"/>
      <c r="G5" s="364"/>
      <c r="H5" s="366" t="s">
        <v>110</v>
      </c>
      <c r="I5" s="368" t="s">
        <v>111</v>
      </c>
      <c r="J5" s="352" t="s">
        <v>112</v>
      </c>
      <c r="K5" s="359" t="s">
        <v>3</v>
      </c>
      <c r="L5" s="361"/>
      <c r="M5" s="362"/>
      <c r="N5" s="440"/>
      <c r="O5" s="442"/>
    </row>
    <row r="6" spans="1:19" ht="94.5" customHeight="1" thickBot="1" x14ac:dyDescent="0.3">
      <c r="A6" s="372"/>
      <c r="B6" s="375"/>
      <c r="C6" s="375"/>
      <c r="D6" s="378"/>
      <c r="E6" s="381"/>
      <c r="F6" s="348"/>
      <c r="G6" s="365"/>
      <c r="H6" s="367"/>
      <c r="I6" s="369"/>
      <c r="J6" s="353"/>
      <c r="K6" s="360"/>
      <c r="L6" s="102" t="s">
        <v>80</v>
      </c>
      <c r="M6" s="103" t="s">
        <v>81</v>
      </c>
      <c r="N6" s="301"/>
      <c r="O6" s="443"/>
    </row>
    <row r="7" spans="1:19" ht="14.25" customHeight="1" thickBot="1" x14ac:dyDescent="0.3">
      <c r="A7" s="12" t="s">
        <v>7</v>
      </c>
      <c r="B7" s="31" t="s">
        <v>7</v>
      </c>
      <c r="C7" s="357" t="s">
        <v>60</v>
      </c>
      <c r="D7" s="357"/>
      <c r="E7" s="357"/>
      <c r="F7" s="357"/>
      <c r="G7" s="357"/>
      <c r="H7" s="357"/>
      <c r="I7" s="357"/>
      <c r="J7" s="357"/>
      <c r="K7" s="357"/>
      <c r="L7" s="357"/>
      <c r="M7" s="358"/>
      <c r="N7" s="114"/>
      <c r="O7" s="115"/>
      <c r="P7" s="57"/>
      <c r="Q7" s="57"/>
      <c r="R7" s="57"/>
      <c r="S7" s="57"/>
    </row>
    <row r="8" spans="1:19" ht="26.4" customHeight="1" x14ac:dyDescent="0.25">
      <c r="A8" s="337" t="s">
        <v>7</v>
      </c>
      <c r="B8" s="340" t="s">
        <v>7</v>
      </c>
      <c r="C8" s="304" t="s">
        <v>7</v>
      </c>
      <c r="D8" s="343" t="s">
        <v>31</v>
      </c>
      <c r="E8" s="292" t="s">
        <v>54</v>
      </c>
      <c r="F8" s="349" t="s">
        <v>33</v>
      </c>
      <c r="G8" s="42" t="s">
        <v>32</v>
      </c>
      <c r="H8" s="164">
        <v>3611.5</v>
      </c>
      <c r="I8" s="179">
        <v>3626.5</v>
      </c>
      <c r="J8" s="171">
        <v>3535.9</v>
      </c>
      <c r="K8" s="149" t="s">
        <v>72</v>
      </c>
      <c r="L8" s="139" t="s">
        <v>137</v>
      </c>
      <c r="M8" s="157" t="s">
        <v>137</v>
      </c>
      <c r="N8" s="444"/>
      <c r="O8" s="445"/>
      <c r="P8" s="57"/>
      <c r="Q8" s="57"/>
      <c r="R8" s="57"/>
      <c r="S8" s="57"/>
    </row>
    <row r="9" spans="1:19" ht="24.6" customHeight="1" x14ac:dyDescent="0.25">
      <c r="A9" s="338"/>
      <c r="B9" s="341"/>
      <c r="C9" s="328"/>
      <c r="D9" s="344"/>
      <c r="E9" s="294"/>
      <c r="F9" s="350"/>
      <c r="G9" s="68" t="s">
        <v>79</v>
      </c>
      <c r="H9" s="165"/>
      <c r="I9" s="180">
        <v>4.3</v>
      </c>
      <c r="J9" s="172">
        <v>4.3</v>
      </c>
      <c r="K9" s="150" t="s">
        <v>73</v>
      </c>
      <c r="L9" s="140" t="s">
        <v>138</v>
      </c>
      <c r="M9" s="143" t="s">
        <v>138</v>
      </c>
      <c r="N9" s="446"/>
      <c r="O9" s="447"/>
      <c r="P9" s="58"/>
      <c r="Q9" s="57"/>
      <c r="R9" s="57"/>
      <c r="S9" s="57"/>
    </row>
    <row r="10" spans="1:19" ht="22.8" customHeight="1" x14ac:dyDescent="0.25">
      <c r="A10" s="338"/>
      <c r="B10" s="341"/>
      <c r="C10" s="328"/>
      <c r="D10" s="344"/>
      <c r="E10" s="294"/>
      <c r="F10" s="350"/>
      <c r="G10" s="68" t="s">
        <v>123</v>
      </c>
      <c r="H10" s="165"/>
      <c r="I10" s="180">
        <v>5.8</v>
      </c>
      <c r="J10" s="172">
        <v>1.9</v>
      </c>
      <c r="K10" s="151" t="s">
        <v>77</v>
      </c>
      <c r="L10" s="140" t="s">
        <v>59</v>
      </c>
      <c r="M10" s="143" t="s">
        <v>59</v>
      </c>
      <c r="N10" s="446"/>
      <c r="O10" s="447"/>
      <c r="P10" s="58"/>
      <c r="Q10" s="57"/>
      <c r="R10" s="57"/>
      <c r="S10" s="57"/>
    </row>
    <row r="11" spans="1:19" ht="14.4" customHeight="1" x14ac:dyDescent="0.25">
      <c r="A11" s="338"/>
      <c r="B11" s="341"/>
      <c r="C11" s="328"/>
      <c r="D11" s="344"/>
      <c r="E11" s="294"/>
      <c r="F11" s="350"/>
      <c r="G11" s="68"/>
      <c r="H11" s="165"/>
      <c r="I11" s="180"/>
      <c r="J11" s="172"/>
      <c r="K11" s="151" t="s">
        <v>98</v>
      </c>
      <c r="L11" s="141" t="s">
        <v>59</v>
      </c>
      <c r="M11" s="144" t="s">
        <v>59</v>
      </c>
      <c r="N11" s="446"/>
      <c r="O11" s="447"/>
      <c r="P11" s="58"/>
      <c r="Q11" s="57"/>
      <c r="R11" s="57"/>
      <c r="S11" s="57"/>
    </row>
    <row r="12" spans="1:19" ht="13.8" customHeight="1" thickBot="1" x14ac:dyDescent="0.3">
      <c r="A12" s="339"/>
      <c r="B12" s="342"/>
      <c r="C12" s="305"/>
      <c r="D12" s="345"/>
      <c r="E12" s="293"/>
      <c r="F12" s="351"/>
      <c r="G12" s="7" t="s">
        <v>8</v>
      </c>
      <c r="H12" s="166">
        <f>SUM(H8:H11)</f>
        <v>3611.5</v>
      </c>
      <c r="I12" s="181">
        <f t="shared" ref="I12:J12" si="0">SUM(I8:I11)</f>
        <v>3636.6000000000004</v>
      </c>
      <c r="J12" s="173">
        <f t="shared" si="0"/>
        <v>3542.1000000000004</v>
      </c>
      <c r="K12" s="152"/>
      <c r="L12" s="142"/>
      <c r="M12" s="158"/>
      <c r="N12" s="448"/>
      <c r="O12" s="449"/>
      <c r="P12" s="58"/>
      <c r="Q12" s="57"/>
      <c r="R12" s="57"/>
      <c r="S12" s="57"/>
    </row>
    <row r="13" spans="1:19" ht="19.2" customHeight="1" x14ac:dyDescent="0.25">
      <c r="A13" s="9" t="s">
        <v>7</v>
      </c>
      <c r="B13" s="10" t="s">
        <v>7</v>
      </c>
      <c r="C13" s="384" t="s">
        <v>9</v>
      </c>
      <c r="D13" s="265" t="s">
        <v>99</v>
      </c>
      <c r="E13" s="292" t="s">
        <v>54</v>
      </c>
      <c r="F13" s="398" t="s">
        <v>33</v>
      </c>
      <c r="G13" s="8" t="s">
        <v>32</v>
      </c>
      <c r="H13" s="164">
        <v>470</v>
      </c>
      <c r="I13" s="179">
        <v>479.2</v>
      </c>
      <c r="J13" s="171">
        <v>474.3</v>
      </c>
      <c r="K13" s="153" t="s">
        <v>100</v>
      </c>
      <c r="L13" s="145">
        <v>31</v>
      </c>
      <c r="M13" s="159">
        <v>31</v>
      </c>
      <c r="N13" s="255"/>
      <c r="O13" s="245"/>
      <c r="P13" s="58"/>
      <c r="Q13" s="57"/>
      <c r="R13" s="57"/>
      <c r="S13" s="57"/>
    </row>
    <row r="14" spans="1:19" ht="14.25" customHeight="1" x14ac:dyDescent="0.25">
      <c r="A14" s="26"/>
      <c r="B14" s="27"/>
      <c r="C14" s="325"/>
      <c r="D14" s="395"/>
      <c r="E14" s="294"/>
      <c r="F14" s="386"/>
      <c r="G14" s="78" t="s">
        <v>32</v>
      </c>
      <c r="H14" s="167">
        <v>0</v>
      </c>
      <c r="I14" s="182">
        <v>0</v>
      </c>
      <c r="J14" s="174">
        <v>0</v>
      </c>
      <c r="K14" s="391" t="s">
        <v>74</v>
      </c>
      <c r="L14" s="146">
        <v>8</v>
      </c>
      <c r="M14" s="160">
        <v>8</v>
      </c>
      <c r="N14" s="246"/>
      <c r="O14" s="241"/>
      <c r="P14" s="58"/>
      <c r="Q14" s="57"/>
      <c r="R14" s="57"/>
      <c r="S14" s="57"/>
    </row>
    <row r="15" spans="1:19" ht="10.8" customHeight="1" thickBot="1" x14ac:dyDescent="0.3">
      <c r="A15" s="26"/>
      <c r="B15" s="27"/>
      <c r="C15" s="325"/>
      <c r="D15" s="395"/>
      <c r="E15" s="294"/>
      <c r="F15" s="386"/>
      <c r="G15" s="122" t="s">
        <v>8</v>
      </c>
      <c r="H15" s="168">
        <f>H13+H14</f>
        <v>470</v>
      </c>
      <c r="I15" s="183">
        <f t="shared" ref="I15:J15" si="1">I13+I14</f>
        <v>479.2</v>
      </c>
      <c r="J15" s="175">
        <f t="shared" si="1"/>
        <v>474.3</v>
      </c>
      <c r="K15" s="392"/>
      <c r="L15" s="147"/>
      <c r="M15" s="161"/>
      <c r="N15" s="247"/>
      <c r="O15" s="248"/>
      <c r="P15" s="58"/>
      <c r="Q15" s="57"/>
      <c r="R15" s="57"/>
      <c r="S15" s="57"/>
    </row>
    <row r="16" spans="1:19" ht="18.75" customHeight="1" x14ac:dyDescent="0.25">
      <c r="A16" s="9" t="s">
        <v>7</v>
      </c>
      <c r="B16" s="10" t="s">
        <v>7</v>
      </c>
      <c r="C16" s="384" t="s">
        <v>29</v>
      </c>
      <c r="D16" s="265" t="s">
        <v>61</v>
      </c>
      <c r="E16" s="389" t="s">
        <v>54</v>
      </c>
      <c r="F16" s="382" t="s">
        <v>33</v>
      </c>
      <c r="G16" s="8" t="s">
        <v>32</v>
      </c>
      <c r="H16" s="164">
        <v>169.7</v>
      </c>
      <c r="I16" s="179">
        <v>178.4</v>
      </c>
      <c r="J16" s="171">
        <v>177.8</v>
      </c>
      <c r="K16" s="399" t="s">
        <v>75</v>
      </c>
      <c r="L16" s="145">
        <v>8</v>
      </c>
      <c r="M16" s="159">
        <v>8</v>
      </c>
      <c r="N16" s="256"/>
      <c r="O16" s="250"/>
      <c r="P16" s="58"/>
      <c r="Q16" s="57"/>
      <c r="R16" s="57"/>
      <c r="S16" s="57"/>
    </row>
    <row r="17" spans="1:19" ht="18.75" customHeight="1" thickBot="1" x14ac:dyDescent="0.3">
      <c r="A17" s="12"/>
      <c r="B17" s="11"/>
      <c r="C17" s="385"/>
      <c r="D17" s="266"/>
      <c r="E17" s="390"/>
      <c r="F17" s="383"/>
      <c r="G17" s="7" t="s">
        <v>8</v>
      </c>
      <c r="H17" s="166">
        <f t="shared" ref="H17:J17" si="2">H16</f>
        <v>169.7</v>
      </c>
      <c r="I17" s="181">
        <f t="shared" si="2"/>
        <v>178.4</v>
      </c>
      <c r="J17" s="176">
        <f t="shared" si="2"/>
        <v>177.8</v>
      </c>
      <c r="K17" s="400"/>
      <c r="L17" s="22"/>
      <c r="M17" s="131"/>
      <c r="N17" s="257"/>
      <c r="O17" s="248"/>
      <c r="P17" s="58"/>
      <c r="Q17" s="57"/>
      <c r="R17" s="57"/>
      <c r="S17" s="57"/>
    </row>
    <row r="18" spans="1:19" ht="18.75" customHeight="1" x14ac:dyDescent="0.25">
      <c r="A18" s="26" t="s">
        <v>7</v>
      </c>
      <c r="B18" s="27" t="s">
        <v>7</v>
      </c>
      <c r="C18" s="325" t="s">
        <v>36</v>
      </c>
      <c r="D18" s="395" t="s">
        <v>124</v>
      </c>
      <c r="E18" s="296" t="s">
        <v>54</v>
      </c>
      <c r="F18" s="386" t="s">
        <v>33</v>
      </c>
      <c r="G18" s="123" t="s">
        <v>32</v>
      </c>
      <c r="H18" s="169">
        <v>35</v>
      </c>
      <c r="I18" s="184">
        <v>51</v>
      </c>
      <c r="J18" s="177">
        <v>32.9</v>
      </c>
      <c r="K18" s="124"/>
      <c r="L18" s="125"/>
      <c r="M18" s="126"/>
      <c r="N18" s="258"/>
      <c r="O18" s="250"/>
      <c r="P18" s="58"/>
      <c r="Q18" s="57"/>
      <c r="R18" s="57"/>
      <c r="S18" s="57"/>
    </row>
    <row r="19" spans="1:19" ht="15.6" customHeight="1" thickBot="1" x14ac:dyDescent="0.3">
      <c r="A19" s="12"/>
      <c r="B19" s="11"/>
      <c r="C19" s="385"/>
      <c r="D19" s="266"/>
      <c r="E19" s="293"/>
      <c r="F19" s="387"/>
      <c r="G19" s="7" t="s">
        <v>8</v>
      </c>
      <c r="H19" s="166">
        <f t="shared" ref="H19:J19" si="3">H18</f>
        <v>35</v>
      </c>
      <c r="I19" s="181">
        <f t="shared" si="3"/>
        <v>51</v>
      </c>
      <c r="J19" s="176">
        <f t="shared" si="3"/>
        <v>32.9</v>
      </c>
      <c r="K19" s="73"/>
      <c r="L19" s="22"/>
      <c r="M19" s="83"/>
      <c r="N19" s="257"/>
      <c r="O19" s="248"/>
      <c r="P19" s="58"/>
      <c r="Q19" s="57"/>
      <c r="R19" s="57"/>
      <c r="S19" s="57"/>
    </row>
    <row r="20" spans="1:19" ht="11.25" customHeight="1" thickBot="1" x14ac:dyDescent="0.3">
      <c r="A20" s="24" t="s">
        <v>7</v>
      </c>
      <c r="B20" s="43" t="s">
        <v>7</v>
      </c>
      <c r="C20" s="306" t="s">
        <v>10</v>
      </c>
      <c r="D20" s="307"/>
      <c r="E20" s="307"/>
      <c r="F20" s="307"/>
      <c r="G20" s="309"/>
      <c r="H20" s="170">
        <f>H19+H17+H15+H12</f>
        <v>4286.2</v>
      </c>
      <c r="I20" s="185">
        <f t="shared" ref="I20:J20" si="4">I19+I17+I15+I12</f>
        <v>4345.2000000000007</v>
      </c>
      <c r="J20" s="178">
        <f t="shared" si="4"/>
        <v>4227.1000000000004</v>
      </c>
      <c r="K20" s="44"/>
      <c r="L20" s="53"/>
      <c r="M20" s="53"/>
      <c r="N20" s="249"/>
      <c r="O20" s="250"/>
      <c r="P20" s="57"/>
      <c r="Q20" s="57"/>
      <c r="R20" s="57"/>
      <c r="S20" s="57"/>
    </row>
    <row r="21" spans="1:19" ht="12" customHeight="1" thickBot="1" x14ac:dyDescent="0.3">
      <c r="A21" s="24" t="s">
        <v>7</v>
      </c>
      <c r="B21" s="25" t="s">
        <v>9</v>
      </c>
      <c r="C21" s="317" t="s">
        <v>53</v>
      </c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247"/>
      <c r="O21" s="248"/>
      <c r="P21" s="57"/>
      <c r="Q21" s="57"/>
      <c r="R21" s="57"/>
      <c r="S21" s="57"/>
    </row>
    <row r="22" spans="1:19" ht="14.25" customHeight="1" x14ac:dyDescent="0.25">
      <c r="A22" s="315" t="s">
        <v>7</v>
      </c>
      <c r="B22" s="316" t="s">
        <v>9</v>
      </c>
      <c r="C22" s="304" t="s">
        <v>7</v>
      </c>
      <c r="D22" s="288" t="s">
        <v>43</v>
      </c>
      <c r="E22" s="292" t="s">
        <v>54</v>
      </c>
      <c r="F22" s="295" t="s">
        <v>125</v>
      </c>
      <c r="G22" s="45" t="s">
        <v>65</v>
      </c>
      <c r="H22" s="186">
        <v>1.6</v>
      </c>
      <c r="I22" s="193">
        <v>1.6</v>
      </c>
      <c r="J22" s="189">
        <v>1.6</v>
      </c>
      <c r="K22" s="286"/>
      <c r="L22" s="39"/>
      <c r="M22" s="84"/>
      <c r="N22" s="249"/>
      <c r="O22" s="250"/>
      <c r="P22" s="58"/>
      <c r="Q22" s="57"/>
      <c r="R22" s="57"/>
      <c r="S22" s="57"/>
    </row>
    <row r="23" spans="1:19" ht="12.75" customHeight="1" x14ac:dyDescent="0.25">
      <c r="A23" s="322"/>
      <c r="B23" s="324"/>
      <c r="C23" s="325"/>
      <c r="D23" s="388"/>
      <c r="E23" s="294"/>
      <c r="F23" s="323"/>
      <c r="G23" s="49"/>
      <c r="H23" s="187"/>
      <c r="I23" s="194"/>
      <c r="J23" s="190"/>
      <c r="K23" s="302"/>
      <c r="L23" s="47"/>
      <c r="M23" s="85"/>
      <c r="N23" s="246"/>
      <c r="O23" s="241"/>
      <c r="P23" s="58"/>
      <c r="Q23" s="57"/>
      <c r="R23" s="57"/>
      <c r="S23" s="57"/>
    </row>
    <row r="24" spans="1:19" ht="12.75" customHeight="1" thickBot="1" x14ac:dyDescent="0.3">
      <c r="A24" s="311"/>
      <c r="B24" s="313"/>
      <c r="C24" s="305"/>
      <c r="D24" s="289"/>
      <c r="E24" s="293"/>
      <c r="F24" s="293"/>
      <c r="G24" s="48" t="s">
        <v>8</v>
      </c>
      <c r="H24" s="188">
        <f>H22</f>
        <v>1.6</v>
      </c>
      <c r="I24" s="195">
        <f t="shared" ref="I24" si="5">I22</f>
        <v>1.6</v>
      </c>
      <c r="J24" s="191">
        <f>SUM(J22:J23)</f>
        <v>1.6</v>
      </c>
      <c r="K24" s="287"/>
      <c r="L24" s="50"/>
      <c r="M24" s="86"/>
      <c r="N24" s="242"/>
      <c r="O24" s="243"/>
      <c r="P24" s="58"/>
      <c r="Q24" s="57"/>
      <c r="R24" s="57"/>
      <c r="S24" s="57"/>
    </row>
    <row r="25" spans="1:19" ht="14.25" customHeight="1" x14ac:dyDescent="0.25">
      <c r="A25" s="315" t="s">
        <v>7</v>
      </c>
      <c r="B25" s="316" t="s">
        <v>9</v>
      </c>
      <c r="C25" s="304" t="s">
        <v>9</v>
      </c>
      <c r="D25" s="288" t="s">
        <v>44</v>
      </c>
      <c r="E25" s="292" t="s">
        <v>54</v>
      </c>
      <c r="F25" s="295" t="s">
        <v>125</v>
      </c>
      <c r="G25" s="45" t="s">
        <v>65</v>
      </c>
      <c r="H25" s="186">
        <v>51.6</v>
      </c>
      <c r="I25" s="193">
        <v>51.6</v>
      </c>
      <c r="J25" s="189">
        <v>51.6</v>
      </c>
      <c r="K25" s="286" t="s">
        <v>101</v>
      </c>
      <c r="L25" s="39" t="s">
        <v>142</v>
      </c>
      <c r="M25" s="84" t="s">
        <v>141</v>
      </c>
      <c r="N25" s="259"/>
      <c r="O25" s="260"/>
      <c r="P25" s="58"/>
      <c r="Q25" s="57"/>
      <c r="R25" s="57"/>
      <c r="S25" s="57"/>
    </row>
    <row r="26" spans="1:19" ht="14.25" customHeight="1" x14ac:dyDescent="0.25">
      <c r="A26" s="322"/>
      <c r="B26" s="324"/>
      <c r="C26" s="325"/>
      <c r="D26" s="388"/>
      <c r="E26" s="294"/>
      <c r="F26" s="323"/>
      <c r="G26" s="49"/>
      <c r="H26" s="187"/>
      <c r="I26" s="194"/>
      <c r="J26" s="190"/>
      <c r="K26" s="302"/>
      <c r="L26" s="47"/>
      <c r="M26" s="85"/>
      <c r="N26" s="261"/>
      <c r="O26" s="262"/>
      <c r="P26" s="58"/>
      <c r="Q26" s="57"/>
      <c r="R26" s="57"/>
      <c r="S26" s="57"/>
    </row>
    <row r="27" spans="1:19" ht="23.4" customHeight="1" thickBot="1" x14ac:dyDescent="0.3">
      <c r="A27" s="311"/>
      <c r="B27" s="313"/>
      <c r="C27" s="305"/>
      <c r="D27" s="289"/>
      <c r="E27" s="293"/>
      <c r="F27" s="293"/>
      <c r="G27" s="48" t="s">
        <v>8</v>
      </c>
      <c r="H27" s="188">
        <f>H25</f>
        <v>51.6</v>
      </c>
      <c r="I27" s="195">
        <f t="shared" ref="I27" si="6">I25</f>
        <v>51.6</v>
      </c>
      <c r="J27" s="191">
        <f>SUM(J25:J26)</f>
        <v>51.6</v>
      </c>
      <c r="K27" s="287"/>
      <c r="L27" s="50"/>
      <c r="M27" s="86"/>
      <c r="N27" s="263"/>
      <c r="O27" s="264"/>
      <c r="P27" s="58"/>
      <c r="Q27" s="57"/>
      <c r="R27" s="57"/>
      <c r="S27" s="57"/>
    </row>
    <row r="28" spans="1:19" ht="17.399999999999999" customHeight="1" x14ac:dyDescent="0.25">
      <c r="A28" s="315" t="s">
        <v>7</v>
      </c>
      <c r="B28" s="316" t="s">
        <v>9</v>
      </c>
      <c r="C28" s="304" t="s">
        <v>29</v>
      </c>
      <c r="D28" s="288" t="s">
        <v>67</v>
      </c>
      <c r="E28" s="292" t="s">
        <v>54</v>
      </c>
      <c r="F28" s="295" t="s">
        <v>33</v>
      </c>
      <c r="G28" s="45" t="s">
        <v>65</v>
      </c>
      <c r="H28" s="186">
        <v>40</v>
      </c>
      <c r="I28" s="193">
        <v>40</v>
      </c>
      <c r="J28" s="189">
        <v>38.9</v>
      </c>
      <c r="K28" s="286"/>
      <c r="L28" s="39"/>
      <c r="M28" s="84"/>
      <c r="N28" s="244"/>
      <c r="O28" s="245"/>
      <c r="P28" s="58"/>
      <c r="Q28" s="57"/>
      <c r="R28" s="57"/>
      <c r="S28" s="57"/>
    </row>
    <row r="29" spans="1:19" ht="15" customHeight="1" thickBot="1" x14ac:dyDescent="0.3">
      <c r="A29" s="311"/>
      <c r="B29" s="313"/>
      <c r="C29" s="305"/>
      <c r="D29" s="289"/>
      <c r="E29" s="293"/>
      <c r="F29" s="293"/>
      <c r="G29" s="48" t="s">
        <v>8</v>
      </c>
      <c r="H29" s="188">
        <f>H28</f>
        <v>40</v>
      </c>
      <c r="I29" s="195">
        <f t="shared" ref="I29" si="7">I28</f>
        <v>40</v>
      </c>
      <c r="J29" s="191">
        <f>SUM(J28:J28)</f>
        <v>38.9</v>
      </c>
      <c r="K29" s="287"/>
      <c r="L29" s="50"/>
      <c r="M29" s="86"/>
      <c r="N29" s="242"/>
      <c r="O29" s="243"/>
      <c r="P29" s="58"/>
      <c r="Q29" s="57"/>
      <c r="R29" s="57"/>
      <c r="S29" s="57"/>
    </row>
    <row r="30" spans="1:19" ht="14.25" customHeight="1" x14ac:dyDescent="0.25">
      <c r="A30" s="315" t="s">
        <v>7</v>
      </c>
      <c r="B30" s="316" t="s">
        <v>9</v>
      </c>
      <c r="C30" s="304" t="s">
        <v>30</v>
      </c>
      <c r="D30" s="288" t="s">
        <v>45</v>
      </c>
      <c r="E30" s="292" t="s">
        <v>54</v>
      </c>
      <c r="F30" s="295" t="s">
        <v>126</v>
      </c>
      <c r="G30" s="45" t="s">
        <v>65</v>
      </c>
      <c r="H30" s="186">
        <v>14.8</v>
      </c>
      <c r="I30" s="193">
        <v>14.8</v>
      </c>
      <c r="J30" s="189">
        <v>14.8</v>
      </c>
      <c r="K30" s="286"/>
      <c r="L30" s="39"/>
      <c r="M30" s="84"/>
      <c r="N30" s="244"/>
      <c r="O30" s="245"/>
      <c r="P30" s="58"/>
      <c r="Q30" s="57"/>
      <c r="R30" s="57"/>
      <c r="S30" s="57"/>
    </row>
    <row r="31" spans="1:19" ht="27.75" customHeight="1" thickBot="1" x14ac:dyDescent="0.3">
      <c r="A31" s="311"/>
      <c r="B31" s="313"/>
      <c r="C31" s="305"/>
      <c r="D31" s="289"/>
      <c r="E31" s="293"/>
      <c r="F31" s="293"/>
      <c r="G31" s="48" t="s">
        <v>8</v>
      </c>
      <c r="H31" s="188">
        <f>H30</f>
        <v>14.8</v>
      </c>
      <c r="I31" s="195">
        <f t="shared" ref="I31" si="8">I30</f>
        <v>14.8</v>
      </c>
      <c r="J31" s="191">
        <f>SUM(J30:J30)</f>
        <v>14.8</v>
      </c>
      <c r="K31" s="287"/>
      <c r="L31" s="50"/>
      <c r="M31" s="86"/>
      <c r="N31" s="242"/>
      <c r="O31" s="243"/>
      <c r="P31" s="58"/>
      <c r="Q31" s="57"/>
      <c r="R31" s="57"/>
      <c r="S31" s="57"/>
    </row>
    <row r="32" spans="1:19" ht="14.25" customHeight="1" x14ac:dyDescent="0.25">
      <c r="A32" s="315" t="s">
        <v>7</v>
      </c>
      <c r="B32" s="316" t="s">
        <v>9</v>
      </c>
      <c r="C32" s="304" t="s">
        <v>34</v>
      </c>
      <c r="D32" s="288" t="s">
        <v>46</v>
      </c>
      <c r="E32" s="292" t="s">
        <v>54</v>
      </c>
      <c r="F32" s="295" t="s">
        <v>127</v>
      </c>
      <c r="G32" s="45" t="s">
        <v>65</v>
      </c>
      <c r="H32" s="186">
        <v>5</v>
      </c>
      <c r="I32" s="193">
        <v>5</v>
      </c>
      <c r="J32" s="189">
        <v>5</v>
      </c>
      <c r="K32" s="286"/>
      <c r="L32" s="39"/>
      <c r="M32" s="84"/>
      <c r="N32" s="244"/>
      <c r="O32" s="245"/>
      <c r="P32" s="58"/>
      <c r="Q32" s="57"/>
      <c r="R32" s="57"/>
      <c r="S32" s="57"/>
    </row>
    <row r="33" spans="1:19" ht="10.199999999999999" customHeight="1" thickBot="1" x14ac:dyDescent="0.3">
      <c r="A33" s="311"/>
      <c r="B33" s="313"/>
      <c r="C33" s="305"/>
      <c r="D33" s="289"/>
      <c r="E33" s="293"/>
      <c r="F33" s="293"/>
      <c r="G33" s="48" t="s">
        <v>8</v>
      </c>
      <c r="H33" s="188">
        <f>H32</f>
        <v>5</v>
      </c>
      <c r="I33" s="195">
        <f t="shared" ref="I33" si="9">I32</f>
        <v>5</v>
      </c>
      <c r="J33" s="191">
        <f>SUM(J32:J32)</f>
        <v>5</v>
      </c>
      <c r="K33" s="287"/>
      <c r="L33" s="50"/>
      <c r="M33" s="86"/>
      <c r="N33" s="242"/>
      <c r="O33" s="243"/>
      <c r="P33" s="58"/>
      <c r="Q33" s="57"/>
      <c r="R33" s="57"/>
      <c r="S33" s="57"/>
    </row>
    <row r="34" spans="1:19" ht="14.25" customHeight="1" x14ac:dyDescent="0.25">
      <c r="A34" s="315" t="s">
        <v>7</v>
      </c>
      <c r="B34" s="316" t="s">
        <v>9</v>
      </c>
      <c r="C34" s="304" t="s">
        <v>35</v>
      </c>
      <c r="D34" s="288" t="s">
        <v>47</v>
      </c>
      <c r="E34" s="292" t="s">
        <v>54</v>
      </c>
      <c r="F34" s="295" t="s">
        <v>126</v>
      </c>
      <c r="G34" s="45" t="s">
        <v>65</v>
      </c>
      <c r="H34" s="186">
        <v>55.7</v>
      </c>
      <c r="I34" s="193">
        <v>62.7</v>
      </c>
      <c r="J34" s="189">
        <v>62.7</v>
      </c>
      <c r="K34" s="286"/>
      <c r="L34" s="38"/>
      <c r="M34" s="84"/>
      <c r="N34" s="244"/>
      <c r="O34" s="245"/>
      <c r="P34" s="58"/>
      <c r="Q34" s="57"/>
      <c r="R34" s="57"/>
      <c r="S34" s="57"/>
    </row>
    <row r="35" spans="1:19" ht="17.25" customHeight="1" thickBot="1" x14ac:dyDescent="0.3">
      <c r="A35" s="311"/>
      <c r="B35" s="313"/>
      <c r="C35" s="305"/>
      <c r="D35" s="289"/>
      <c r="E35" s="293"/>
      <c r="F35" s="293"/>
      <c r="G35" s="48" t="s">
        <v>8</v>
      </c>
      <c r="H35" s="188">
        <f>H34</f>
        <v>55.7</v>
      </c>
      <c r="I35" s="195">
        <f t="shared" ref="I35" si="10">I34</f>
        <v>62.7</v>
      </c>
      <c r="J35" s="192">
        <f t="shared" ref="J35" si="11">J34</f>
        <v>62.7</v>
      </c>
      <c r="K35" s="287"/>
      <c r="L35" s="41"/>
      <c r="M35" s="87"/>
      <c r="N35" s="242"/>
      <c r="O35" s="243"/>
      <c r="P35" s="58"/>
      <c r="Q35" s="57"/>
      <c r="R35" s="57"/>
      <c r="S35" s="57"/>
    </row>
    <row r="36" spans="1:19" ht="14.25" customHeight="1" x14ac:dyDescent="0.25">
      <c r="A36" s="315" t="s">
        <v>7</v>
      </c>
      <c r="B36" s="316" t="s">
        <v>9</v>
      </c>
      <c r="C36" s="304" t="s">
        <v>36</v>
      </c>
      <c r="D36" s="288" t="s">
        <v>68</v>
      </c>
      <c r="E36" s="292" t="s">
        <v>54</v>
      </c>
      <c r="F36" s="295" t="s">
        <v>128</v>
      </c>
      <c r="G36" s="45" t="s">
        <v>65</v>
      </c>
      <c r="H36" s="186">
        <v>8</v>
      </c>
      <c r="I36" s="193">
        <v>8</v>
      </c>
      <c r="J36" s="189">
        <v>8</v>
      </c>
      <c r="K36" s="286"/>
      <c r="L36" s="38"/>
      <c r="M36" s="84"/>
      <c r="N36" s="244"/>
      <c r="O36" s="245"/>
      <c r="P36" s="58"/>
      <c r="Q36" s="57"/>
      <c r="R36" s="57"/>
      <c r="S36" s="57"/>
    </row>
    <row r="37" spans="1:19" ht="14.25" customHeight="1" thickBot="1" x14ac:dyDescent="0.3">
      <c r="A37" s="311"/>
      <c r="B37" s="313"/>
      <c r="C37" s="305"/>
      <c r="D37" s="289"/>
      <c r="E37" s="293"/>
      <c r="F37" s="293"/>
      <c r="G37" s="48" t="s">
        <v>8</v>
      </c>
      <c r="H37" s="188">
        <f>H36</f>
        <v>8</v>
      </c>
      <c r="I37" s="195">
        <f t="shared" ref="I37" si="12">I36</f>
        <v>8</v>
      </c>
      <c r="J37" s="191">
        <f>SUM(J36:J36)</f>
        <v>8</v>
      </c>
      <c r="K37" s="287"/>
      <c r="L37" s="41"/>
      <c r="M37" s="87"/>
      <c r="N37" s="242"/>
      <c r="O37" s="243"/>
      <c r="P37" s="58"/>
      <c r="Q37" s="57"/>
      <c r="R37" s="57"/>
      <c r="S37" s="57"/>
    </row>
    <row r="38" spans="1:19" ht="45" customHeight="1" thickBot="1" x14ac:dyDescent="0.3">
      <c r="A38" s="315" t="s">
        <v>7</v>
      </c>
      <c r="B38" s="316" t="s">
        <v>9</v>
      </c>
      <c r="C38" s="304" t="s">
        <v>37</v>
      </c>
      <c r="D38" s="288" t="s">
        <v>102</v>
      </c>
      <c r="E38" s="292" t="s">
        <v>54</v>
      </c>
      <c r="F38" s="334" t="s">
        <v>129</v>
      </c>
      <c r="G38" s="45" t="s">
        <v>65</v>
      </c>
      <c r="H38" s="186">
        <v>185.3</v>
      </c>
      <c r="I38" s="193">
        <v>185.3</v>
      </c>
      <c r="J38" s="189">
        <v>185.3</v>
      </c>
      <c r="K38" s="46" t="s">
        <v>103</v>
      </c>
      <c r="L38" s="38">
        <v>1400</v>
      </c>
      <c r="M38" s="84" t="s">
        <v>139</v>
      </c>
      <c r="N38" s="280" t="s">
        <v>104</v>
      </c>
      <c r="O38" s="281"/>
      <c r="P38" s="58"/>
      <c r="Q38" s="57"/>
      <c r="R38" s="57"/>
      <c r="S38" s="57"/>
    </row>
    <row r="39" spans="1:19" ht="45.75" customHeight="1" x14ac:dyDescent="0.25">
      <c r="A39" s="322"/>
      <c r="B39" s="324"/>
      <c r="C39" s="325"/>
      <c r="D39" s="388"/>
      <c r="E39" s="294"/>
      <c r="F39" s="323"/>
      <c r="G39" s="45" t="s">
        <v>65</v>
      </c>
      <c r="H39" s="187">
        <v>13.4</v>
      </c>
      <c r="I39" s="201">
        <v>13.4</v>
      </c>
      <c r="J39" s="198">
        <v>13.4</v>
      </c>
      <c r="K39" s="300"/>
      <c r="L39" s="47"/>
      <c r="M39" s="85"/>
      <c r="N39" s="282"/>
      <c r="O39" s="283"/>
      <c r="P39" s="58"/>
      <c r="Q39" s="57"/>
      <c r="R39" s="57"/>
      <c r="S39" s="57"/>
    </row>
    <row r="40" spans="1:19" ht="18" customHeight="1" thickBot="1" x14ac:dyDescent="0.3">
      <c r="A40" s="311"/>
      <c r="B40" s="313"/>
      <c r="C40" s="305"/>
      <c r="D40" s="289"/>
      <c r="E40" s="293"/>
      <c r="F40" s="293"/>
      <c r="G40" s="48" t="s">
        <v>8</v>
      </c>
      <c r="H40" s="188">
        <f>H38+H39</f>
        <v>198.70000000000002</v>
      </c>
      <c r="I40" s="195">
        <f t="shared" ref="I40" si="13">I38+I39</f>
        <v>198.70000000000002</v>
      </c>
      <c r="J40" s="191">
        <f>SUM(J38:J39)</f>
        <v>198.70000000000002</v>
      </c>
      <c r="K40" s="301"/>
      <c r="L40" s="41"/>
      <c r="M40" s="87"/>
      <c r="N40" s="284"/>
      <c r="O40" s="285"/>
      <c r="P40" s="58"/>
      <c r="Q40" s="57"/>
      <c r="R40" s="57"/>
      <c r="S40" s="57"/>
    </row>
    <row r="41" spans="1:19" ht="14.25" customHeight="1" x14ac:dyDescent="0.25">
      <c r="A41" s="315" t="s">
        <v>7</v>
      </c>
      <c r="B41" s="316" t="s">
        <v>9</v>
      </c>
      <c r="C41" s="304" t="s">
        <v>38</v>
      </c>
      <c r="D41" s="288" t="s">
        <v>48</v>
      </c>
      <c r="E41" s="292" t="s">
        <v>54</v>
      </c>
      <c r="F41" s="295" t="s">
        <v>133</v>
      </c>
      <c r="G41" s="45" t="s">
        <v>65</v>
      </c>
      <c r="H41" s="186">
        <v>15.8</v>
      </c>
      <c r="I41" s="193">
        <v>15.8</v>
      </c>
      <c r="J41" s="189">
        <v>15.7</v>
      </c>
      <c r="K41" s="298" t="s">
        <v>62</v>
      </c>
      <c r="L41" s="39">
        <v>1500</v>
      </c>
      <c r="M41" s="84" t="s">
        <v>140</v>
      </c>
      <c r="N41" s="244"/>
      <c r="O41" s="245"/>
      <c r="P41" s="58"/>
      <c r="Q41" s="57"/>
      <c r="R41" s="57"/>
      <c r="S41" s="57"/>
    </row>
    <row r="42" spans="1:19" ht="23.25" customHeight="1" thickBot="1" x14ac:dyDescent="0.3">
      <c r="A42" s="311"/>
      <c r="B42" s="313"/>
      <c r="C42" s="305"/>
      <c r="D42" s="289"/>
      <c r="E42" s="293"/>
      <c r="F42" s="293"/>
      <c r="G42" s="48" t="s">
        <v>8</v>
      </c>
      <c r="H42" s="188">
        <f>H41</f>
        <v>15.8</v>
      </c>
      <c r="I42" s="195">
        <f t="shared" ref="I42" si="14">I41</f>
        <v>15.8</v>
      </c>
      <c r="J42" s="191">
        <f>SUM(J41:J41)</f>
        <v>15.7</v>
      </c>
      <c r="K42" s="299"/>
      <c r="L42" s="41"/>
      <c r="M42" s="87"/>
      <c r="N42" s="242"/>
      <c r="O42" s="243"/>
      <c r="P42" s="58"/>
      <c r="Q42" s="57"/>
      <c r="R42" s="57"/>
      <c r="S42" s="57"/>
    </row>
    <row r="43" spans="1:19" ht="14.25" customHeight="1" x14ac:dyDescent="0.25">
      <c r="A43" s="315" t="s">
        <v>7</v>
      </c>
      <c r="B43" s="316" t="s">
        <v>9</v>
      </c>
      <c r="C43" s="304" t="s">
        <v>39</v>
      </c>
      <c r="D43" s="288" t="s">
        <v>105</v>
      </c>
      <c r="E43" s="292" t="s">
        <v>54</v>
      </c>
      <c r="F43" s="295" t="s">
        <v>126</v>
      </c>
      <c r="G43" s="45" t="s">
        <v>65</v>
      </c>
      <c r="H43" s="186">
        <v>12.8</v>
      </c>
      <c r="I43" s="193">
        <v>12.8</v>
      </c>
      <c r="J43" s="189">
        <v>12.8</v>
      </c>
      <c r="K43" s="286"/>
      <c r="L43" s="38"/>
      <c r="M43" s="84"/>
      <c r="N43" s="244"/>
      <c r="O43" s="245"/>
      <c r="P43" s="58"/>
      <c r="Q43" s="57"/>
      <c r="R43" s="57"/>
      <c r="S43" s="57"/>
    </row>
    <row r="44" spans="1:19" ht="24" customHeight="1" thickBot="1" x14ac:dyDescent="0.3">
      <c r="A44" s="326"/>
      <c r="B44" s="327"/>
      <c r="C44" s="328"/>
      <c r="D44" s="290"/>
      <c r="E44" s="294"/>
      <c r="F44" s="294"/>
      <c r="G44" s="154" t="s">
        <v>8</v>
      </c>
      <c r="H44" s="196">
        <f>H43</f>
        <v>12.8</v>
      </c>
      <c r="I44" s="202">
        <f t="shared" ref="I44" si="15">I43</f>
        <v>12.8</v>
      </c>
      <c r="J44" s="199">
        <f>SUM(J43:J43)</f>
        <v>12.8</v>
      </c>
      <c r="K44" s="302"/>
      <c r="L44" s="40"/>
      <c r="M44" s="88"/>
      <c r="N44" s="247"/>
      <c r="O44" s="248"/>
      <c r="P44" s="58"/>
      <c r="Q44" s="57"/>
      <c r="R44" s="57"/>
      <c r="S44" s="57"/>
    </row>
    <row r="45" spans="1:19" ht="11.25" customHeight="1" x14ac:dyDescent="0.25">
      <c r="A45" s="315" t="s">
        <v>7</v>
      </c>
      <c r="B45" s="316" t="s">
        <v>9</v>
      </c>
      <c r="C45" s="304" t="s">
        <v>40</v>
      </c>
      <c r="D45" s="288" t="s">
        <v>49</v>
      </c>
      <c r="E45" s="292" t="s">
        <v>54</v>
      </c>
      <c r="F45" s="267" t="s">
        <v>133</v>
      </c>
      <c r="G45" s="45" t="s">
        <v>65</v>
      </c>
      <c r="H45" s="186">
        <v>0.6</v>
      </c>
      <c r="I45" s="193">
        <v>0.6</v>
      </c>
      <c r="J45" s="189">
        <v>0.6</v>
      </c>
      <c r="K45" s="286"/>
      <c r="L45" s="39"/>
      <c r="M45" s="84"/>
      <c r="N45" s="249"/>
      <c r="O45" s="250"/>
      <c r="P45" s="58"/>
      <c r="Q45" s="57"/>
      <c r="R45" s="57"/>
      <c r="S45" s="57"/>
    </row>
    <row r="46" spans="1:19" ht="18" customHeight="1" thickBot="1" x14ac:dyDescent="0.3">
      <c r="A46" s="311"/>
      <c r="B46" s="313"/>
      <c r="C46" s="305"/>
      <c r="D46" s="289"/>
      <c r="E46" s="293"/>
      <c r="F46" s="268"/>
      <c r="G46" s="48" t="s">
        <v>8</v>
      </c>
      <c r="H46" s="188">
        <f>H45</f>
        <v>0.6</v>
      </c>
      <c r="I46" s="195">
        <f t="shared" ref="I46" si="16">I45</f>
        <v>0.6</v>
      </c>
      <c r="J46" s="191">
        <f>SUM(J45:J45)</f>
        <v>0.6</v>
      </c>
      <c r="K46" s="303"/>
      <c r="L46" s="50"/>
      <c r="M46" s="86"/>
      <c r="N46" s="247"/>
      <c r="O46" s="248"/>
      <c r="P46" s="58"/>
      <c r="Q46" s="57"/>
      <c r="R46" s="57"/>
      <c r="S46" s="57"/>
    </row>
    <row r="47" spans="1:19" ht="18" customHeight="1" x14ac:dyDescent="0.25">
      <c r="A47" s="315" t="s">
        <v>7</v>
      </c>
      <c r="B47" s="316" t="s">
        <v>9</v>
      </c>
      <c r="C47" s="304" t="s">
        <v>41</v>
      </c>
      <c r="D47" s="288" t="s">
        <v>64</v>
      </c>
      <c r="E47" s="292" t="s">
        <v>54</v>
      </c>
      <c r="F47" s="267" t="s">
        <v>134</v>
      </c>
      <c r="G47" s="45" t="s">
        <v>65</v>
      </c>
      <c r="H47" s="186">
        <v>54.6</v>
      </c>
      <c r="I47" s="193">
        <v>56.8</v>
      </c>
      <c r="J47" s="189">
        <v>56.4</v>
      </c>
      <c r="K47" s="286"/>
      <c r="L47" s="39"/>
      <c r="M47" s="84"/>
      <c r="N47" s="249"/>
      <c r="O47" s="250"/>
      <c r="P47" s="58"/>
      <c r="Q47" s="57"/>
      <c r="R47" s="57"/>
      <c r="S47" s="57"/>
    </row>
    <row r="48" spans="1:19" ht="12.75" customHeight="1" thickBot="1" x14ac:dyDescent="0.3">
      <c r="A48" s="311"/>
      <c r="B48" s="313"/>
      <c r="C48" s="305"/>
      <c r="D48" s="289"/>
      <c r="E48" s="293"/>
      <c r="F48" s="268"/>
      <c r="G48" s="48" t="s">
        <v>8</v>
      </c>
      <c r="H48" s="188">
        <f>H47</f>
        <v>54.6</v>
      </c>
      <c r="I48" s="195">
        <f t="shared" ref="I48:J48" si="17">I47</f>
        <v>56.8</v>
      </c>
      <c r="J48" s="192">
        <f t="shared" si="17"/>
        <v>56.4</v>
      </c>
      <c r="K48" s="303"/>
      <c r="L48" s="50"/>
      <c r="M48" s="86"/>
      <c r="N48" s="247"/>
      <c r="O48" s="248"/>
      <c r="P48" s="58"/>
      <c r="Q48" s="57"/>
      <c r="R48" s="57"/>
      <c r="S48" s="57"/>
    </row>
    <row r="49" spans="1:19" ht="14.25" customHeight="1" x14ac:dyDescent="0.25">
      <c r="A49" s="310" t="s">
        <v>7</v>
      </c>
      <c r="B49" s="312" t="s">
        <v>9</v>
      </c>
      <c r="C49" s="314" t="s">
        <v>42</v>
      </c>
      <c r="D49" s="291" t="s">
        <v>76</v>
      </c>
      <c r="E49" s="296" t="s">
        <v>54</v>
      </c>
      <c r="F49" s="297" t="s">
        <v>135</v>
      </c>
      <c r="G49" s="155" t="s">
        <v>65</v>
      </c>
      <c r="H49" s="197">
        <v>0.2</v>
      </c>
      <c r="I49" s="203">
        <v>0.2</v>
      </c>
      <c r="J49" s="200">
        <v>0.2</v>
      </c>
      <c r="K49" s="302"/>
      <c r="L49" s="47"/>
      <c r="M49" s="85"/>
      <c r="N49" s="249"/>
      <c r="O49" s="250"/>
      <c r="P49" s="58"/>
      <c r="Q49" s="57"/>
      <c r="R49" s="57"/>
      <c r="S49" s="57"/>
    </row>
    <row r="50" spans="1:19" ht="50.25" customHeight="1" thickBot="1" x14ac:dyDescent="0.3">
      <c r="A50" s="311"/>
      <c r="B50" s="313"/>
      <c r="C50" s="305"/>
      <c r="D50" s="289"/>
      <c r="E50" s="293"/>
      <c r="F50" s="268"/>
      <c r="G50" s="48" t="s">
        <v>8</v>
      </c>
      <c r="H50" s="188">
        <f>H49</f>
        <v>0.2</v>
      </c>
      <c r="I50" s="195">
        <f t="shared" ref="I50" si="18">I49</f>
        <v>0.2</v>
      </c>
      <c r="J50" s="191">
        <f>SUM(J49:J49)</f>
        <v>0.2</v>
      </c>
      <c r="K50" s="303"/>
      <c r="L50" s="50"/>
      <c r="M50" s="86"/>
      <c r="N50" s="247"/>
      <c r="O50" s="248"/>
      <c r="P50" s="58"/>
      <c r="Q50" s="57"/>
      <c r="R50" s="57"/>
      <c r="S50" s="57"/>
    </row>
    <row r="51" spans="1:19" ht="15.75" customHeight="1" thickBot="1" x14ac:dyDescent="0.3">
      <c r="A51" s="52" t="s">
        <v>7</v>
      </c>
      <c r="B51" s="43" t="s">
        <v>9</v>
      </c>
      <c r="C51" s="306" t="s">
        <v>10</v>
      </c>
      <c r="D51" s="307"/>
      <c r="E51" s="308"/>
      <c r="F51" s="308"/>
      <c r="G51" s="309"/>
      <c r="H51" s="51">
        <f>H24+H27+H29+H31+H33+H35+H37+H40+H42+H44+H50+H46+H48</f>
        <v>459.40000000000003</v>
      </c>
      <c r="I51" s="51">
        <f t="shared" ref="I51:J51" si="19">I24+I27+I29+I31+I33+I35+I37+I40+I42+I44+I50+I46+I48</f>
        <v>468.6</v>
      </c>
      <c r="J51" s="51">
        <f t="shared" si="19"/>
        <v>467</v>
      </c>
      <c r="K51" s="44"/>
      <c r="L51" s="53"/>
      <c r="M51" s="53"/>
      <c r="N51" s="249"/>
      <c r="O51" s="250"/>
      <c r="P51" s="58"/>
      <c r="Q51" s="57"/>
      <c r="R51" s="57"/>
      <c r="S51" s="57"/>
    </row>
    <row r="52" spans="1:19" ht="20.25" customHeight="1" thickBot="1" x14ac:dyDescent="0.3">
      <c r="A52" s="24" t="s">
        <v>7</v>
      </c>
      <c r="B52" s="25" t="s">
        <v>29</v>
      </c>
      <c r="C52" s="317" t="s">
        <v>51</v>
      </c>
      <c r="D52" s="318"/>
      <c r="E52" s="319"/>
      <c r="F52" s="319"/>
      <c r="G52" s="318"/>
      <c r="H52" s="318"/>
      <c r="I52" s="318"/>
      <c r="J52" s="318"/>
      <c r="K52" s="318"/>
      <c r="L52" s="318"/>
      <c r="M52" s="318"/>
      <c r="N52" s="247"/>
      <c r="O52" s="248"/>
      <c r="P52" s="58"/>
      <c r="Q52" s="57"/>
      <c r="R52" s="57"/>
      <c r="S52" s="57"/>
    </row>
    <row r="53" spans="1:19" ht="14.25" customHeight="1" x14ac:dyDescent="0.25">
      <c r="A53" s="315" t="s">
        <v>7</v>
      </c>
      <c r="B53" s="316" t="s">
        <v>29</v>
      </c>
      <c r="C53" s="304" t="s">
        <v>7</v>
      </c>
      <c r="D53" s="288" t="s">
        <v>63</v>
      </c>
      <c r="E53" s="292" t="s">
        <v>54</v>
      </c>
      <c r="F53" s="295" t="s">
        <v>33</v>
      </c>
      <c r="G53" s="45" t="s">
        <v>32</v>
      </c>
      <c r="H53" s="186">
        <v>23.2</v>
      </c>
      <c r="I53" s="193">
        <v>23.3</v>
      </c>
      <c r="J53" s="189">
        <v>22.8</v>
      </c>
      <c r="K53" s="286" t="s">
        <v>106</v>
      </c>
      <c r="L53" s="38">
        <v>2</v>
      </c>
      <c r="M53" s="84" t="s">
        <v>52</v>
      </c>
      <c r="N53" s="249"/>
      <c r="O53" s="250"/>
      <c r="P53" s="58"/>
      <c r="Q53" s="57"/>
      <c r="R53" s="57"/>
      <c r="S53" s="57"/>
    </row>
    <row r="54" spans="1:19" ht="11.25" customHeight="1" x14ac:dyDescent="0.25">
      <c r="A54" s="322"/>
      <c r="B54" s="324"/>
      <c r="C54" s="325"/>
      <c r="D54" s="388"/>
      <c r="E54" s="294"/>
      <c r="F54" s="323"/>
      <c r="G54" s="49"/>
      <c r="H54" s="187"/>
      <c r="I54" s="194"/>
      <c r="J54" s="190"/>
      <c r="K54" s="302"/>
      <c r="L54" s="40"/>
      <c r="M54" s="88"/>
      <c r="N54" s="246"/>
      <c r="O54" s="241"/>
      <c r="P54" s="58"/>
      <c r="Q54" s="57"/>
      <c r="R54" s="57"/>
      <c r="S54" s="57"/>
    </row>
    <row r="55" spans="1:19" ht="27.75" customHeight="1" thickBot="1" x14ac:dyDescent="0.3">
      <c r="A55" s="311"/>
      <c r="B55" s="313"/>
      <c r="C55" s="305"/>
      <c r="D55" s="289"/>
      <c r="E55" s="293"/>
      <c r="F55" s="293"/>
      <c r="G55" s="48" t="s">
        <v>8</v>
      </c>
      <c r="H55" s="188">
        <f t="shared" ref="H55:J55" si="20">H53</f>
        <v>23.2</v>
      </c>
      <c r="I55" s="195">
        <f t="shared" si="20"/>
        <v>23.3</v>
      </c>
      <c r="J55" s="192">
        <f t="shared" si="20"/>
        <v>22.8</v>
      </c>
      <c r="K55" s="287"/>
      <c r="L55" s="41"/>
      <c r="M55" s="87"/>
      <c r="N55" s="247"/>
      <c r="O55" s="248"/>
      <c r="P55" s="58"/>
      <c r="Q55" s="57"/>
      <c r="R55" s="57"/>
      <c r="S55" s="57"/>
    </row>
    <row r="56" spans="1:19" ht="13.8" customHeight="1" thickBot="1" x14ac:dyDescent="0.3">
      <c r="A56" s="52" t="s">
        <v>7</v>
      </c>
      <c r="B56" s="43" t="s">
        <v>29</v>
      </c>
      <c r="C56" s="306" t="s">
        <v>10</v>
      </c>
      <c r="D56" s="307"/>
      <c r="E56" s="307"/>
      <c r="F56" s="307"/>
      <c r="G56" s="309"/>
      <c r="H56" s="204">
        <f t="shared" ref="H56:J56" si="21">H55</f>
        <v>23.2</v>
      </c>
      <c r="I56" s="206">
        <f t="shared" si="21"/>
        <v>23.3</v>
      </c>
      <c r="J56" s="205">
        <f t="shared" si="21"/>
        <v>22.8</v>
      </c>
      <c r="K56" s="44"/>
      <c r="L56" s="53"/>
      <c r="M56" s="53"/>
      <c r="N56" s="251"/>
      <c r="O56" s="252"/>
      <c r="P56" s="58"/>
      <c r="Q56" s="57"/>
      <c r="R56" s="57"/>
      <c r="S56" s="57"/>
    </row>
    <row r="57" spans="1:19" ht="15" customHeight="1" thickBot="1" x14ac:dyDescent="0.3">
      <c r="A57" s="24" t="s">
        <v>7</v>
      </c>
      <c r="B57" s="25" t="s">
        <v>30</v>
      </c>
      <c r="C57" s="317" t="s">
        <v>107</v>
      </c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251"/>
      <c r="O57" s="252"/>
      <c r="P57" s="58"/>
      <c r="Q57" s="57"/>
      <c r="R57" s="57"/>
      <c r="S57" s="57"/>
    </row>
    <row r="58" spans="1:19" ht="18" customHeight="1" x14ac:dyDescent="0.25">
      <c r="A58" s="315" t="s">
        <v>7</v>
      </c>
      <c r="B58" s="316" t="s">
        <v>30</v>
      </c>
      <c r="C58" s="304" t="s">
        <v>7</v>
      </c>
      <c r="D58" s="288" t="s">
        <v>108</v>
      </c>
      <c r="E58" s="292" t="s">
        <v>54</v>
      </c>
      <c r="F58" s="295" t="s">
        <v>33</v>
      </c>
      <c r="G58" s="45" t="s">
        <v>32</v>
      </c>
      <c r="H58" s="186">
        <v>5.8</v>
      </c>
      <c r="I58" s="193">
        <v>5.8</v>
      </c>
      <c r="J58" s="189">
        <v>0</v>
      </c>
      <c r="K58" s="320"/>
      <c r="L58" s="69"/>
      <c r="M58" s="89"/>
      <c r="N58" s="249"/>
      <c r="O58" s="250"/>
      <c r="P58" s="57"/>
      <c r="Q58" s="57"/>
      <c r="R58" s="57"/>
      <c r="S58" s="57"/>
    </row>
    <row r="59" spans="1:19" ht="21" customHeight="1" thickBot="1" x14ac:dyDescent="0.3">
      <c r="A59" s="311"/>
      <c r="B59" s="313"/>
      <c r="C59" s="305"/>
      <c r="D59" s="289"/>
      <c r="E59" s="293"/>
      <c r="F59" s="293"/>
      <c r="G59" s="48" t="s">
        <v>8</v>
      </c>
      <c r="H59" s="188">
        <f>H58*1</f>
        <v>5.8</v>
      </c>
      <c r="I59" s="195">
        <f t="shared" ref="I59:J59" si="22">I58*1</f>
        <v>5.8</v>
      </c>
      <c r="J59" s="192">
        <f t="shared" si="22"/>
        <v>0</v>
      </c>
      <c r="K59" s="321"/>
      <c r="L59" s="70"/>
      <c r="M59" s="90"/>
      <c r="N59" s="247"/>
      <c r="O59" s="248"/>
      <c r="P59" s="58"/>
      <c r="Q59" s="57"/>
      <c r="R59" s="57"/>
      <c r="S59" s="57"/>
    </row>
    <row r="60" spans="1:19" ht="12.75" customHeight="1" thickBot="1" x14ac:dyDescent="0.3">
      <c r="A60" s="116" t="s">
        <v>7</v>
      </c>
      <c r="B60" s="11" t="s">
        <v>30</v>
      </c>
      <c r="C60" s="423" t="s">
        <v>10</v>
      </c>
      <c r="D60" s="308"/>
      <c r="E60" s="308"/>
      <c r="F60" s="308"/>
      <c r="G60" s="424"/>
      <c r="H60" s="207">
        <f>H59</f>
        <v>5.8</v>
      </c>
      <c r="I60" s="209">
        <f>I59</f>
        <v>5.8</v>
      </c>
      <c r="J60" s="32">
        <f>J59</f>
        <v>0</v>
      </c>
      <c r="K60" s="117"/>
      <c r="L60" s="34"/>
      <c r="M60" s="34"/>
      <c r="N60" s="249"/>
      <c r="O60" s="250"/>
      <c r="P60" s="57"/>
      <c r="Q60" s="57"/>
      <c r="R60" s="57"/>
      <c r="S60" s="57"/>
    </row>
    <row r="61" spans="1:19" ht="12.75" customHeight="1" thickBot="1" x14ac:dyDescent="0.3">
      <c r="A61" s="52" t="s">
        <v>7</v>
      </c>
      <c r="B61" s="425" t="s">
        <v>11</v>
      </c>
      <c r="C61" s="425"/>
      <c r="D61" s="425"/>
      <c r="E61" s="425"/>
      <c r="F61" s="425"/>
      <c r="G61" s="426"/>
      <c r="H61" s="208">
        <f>H60+H56+H51+H20</f>
        <v>4774.5999999999995</v>
      </c>
      <c r="I61" s="210">
        <f t="shared" ref="I61:J61" si="23">I60+I56+I51+I20</f>
        <v>4842.9000000000005</v>
      </c>
      <c r="J61" s="35">
        <f t="shared" si="23"/>
        <v>4716.9000000000005</v>
      </c>
      <c r="K61" s="37"/>
      <c r="L61" s="71"/>
      <c r="M61" s="71"/>
      <c r="N61" s="246"/>
      <c r="O61" s="241"/>
      <c r="P61" s="57"/>
      <c r="Q61" s="57"/>
      <c r="R61" s="57"/>
      <c r="S61" s="57"/>
    </row>
    <row r="62" spans="1:19" ht="15.75" customHeight="1" thickBot="1" x14ac:dyDescent="0.3">
      <c r="A62" s="23" t="s">
        <v>9</v>
      </c>
      <c r="B62" s="401" t="s">
        <v>66</v>
      </c>
      <c r="C62" s="402"/>
      <c r="D62" s="402"/>
      <c r="E62" s="402"/>
      <c r="F62" s="402"/>
      <c r="G62" s="402"/>
      <c r="H62" s="402"/>
      <c r="I62" s="402"/>
      <c r="J62" s="402"/>
      <c r="K62" s="402"/>
      <c r="L62" s="402"/>
      <c r="M62" s="402"/>
      <c r="N62" s="247"/>
      <c r="O62" s="248"/>
      <c r="P62" s="57"/>
      <c r="Q62" s="57"/>
      <c r="R62" s="57"/>
      <c r="S62" s="57"/>
    </row>
    <row r="63" spans="1:19" ht="22.8" customHeight="1" thickBot="1" x14ac:dyDescent="0.3">
      <c r="A63" s="24" t="s">
        <v>9</v>
      </c>
      <c r="B63" s="25" t="s">
        <v>7</v>
      </c>
      <c r="C63" s="403" t="s">
        <v>55</v>
      </c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253"/>
      <c r="O63" s="254"/>
      <c r="P63" s="57"/>
      <c r="Q63" s="57"/>
      <c r="R63" s="57"/>
      <c r="S63" s="57"/>
    </row>
    <row r="64" spans="1:19" ht="49.8" customHeight="1" thickBot="1" x14ac:dyDescent="0.3">
      <c r="A64" s="9" t="s">
        <v>9</v>
      </c>
      <c r="B64" s="10" t="s">
        <v>7</v>
      </c>
      <c r="C64" s="404" t="s">
        <v>7</v>
      </c>
      <c r="D64" s="265" t="s">
        <v>69</v>
      </c>
      <c r="E64" s="292" t="s">
        <v>54</v>
      </c>
      <c r="F64" s="430" t="s">
        <v>58</v>
      </c>
      <c r="G64" s="137" t="s">
        <v>32</v>
      </c>
      <c r="H64" s="211">
        <v>0</v>
      </c>
      <c r="I64" s="214">
        <v>0</v>
      </c>
      <c r="J64" s="211">
        <v>0</v>
      </c>
      <c r="K64" s="74" t="s">
        <v>130</v>
      </c>
      <c r="L64" s="132"/>
      <c r="M64" s="133"/>
      <c r="N64" s="244"/>
      <c r="O64" s="245"/>
      <c r="P64" s="58"/>
      <c r="Q64" s="57"/>
      <c r="R64" s="57"/>
      <c r="S64" s="57"/>
    </row>
    <row r="65" spans="1:35" ht="48" customHeight="1" thickBot="1" x14ac:dyDescent="0.3">
      <c r="A65" s="28"/>
      <c r="B65" s="11"/>
      <c r="C65" s="394"/>
      <c r="D65" s="266"/>
      <c r="E65" s="293"/>
      <c r="F65" s="397"/>
      <c r="G65" s="29" t="s">
        <v>8</v>
      </c>
      <c r="H65" s="212">
        <f>H64</f>
        <v>0</v>
      </c>
      <c r="I65" s="215">
        <f t="shared" ref="I65:J65" si="24">I64</f>
        <v>0</v>
      </c>
      <c r="J65" s="30">
        <f t="shared" si="24"/>
        <v>0</v>
      </c>
      <c r="K65" s="75" t="s">
        <v>131</v>
      </c>
      <c r="L65" s="148" t="s">
        <v>59</v>
      </c>
      <c r="M65" s="162" t="s">
        <v>59</v>
      </c>
      <c r="N65" s="247"/>
      <c r="O65" s="248"/>
      <c r="P65" s="58"/>
      <c r="Q65" s="57"/>
      <c r="R65" s="57"/>
      <c r="S65" s="57"/>
    </row>
    <row r="66" spans="1:35" ht="14.25" customHeight="1" thickBot="1" x14ac:dyDescent="0.3">
      <c r="A66" s="9" t="s">
        <v>9</v>
      </c>
      <c r="B66" s="224" t="s">
        <v>7</v>
      </c>
      <c r="C66" s="435" t="s">
        <v>10</v>
      </c>
      <c r="D66" s="436"/>
      <c r="E66" s="436"/>
      <c r="F66" s="436"/>
      <c r="G66" s="436"/>
      <c r="H66" s="225">
        <f t="shared" ref="H66:J66" si="25">H65</f>
        <v>0</v>
      </c>
      <c r="I66" s="226">
        <f t="shared" si="25"/>
        <v>0</v>
      </c>
      <c r="J66" s="227">
        <f t="shared" si="25"/>
        <v>0</v>
      </c>
      <c r="K66" s="228"/>
      <c r="L66" s="229"/>
      <c r="M66" s="229"/>
      <c r="N66" s="249"/>
      <c r="O66" s="250"/>
      <c r="P66" s="57"/>
      <c r="Q66" s="57"/>
      <c r="R66" s="57"/>
      <c r="S66" s="57"/>
    </row>
    <row r="67" spans="1:35" ht="14.25" customHeight="1" thickBot="1" x14ac:dyDescent="0.3">
      <c r="A67" s="24" t="s">
        <v>9</v>
      </c>
      <c r="B67" s="433" t="s">
        <v>11</v>
      </c>
      <c r="C67" s="434"/>
      <c r="D67" s="434"/>
      <c r="E67" s="434"/>
      <c r="F67" s="434"/>
      <c r="G67" s="434"/>
      <c r="H67" s="213">
        <f t="shared" ref="H67:J67" si="26">H66</f>
        <v>0</v>
      </c>
      <c r="I67" s="210">
        <f t="shared" si="26"/>
        <v>0</v>
      </c>
      <c r="J67" s="35">
        <f t="shared" si="26"/>
        <v>0</v>
      </c>
      <c r="K67" s="36"/>
      <c r="L67" s="37"/>
      <c r="M67" s="37"/>
      <c r="N67" s="246"/>
      <c r="O67" s="241"/>
      <c r="P67" s="57"/>
      <c r="Q67" s="57"/>
      <c r="R67" s="57"/>
      <c r="S67" s="57"/>
    </row>
    <row r="68" spans="1:35" ht="16.5" customHeight="1" thickBot="1" x14ac:dyDescent="0.3">
      <c r="A68" s="23" t="s">
        <v>29</v>
      </c>
      <c r="B68" s="401" t="s">
        <v>56</v>
      </c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246"/>
      <c r="O68" s="241"/>
      <c r="P68" s="57"/>
      <c r="Q68" s="57"/>
      <c r="R68" s="57"/>
      <c r="S68" s="57"/>
    </row>
    <row r="69" spans="1:35" ht="21" customHeight="1" thickBot="1" x14ac:dyDescent="0.3">
      <c r="A69" s="24" t="s">
        <v>29</v>
      </c>
      <c r="B69" s="25" t="s">
        <v>7</v>
      </c>
      <c r="C69" s="403" t="s">
        <v>57</v>
      </c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247"/>
      <c r="O69" s="248"/>
      <c r="P69" s="57"/>
      <c r="Q69" s="57"/>
      <c r="R69" s="57"/>
      <c r="S69" s="57"/>
    </row>
    <row r="70" spans="1:35" ht="20.25" customHeight="1" x14ac:dyDescent="0.25">
      <c r="A70" s="9" t="s">
        <v>29</v>
      </c>
      <c r="B70" s="10" t="s">
        <v>7</v>
      </c>
      <c r="C70" s="404" t="s">
        <v>7</v>
      </c>
      <c r="D70" s="265" t="s">
        <v>70</v>
      </c>
      <c r="E70" s="292" t="s">
        <v>54</v>
      </c>
      <c r="F70" s="430" t="s">
        <v>136</v>
      </c>
      <c r="G70" s="137" t="s">
        <v>32</v>
      </c>
      <c r="H70" s="211">
        <v>857</v>
      </c>
      <c r="I70" s="214">
        <v>857</v>
      </c>
      <c r="J70" s="211">
        <v>857</v>
      </c>
      <c r="K70" s="230" t="s">
        <v>132</v>
      </c>
      <c r="L70" s="234">
        <v>100</v>
      </c>
      <c r="M70" s="237">
        <v>100</v>
      </c>
      <c r="N70" s="249"/>
      <c r="O70" s="250"/>
      <c r="P70" s="57"/>
      <c r="Q70" s="57"/>
      <c r="R70" s="57"/>
      <c r="S70" s="57"/>
    </row>
    <row r="71" spans="1:35" ht="53.4" customHeight="1" thickBot="1" x14ac:dyDescent="0.3">
      <c r="A71" s="28"/>
      <c r="B71" s="11"/>
      <c r="C71" s="394"/>
      <c r="D71" s="266"/>
      <c r="E71" s="293"/>
      <c r="F71" s="397"/>
      <c r="G71" s="29" t="s">
        <v>8</v>
      </c>
      <c r="H71" s="212">
        <f>H70</f>
        <v>857</v>
      </c>
      <c r="I71" s="215">
        <f t="shared" ref="I71:J71" si="27">I70</f>
        <v>857</v>
      </c>
      <c r="J71" s="30">
        <f t="shared" si="27"/>
        <v>857</v>
      </c>
      <c r="K71" s="231"/>
      <c r="L71" s="235"/>
      <c r="M71" s="238"/>
      <c r="N71" s="247"/>
      <c r="O71" s="248"/>
      <c r="P71" s="57"/>
      <c r="Q71" s="57"/>
      <c r="R71" s="57"/>
      <c r="S71" s="57"/>
    </row>
    <row r="72" spans="1:35" ht="40.5" customHeight="1" x14ac:dyDescent="0.25">
      <c r="A72" s="26" t="s">
        <v>29</v>
      </c>
      <c r="B72" s="27" t="s">
        <v>7</v>
      </c>
      <c r="C72" s="393" t="s">
        <v>9</v>
      </c>
      <c r="D72" s="395" t="s">
        <v>71</v>
      </c>
      <c r="E72" s="296" t="s">
        <v>54</v>
      </c>
      <c r="F72" s="396" t="s">
        <v>136</v>
      </c>
      <c r="G72" s="138" t="s">
        <v>32</v>
      </c>
      <c r="H72" s="216">
        <v>313.5</v>
      </c>
      <c r="I72" s="203">
        <v>296.8</v>
      </c>
      <c r="J72" s="216">
        <v>255.5</v>
      </c>
      <c r="K72" s="232"/>
      <c r="L72" s="235"/>
      <c r="M72" s="238"/>
      <c r="N72" s="240"/>
      <c r="O72" s="241"/>
      <c r="P72" s="57"/>
      <c r="Q72" s="57"/>
      <c r="R72" s="57"/>
      <c r="S72" s="57"/>
    </row>
    <row r="73" spans="1:35" ht="24" customHeight="1" thickBot="1" x14ac:dyDescent="0.3">
      <c r="A73" s="28"/>
      <c r="B73" s="11"/>
      <c r="C73" s="394"/>
      <c r="D73" s="266"/>
      <c r="E73" s="293"/>
      <c r="F73" s="397"/>
      <c r="G73" s="29" t="s">
        <v>8</v>
      </c>
      <c r="H73" s="212">
        <f>H72</f>
        <v>313.5</v>
      </c>
      <c r="I73" s="215">
        <f t="shared" ref="I73:J73" si="28">I72</f>
        <v>296.8</v>
      </c>
      <c r="J73" s="30">
        <f t="shared" si="28"/>
        <v>255.5</v>
      </c>
      <c r="K73" s="232"/>
      <c r="L73" s="235"/>
      <c r="M73" s="238"/>
      <c r="N73" s="242"/>
      <c r="O73" s="243"/>
      <c r="P73" s="57"/>
      <c r="Q73" s="57"/>
      <c r="R73" s="57"/>
      <c r="S73" s="57"/>
    </row>
    <row r="74" spans="1:35" ht="15" customHeight="1" x14ac:dyDescent="0.25">
      <c r="A74" s="9" t="s">
        <v>29</v>
      </c>
      <c r="B74" s="10" t="s">
        <v>7</v>
      </c>
      <c r="C74" s="404" t="s">
        <v>29</v>
      </c>
      <c r="D74" s="265" t="s">
        <v>78</v>
      </c>
      <c r="E74" s="292" t="s">
        <v>54</v>
      </c>
      <c r="F74" s="430" t="s">
        <v>136</v>
      </c>
      <c r="G74" s="106" t="s">
        <v>32</v>
      </c>
      <c r="H74" s="211">
        <v>811.8</v>
      </c>
      <c r="I74" s="214">
        <v>1853.6</v>
      </c>
      <c r="J74" s="211">
        <v>1853.6</v>
      </c>
      <c r="K74" s="232"/>
      <c r="L74" s="235"/>
      <c r="M74" s="238"/>
      <c r="N74" s="244"/>
      <c r="O74" s="245"/>
      <c r="P74" s="57"/>
      <c r="Q74" s="57"/>
      <c r="R74" s="57"/>
      <c r="S74" s="57"/>
    </row>
    <row r="75" spans="1:35" ht="15.6" customHeight="1" thickBot="1" x14ac:dyDescent="0.3">
      <c r="A75" s="28"/>
      <c r="B75" s="11"/>
      <c r="C75" s="394"/>
      <c r="D75" s="266"/>
      <c r="E75" s="293"/>
      <c r="F75" s="397"/>
      <c r="G75" s="29" t="s">
        <v>8</v>
      </c>
      <c r="H75" s="212">
        <f>H74*1</f>
        <v>811.8</v>
      </c>
      <c r="I75" s="215">
        <f t="shared" ref="I75:J75" si="29">I74*1</f>
        <v>1853.6</v>
      </c>
      <c r="J75" s="30">
        <f t="shared" si="29"/>
        <v>1853.6</v>
      </c>
      <c r="K75" s="233"/>
      <c r="L75" s="236"/>
      <c r="M75" s="239"/>
      <c r="N75" s="242"/>
      <c r="O75" s="243"/>
      <c r="P75" s="57"/>
      <c r="Q75" s="57"/>
      <c r="R75" s="57"/>
      <c r="S75" s="57"/>
    </row>
    <row r="76" spans="1:35" ht="12.75" customHeight="1" thickBot="1" x14ac:dyDescent="0.3">
      <c r="A76" s="12" t="s">
        <v>29</v>
      </c>
      <c r="B76" s="31" t="s">
        <v>7</v>
      </c>
      <c r="C76" s="431" t="s">
        <v>10</v>
      </c>
      <c r="D76" s="432"/>
      <c r="E76" s="432"/>
      <c r="F76" s="432"/>
      <c r="G76" s="432"/>
      <c r="H76" s="217">
        <f>H71+H73+H75</f>
        <v>1982.3</v>
      </c>
      <c r="I76" s="209">
        <f t="shared" ref="I76:J76" si="30">I71+I73+I75</f>
        <v>3007.3999999999996</v>
      </c>
      <c r="J76" s="32">
        <f t="shared" si="30"/>
        <v>2966.1</v>
      </c>
      <c r="K76" s="33"/>
      <c r="L76" s="34"/>
      <c r="M76" s="34"/>
      <c r="N76" s="244"/>
      <c r="O76" s="245"/>
      <c r="P76" s="57"/>
      <c r="Q76" s="57"/>
      <c r="R76" s="57"/>
      <c r="S76" s="57"/>
    </row>
    <row r="77" spans="1:35" ht="14.25" customHeight="1" thickBot="1" x14ac:dyDescent="0.3">
      <c r="A77" s="24" t="s">
        <v>29</v>
      </c>
      <c r="B77" s="433" t="s">
        <v>11</v>
      </c>
      <c r="C77" s="434"/>
      <c r="D77" s="434"/>
      <c r="E77" s="434"/>
      <c r="F77" s="434"/>
      <c r="G77" s="434"/>
      <c r="H77" s="213">
        <f>H76</f>
        <v>1982.3</v>
      </c>
      <c r="I77" s="210">
        <f t="shared" ref="I77:J77" si="31">I76</f>
        <v>3007.3999999999996</v>
      </c>
      <c r="J77" s="35">
        <f t="shared" si="31"/>
        <v>2966.1</v>
      </c>
      <c r="K77" s="36"/>
      <c r="L77" s="37"/>
      <c r="M77" s="37"/>
      <c r="N77" s="246"/>
      <c r="O77" s="241"/>
      <c r="P77" s="57"/>
      <c r="Q77" s="57"/>
      <c r="R77" s="57"/>
      <c r="S77" s="57"/>
    </row>
    <row r="78" spans="1:35" ht="14.25" customHeight="1" thickBot="1" x14ac:dyDescent="0.3">
      <c r="A78" s="72" t="s">
        <v>7</v>
      </c>
      <c r="B78" s="427" t="s">
        <v>12</v>
      </c>
      <c r="C78" s="427"/>
      <c r="D78" s="427"/>
      <c r="E78" s="427"/>
      <c r="F78" s="427"/>
      <c r="G78" s="427"/>
      <c r="H78" s="218">
        <f>H77+H67+H61</f>
        <v>6756.9</v>
      </c>
      <c r="I78" s="219">
        <f>I77+I67+I61</f>
        <v>7850.3</v>
      </c>
      <c r="J78" s="54">
        <f>J77+J67+J61</f>
        <v>7683</v>
      </c>
      <c r="K78" s="428"/>
      <c r="L78" s="429"/>
      <c r="M78" s="429"/>
      <c r="N78" s="247"/>
      <c r="O78" s="248"/>
      <c r="P78" s="57"/>
      <c r="Q78" s="57"/>
      <c r="R78" s="57"/>
      <c r="S78" s="57"/>
    </row>
    <row r="79" spans="1:35" s="14" customFormat="1" ht="15.75" customHeight="1" x14ac:dyDescent="0.25">
      <c r="A79" s="59"/>
      <c r="B79" s="60"/>
      <c r="C79" s="60"/>
      <c r="D79" s="60"/>
      <c r="E79" s="60"/>
      <c r="F79" s="61"/>
      <c r="G79" s="62"/>
      <c r="H79" s="62"/>
      <c r="I79" s="62"/>
      <c r="J79" s="62"/>
      <c r="K79" s="63"/>
      <c r="L79" s="63"/>
      <c r="M79" s="63"/>
      <c r="N79" s="64"/>
      <c r="O79" s="64"/>
      <c r="P79" s="64"/>
      <c r="Q79" s="64"/>
      <c r="R79" s="64"/>
      <c r="S79" s="64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</row>
    <row r="80" spans="1:35" s="14" customFormat="1" ht="15.75" customHeight="1" thickBot="1" x14ac:dyDescent="0.3">
      <c r="A80" s="76"/>
      <c r="B80" s="77"/>
      <c r="C80" s="77"/>
      <c r="D80" s="77"/>
      <c r="E80" s="77"/>
      <c r="F80" s="278" t="s">
        <v>13</v>
      </c>
      <c r="G80" s="279"/>
      <c r="H80" s="279"/>
      <c r="I80" s="279"/>
      <c r="J80" s="279"/>
      <c r="K80" s="63"/>
      <c r="L80" s="63"/>
      <c r="M80" s="63"/>
      <c r="N80" s="64"/>
      <c r="O80" s="64"/>
      <c r="P80" s="64"/>
      <c r="Q80" s="64"/>
      <c r="R80" s="64"/>
      <c r="S80" s="64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</row>
    <row r="81" spans="3:19" ht="65.400000000000006" customHeight="1" thickBot="1" x14ac:dyDescent="0.3">
      <c r="C81" s="275" t="s">
        <v>14</v>
      </c>
      <c r="D81" s="276"/>
      <c r="E81" s="276"/>
      <c r="F81" s="276"/>
      <c r="G81" s="277"/>
      <c r="H81" s="94" t="s">
        <v>110</v>
      </c>
      <c r="I81" s="156" t="s">
        <v>111</v>
      </c>
      <c r="J81" s="223" t="s">
        <v>112</v>
      </c>
      <c r="K81" s="56"/>
      <c r="L81" s="65"/>
      <c r="M81" s="56"/>
      <c r="N81" s="57"/>
      <c r="O81" s="57"/>
      <c r="P81" s="57"/>
      <c r="Q81" s="57"/>
      <c r="R81" s="57"/>
      <c r="S81" s="57"/>
    </row>
    <row r="82" spans="3:19" ht="14.1" customHeight="1" thickBot="1" x14ac:dyDescent="0.3">
      <c r="C82" s="272" t="s">
        <v>15</v>
      </c>
      <c r="D82" s="273"/>
      <c r="E82" s="273"/>
      <c r="F82" s="273"/>
      <c r="G82" s="274"/>
      <c r="H82" s="97">
        <f>H83+H85+H86+H87</f>
        <v>6756.9</v>
      </c>
      <c r="I82" s="98">
        <f>I83+I85+I86+I87+I84</f>
        <v>7844.5000000000009</v>
      </c>
      <c r="J82" s="98">
        <f>J83+J85+J86+J87+J84</f>
        <v>7681.1</v>
      </c>
      <c r="K82" s="56"/>
      <c r="L82" s="65"/>
      <c r="M82" s="56"/>
      <c r="N82" s="57"/>
      <c r="O82" s="57"/>
      <c r="P82" s="57"/>
      <c r="Q82" s="57"/>
      <c r="R82" s="57"/>
      <c r="S82" s="57"/>
    </row>
    <row r="83" spans="3:19" ht="14.1" customHeight="1" x14ac:dyDescent="0.25">
      <c r="C83" s="269" t="s">
        <v>83</v>
      </c>
      <c r="D83" s="270"/>
      <c r="E83" s="270"/>
      <c r="F83" s="270"/>
      <c r="G83" s="271"/>
      <c r="H83" s="91">
        <v>6297.5</v>
      </c>
      <c r="I83" s="99">
        <v>7371.6</v>
      </c>
      <c r="J83" s="99">
        <v>7209.8</v>
      </c>
      <c r="K83" s="56"/>
      <c r="L83" s="65"/>
      <c r="M83" s="56"/>
      <c r="N83" s="57"/>
      <c r="O83" s="57"/>
      <c r="P83" s="57"/>
      <c r="Q83" s="57"/>
      <c r="R83" s="57"/>
      <c r="S83" s="57"/>
    </row>
    <row r="84" spans="3:19" ht="12" customHeight="1" x14ac:dyDescent="0.25">
      <c r="C84" s="269" t="s">
        <v>94</v>
      </c>
      <c r="D84" s="270"/>
      <c r="E84" s="270"/>
      <c r="F84" s="270"/>
      <c r="G84" s="271"/>
      <c r="H84" s="91"/>
      <c r="I84" s="99"/>
      <c r="J84" s="99"/>
      <c r="K84" s="56"/>
      <c r="L84" s="65"/>
      <c r="M84" s="56"/>
      <c r="N84" s="57"/>
      <c r="O84" s="57"/>
      <c r="P84" s="57"/>
      <c r="Q84" s="57"/>
      <c r="R84" s="57"/>
      <c r="S84" s="57"/>
    </row>
    <row r="85" spans="3:19" ht="22.2" customHeight="1" x14ac:dyDescent="0.25">
      <c r="C85" s="420" t="s">
        <v>147</v>
      </c>
      <c r="D85" s="421"/>
      <c r="E85" s="421"/>
      <c r="F85" s="421"/>
      <c r="G85" s="422"/>
      <c r="H85" s="92"/>
      <c r="I85" s="100"/>
      <c r="J85" s="100"/>
      <c r="K85" s="56"/>
      <c r="L85" s="65"/>
      <c r="M85" s="56"/>
      <c r="N85" s="57"/>
      <c r="O85" s="57"/>
      <c r="P85" s="57"/>
      <c r="Q85" s="57"/>
      <c r="R85" s="57"/>
      <c r="S85" s="57"/>
    </row>
    <row r="86" spans="3:19" ht="13.8" customHeight="1" x14ac:dyDescent="0.25">
      <c r="C86" s="417" t="s">
        <v>148</v>
      </c>
      <c r="D86" s="418"/>
      <c r="E86" s="418"/>
      <c r="F86" s="418"/>
      <c r="G86" s="419"/>
      <c r="H86" s="92">
        <v>459.4</v>
      </c>
      <c r="I86" s="100">
        <v>468.6</v>
      </c>
      <c r="J86" s="100">
        <v>467</v>
      </c>
      <c r="K86" s="56"/>
      <c r="L86" s="65"/>
      <c r="M86" s="56"/>
      <c r="N86" s="57"/>
      <c r="O86" s="57"/>
      <c r="P86" s="57"/>
      <c r="Q86" s="57"/>
      <c r="R86" s="57"/>
      <c r="S86" s="57"/>
    </row>
    <row r="87" spans="3:19" ht="12.75" customHeight="1" thickBot="1" x14ac:dyDescent="0.3">
      <c r="C87" s="414" t="s">
        <v>84</v>
      </c>
      <c r="D87" s="415"/>
      <c r="E87" s="415"/>
      <c r="F87" s="415"/>
      <c r="G87" s="416"/>
      <c r="H87" s="93"/>
      <c r="I87" s="101">
        <v>4.3</v>
      </c>
      <c r="J87" s="101">
        <v>4.3</v>
      </c>
      <c r="K87" s="56"/>
      <c r="L87" s="65"/>
      <c r="M87" s="56"/>
      <c r="N87" s="57"/>
      <c r="O87" s="57"/>
      <c r="P87" s="57"/>
      <c r="Q87" s="57"/>
      <c r="R87" s="57"/>
      <c r="S87" s="57"/>
    </row>
    <row r="88" spans="3:19" ht="14.1" customHeight="1" thickBot="1" x14ac:dyDescent="0.3">
      <c r="C88" s="272" t="s">
        <v>16</v>
      </c>
      <c r="D88" s="273"/>
      <c r="E88" s="273"/>
      <c r="F88" s="273"/>
      <c r="G88" s="274"/>
      <c r="H88" s="104">
        <f>H89+H90</f>
        <v>0</v>
      </c>
      <c r="I88" s="104">
        <f t="shared" ref="I88:J88" si="32">I89+I90</f>
        <v>5.8</v>
      </c>
      <c r="J88" s="105">
        <f t="shared" si="32"/>
        <v>1.9</v>
      </c>
      <c r="K88" s="56"/>
      <c r="L88" s="65"/>
      <c r="M88" s="56"/>
      <c r="N88" s="57"/>
      <c r="O88" s="57"/>
      <c r="P88" s="57"/>
      <c r="Q88" s="57"/>
      <c r="R88" s="57"/>
      <c r="S88" s="57"/>
    </row>
    <row r="89" spans="3:19" ht="14.1" customHeight="1" x14ac:dyDescent="0.25">
      <c r="C89" s="411" t="s">
        <v>85</v>
      </c>
      <c r="D89" s="412"/>
      <c r="E89" s="412"/>
      <c r="F89" s="412"/>
      <c r="G89" s="413"/>
      <c r="H89" s="91"/>
      <c r="I89" s="99"/>
      <c r="J89" s="99"/>
      <c r="K89" s="56"/>
      <c r="L89" s="65"/>
      <c r="M89" s="56"/>
      <c r="N89" s="57"/>
      <c r="O89" s="57"/>
      <c r="P89" s="57"/>
      <c r="Q89" s="57"/>
      <c r="R89" s="57"/>
      <c r="S89" s="57"/>
    </row>
    <row r="90" spans="3:19" ht="14.1" customHeight="1" thickBot="1" x14ac:dyDescent="0.3">
      <c r="C90" s="408" t="s">
        <v>86</v>
      </c>
      <c r="D90" s="409"/>
      <c r="E90" s="409"/>
      <c r="F90" s="409"/>
      <c r="G90" s="410"/>
      <c r="H90" s="92">
        <v>0</v>
      </c>
      <c r="I90" s="100">
        <v>5.8</v>
      </c>
      <c r="J90" s="100">
        <v>1.9</v>
      </c>
      <c r="K90" s="56"/>
      <c r="L90" s="65"/>
      <c r="M90" s="56"/>
      <c r="N90" s="57"/>
      <c r="O90" s="57"/>
      <c r="P90" s="57"/>
      <c r="Q90" s="57"/>
      <c r="R90" s="57"/>
      <c r="S90" s="57"/>
    </row>
    <row r="91" spans="3:19" ht="14.1" customHeight="1" thickBot="1" x14ac:dyDescent="0.3">
      <c r="C91" s="405" t="s">
        <v>17</v>
      </c>
      <c r="D91" s="406"/>
      <c r="E91" s="406"/>
      <c r="F91" s="406"/>
      <c r="G91" s="407"/>
      <c r="H91" s="95">
        <f>H88+H82</f>
        <v>6756.9</v>
      </c>
      <c r="I91" s="96">
        <f>I88+I82</f>
        <v>7850.3000000000011</v>
      </c>
      <c r="J91" s="96">
        <f>J88+J82</f>
        <v>7683</v>
      </c>
      <c r="K91" s="56"/>
      <c r="L91" s="65"/>
      <c r="M91" s="56"/>
      <c r="N91" s="57"/>
      <c r="O91" s="57"/>
      <c r="P91" s="57"/>
      <c r="Q91" s="57"/>
      <c r="R91" s="57"/>
      <c r="S91" s="57"/>
    </row>
    <row r="92" spans="3:19" x14ac:dyDescent="0.25">
      <c r="C92" s="79"/>
      <c r="D92" s="79"/>
      <c r="E92" s="80"/>
      <c r="F92" s="79"/>
      <c r="G92" s="81"/>
      <c r="H92" s="79"/>
      <c r="I92" s="79"/>
      <c r="J92" s="79"/>
    </row>
    <row r="95" spans="3:19" ht="12.75" customHeight="1" x14ac:dyDescent="0.3">
      <c r="E95" s="15"/>
    </row>
    <row r="97" spans="4:16" ht="12.75" customHeight="1" x14ac:dyDescent="0.25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9" spans="4:16" ht="12.75" customHeight="1" x14ac:dyDescent="0.3">
      <c r="E99" s="15"/>
    </row>
  </sheetData>
  <mergeCells count="225">
    <mergeCell ref="K1:N1"/>
    <mergeCell ref="N64:O65"/>
    <mergeCell ref="C74:C75"/>
    <mergeCell ref="D74:D75"/>
    <mergeCell ref="E74:E75"/>
    <mergeCell ref="F74:F75"/>
    <mergeCell ref="C18:C19"/>
    <mergeCell ref="D18:D19"/>
    <mergeCell ref="C28:C29"/>
    <mergeCell ref="D28:D29"/>
    <mergeCell ref="E28:E29"/>
    <mergeCell ref="D34:D35"/>
    <mergeCell ref="F32:F33"/>
    <mergeCell ref="F28:F29"/>
    <mergeCell ref="E32:E33"/>
    <mergeCell ref="C30:C31"/>
    <mergeCell ref="E30:E31"/>
    <mergeCell ref="F30:F31"/>
    <mergeCell ref="K49:K50"/>
    <mergeCell ref="N4:N6"/>
    <mergeCell ref="O4:O6"/>
    <mergeCell ref="N20:O21"/>
    <mergeCell ref="N8:O12"/>
    <mergeCell ref="D2:O2"/>
    <mergeCell ref="E64:E65"/>
    <mergeCell ref="C91:G91"/>
    <mergeCell ref="C90:G90"/>
    <mergeCell ref="C89:G89"/>
    <mergeCell ref="C88:G88"/>
    <mergeCell ref="C87:G87"/>
    <mergeCell ref="C86:G86"/>
    <mergeCell ref="C85:G85"/>
    <mergeCell ref="C60:G60"/>
    <mergeCell ref="B61:G61"/>
    <mergeCell ref="B62:M62"/>
    <mergeCell ref="B78:G78"/>
    <mergeCell ref="K78:M78"/>
    <mergeCell ref="E70:E71"/>
    <mergeCell ref="F70:F71"/>
    <mergeCell ref="F64:F65"/>
    <mergeCell ref="C76:G76"/>
    <mergeCell ref="B77:G77"/>
    <mergeCell ref="C66:G66"/>
    <mergeCell ref="B67:G67"/>
    <mergeCell ref="C84:G84"/>
    <mergeCell ref="C64:C65"/>
    <mergeCell ref="K14:K15"/>
    <mergeCell ref="C72:C73"/>
    <mergeCell ref="D72:D73"/>
    <mergeCell ref="E72:E73"/>
    <mergeCell ref="F72:F73"/>
    <mergeCell ref="C25:C27"/>
    <mergeCell ref="D25:D27"/>
    <mergeCell ref="C13:C15"/>
    <mergeCell ref="D13:D15"/>
    <mergeCell ref="E13:E15"/>
    <mergeCell ref="C21:M21"/>
    <mergeCell ref="E25:E27"/>
    <mergeCell ref="F13:F15"/>
    <mergeCell ref="K16:K17"/>
    <mergeCell ref="K34:K35"/>
    <mergeCell ref="K47:K48"/>
    <mergeCell ref="B68:M68"/>
    <mergeCell ref="C69:M69"/>
    <mergeCell ref="D53:D55"/>
    <mergeCell ref="D38:D40"/>
    <mergeCell ref="C70:C71"/>
    <mergeCell ref="D70:D71"/>
    <mergeCell ref="E38:E40"/>
    <mergeCell ref="C63:M63"/>
    <mergeCell ref="A30:A31"/>
    <mergeCell ref="B30:B31"/>
    <mergeCell ref="A4:A6"/>
    <mergeCell ref="B4:B6"/>
    <mergeCell ref="C4:C6"/>
    <mergeCell ref="D4:D6"/>
    <mergeCell ref="E4:E6"/>
    <mergeCell ref="F25:F27"/>
    <mergeCell ref="K25:K27"/>
    <mergeCell ref="K28:K29"/>
    <mergeCell ref="F16:F17"/>
    <mergeCell ref="C16:C17"/>
    <mergeCell ref="D16:D17"/>
    <mergeCell ref="E18:E19"/>
    <mergeCell ref="F18:F19"/>
    <mergeCell ref="C20:G20"/>
    <mergeCell ref="E22:E24"/>
    <mergeCell ref="F22:F24"/>
    <mergeCell ref="K22:K24"/>
    <mergeCell ref="C22:C24"/>
    <mergeCell ref="D22:D24"/>
    <mergeCell ref="A25:A27"/>
    <mergeCell ref="B25:B27"/>
    <mergeCell ref="E16:E17"/>
    <mergeCell ref="D3:K3"/>
    <mergeCell ref="A28:A29"/>
    <mergeCell ref="D30:D31"/>
    <mergeCell ref="B28:B29"/>
    <mergeCell ref="F38:F40"/>
    <mergeCell ref="K4:M4"/>
    <mergeCell ref="A8:A12"/>
    <mergeCell ref="B8:B12"/>
    <mergeCell ref="C8:C12"/>
    <mergeCell ref="D8:D12"/>
    <mergeCell ref="F4:F6"/>
    <mergeCell ref="E8:E12"/>
    <mergeCell ref="F8:F12"/>
    <mergeCell ref="J5:J6"/>
    <mergeCell ref="H4:J4"/>
    <mergeCell ref="C7:M7"/>
    <mergeCell ref="K5:K6"/>
    <mergeCell ref="L5:M5"/>
    <mergeCell ref="G4:G6"/>
    <mergeCell ref="H5:H6"/>
    <mergeCell ref="I5:I6"/>
    <mergeCell ref="A22:A24"/>
    <mergeCell ref="B22:B24"/>
    <mergeCell ref="A32:A33"/>
    <mergeCell ref="B32:B33"/>
    <mergeCell ref="C32:C33"/>
    <mergeCell ref="C36:C37"/>
    <mergeCell ref="A43:A44"/>
    <mergeCell ref="B43:B44"/>
    <mergeCell ref="C43:C44"/>
    <mergeCell ref="A36:A37"/>
    <mergeCell ref="B36:B37"/>
    <mergeCell ref="A38:A40"/>
    <mergeCell ref="B38:B40"/>
    <mergeCell ref="C38:C40"/>
    <mergeCell ref="A41:A42"/>
    <mergeCell ref="B41:B42"/>
    <mergeCell ref="C41:C42"/>
    <mergeCell ref="A34:A35"/>
    <mergeCell ref="B34:B35"/>
    <mergeCell ref="C34:C35"/>
    <mergeCell ref="A49:A50"/>
    <mergeCell ref="B49:B50"/>
    <mergeCell ref="C49:C50"/>
    <mergeCell ref="A47:A48"/>
    <mergeCell ref="B47:B48"/>
    <mergeCell ref="A45:A46"/>
    <mergeCell ref="B45:B46"/>
    <mergeCell ref="E58:E59"/>
    <mergeCell ref="F58:F59"/>
    <mergeCell ref="F45:F46"/>
    <mergeCell ref="C47:C48"/>
    <mergeCell ref="C52:M52"/>
    <mergeCell ref="K58:K59"/>
    <mergeCell ref="A53:A55"/>
    <mergeCell ref="E45:E46"/>
    <mergeCell ref="A58:A59"/>
    <mergeCell ref="B58:B59"/>
    <mergeCell ref="D58:D59"/>
    <mergeCell ref="C57:M57"/>
    <mergeCell ref="K53:K55"/>
    <mergeCell ref="E53:E55"/>
    <mergeCell ref="F53:F55"/>
    <mergeCell ref="B53:B55"/>
    <mergeCell ref="C53:C55"/>
    <mergeCell ref="K36:K37"/>
    <mergeCell ref="E36:E37"/>
    <mergeCell ref="F41:F42"/>
    <mergeCell ref="K41:K42"/>
    <mergeCell ref="K39:K40"/>
    <mergeCell ref="K43:K44"/>
    <mergeCell ref="K45:K46"/>
    <mergeCell ref="C58:C59"/>
    <mergeCell ref="C51:G51"/>
    <mergeCell ref="C45:C46"/>
    <mergeCell ref="D45:D46"/>
    <mergeCell ref="C56:G56"/>
    <mergeCell ref="D64:D65"/>
    <mergeCell ref="F47:F48"/>
    <mergeCell ref="C83:G83"/>
    <mergeCell ref="C82:G82"/>
    <mergeCell ref="C81:G81"/>
    <mergeCell ref="F80:J80"/>
    <mergeCell ref="N38:O40"/>
    <mergeCell ref="K32:K33"/>
    <mergeCell ref="K30:K31"/>
    <mergeCell ref="D41:D42"/>
    <mergeCell ref="D43:D44"/>
    <mergeCell ref="D49:D50"/>
    <mergeCell ref="E41:E42"/>
    <mergeCell ref="E43:E44"/>
    <mergeCell ref="F43:F44"/>
    <mergeCell ref="E49:E50"/>
    <mergeCell ref="F49:F50"/>
    <mergeCell ref="D32:D33"/>
    <mergeCell ref="F36:F37"/>
    <mergeCell ref="E34:E35"/>
    <mergeCell ref="F34:F35"/>
    <mergeCell ref="D36:D37"/>
    <mergeCell ref="D47:D48"/>
    <mergeCell ref="E47:E48"/>
    <mergeCell ref="N36:O37"/>
    <mergeCell ref="N41:O42"/>
    <mergeCell ref="N43:O44"/>
    <mergeCell ref="N45:O46"/>
    <mergeCell ref="N47:O48"/>
    <mergeCell ref="N49:O50"/>
    <mergeCell ref="N13:O15"/>
    <mergeCell ref="N16:O17"/>
    <mergeCell ref="N18:O19"/>
    <mergeCell ref="N22:O24"/>
    <mergeCell ref="N25:O27"/>
    <mergeCell ref="N28:O29"/>
    <mergeCell ref="N30:O31"/>
    <mergeCell ref="N32:O33"/>
    <mergeCell ref="N34:O35"/>
    <mergeCell ref="K70:K75"/>
    <mergeCell ref="L70:L75"/>
    <mergeCell ref="M70:M75"/>
    <mergeCell ref="N72:O73"/>
    <mergeCell ref="N74:O75"/>
    <mergeCell ref="N76:O78"/>
    <mergeCell ref="N51:O52"/>
    <mergeCell ref="N53:O55"/>
    <mergeCell ref="N56:O56"/>
    <mergeCell ref="N57:O57"/>
    <mergeCell ref="N58:O59"/>
    <mergeCell ref="N60:O62"/>
    <mergeCell ref="N63:O63"/>
    <mergeCell ref="N66:O69"/>
    <mergeCell ref="N70:O7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workbookViewId="0">
      <selection activeCell="M25" sqref="M25"/>
    </sheetView>
  </sheetViews>
  <sheetFormatPr defaultRowHeight="13.2" x14ac:dyDescent="0.25"/>
  <cols>
    <col min="1" max="1" width="7.88671875" customWidth="1"/>
    <col min="3" max="3" width="16.33203125" customWidth="1"/>
    <col min="8" max="8" width="10.6640625" customWidth="1"/>
    <col min="9" max="9" width="10.88671875" customWidth="1"/>
  </cols>
  <sheetData>
    <row r="3" spans="2:10" ht="15.6" x14ac:dyDescent="0.3">
      <c r="B3" s="452" t="s">
        <v>143</v>
      </c>
      <c r="C3" s="453"/>
      <c r="D3" s="453"/>
      <c r="E3" s="453"/>
      <c r="F3" s="453"/>
      <c r="G3" s="453"/>
      <c r="H3" s="453"/>
      <c r="I3" s="453"/>
      <c r="J3" s="107"/>
    </row>
    <row r="4" spans="2:10" ht="6.75" customHeight="1" x14ac:dyDescent="0.3">
      <c r="B4" s="452" t="s">
        <v>93</v>
      </c>
      <c r="C4" s="453"/>
      <c r="D4" s="453"/>
      <c r="E4" s="453"/>
      <c r="F4" s="453"/>
      <c r="G4" s="453"/>
      <c r="H4" s="453"/>
      <c r="I4" s="453"/>
      <c r="J4" s="107"/>
    </row>
    <row r="5" spans="2:10" ht="9.75" customHeight="1" x14ac:dyDescent="0.3">
      <c r="B5" s="453"/>
      <c r="C5" s="453"/>
      <c r="D5" s="453"/>
      <c r="E5" s="453"/>
      <c r="F5" s="453"/>
      <c r="G5" s="453"/>
      <c r="H5" s="453"/>
      <c r="I5" s="453"/>
      <c r="J5" s="107"/>
    </row>
    <row r="6" spans="2:10" ht="15.6" x14ac:dyDescent="0.3">
      <c r="B6" s="452" t="s">
        <v>88</v>
      </c>
      <c r="C6" s="452"/>
      <c r="D6" s="452"/>
      <c r="E6" s="452"/>
      <c r="F6" s="452"/>
      <c r="G6" s="452"/>
      <c r="H6" s="452"/>
      <c r="I6" s="220"/>
      <c r="J6" s="221"/>
    </row>
    <row r="7" spans="2:10" ht="15.6" x14ac:dyDescent="0.3">
      <c r="B7" s="107"/>
      <c r="C7" s="107"/>
      <c r="D7" s="107"/>
      <c r="E7" s="107"/>
      <c r="F7" s="107"/>
      <c r="G7" s="107"/>
      <c r="H7" s="107"/>
      <c r="I7" s="220"/>
      <c r="J7" s="221"/>
    </row>
    <row r="8" spans="2:10" ht="15.75" customHeight="1" x14ac:dyDescent="0.3">
      <c r="B8" s="222" t="s">
        <v>146</v>
      </c>
      <c r="C8" s="222"/>
      <c r="D8" s="222"/>
      <c r="E8" s="222"/>
      <c r="F8" s="222"/>
      <c r="G8" s="222"/>
      <c r="H8" s="222"/>
      <c r="I8" s="222"/>
      <c r="J8" s="222"/>
    </row>
    <row r="9" spans="2:10" ht="15.6" x14ac:dyDescent="0.3">
      <c r="B9" s="222"/>
      <c r="C9" s="109" t="s">
        <v>89</v>
      </c>
      <c r="D9" s="110">
        <v>23</v>
      </c>
      <c r="E9" s="109"/>
      <c r="F9" s="222" t="s">
        <v>144</v>
      </c>
      <c r="G9" s="222"/>
      <c r="H9" s="222"/>
      <c r="I9" s="222"/>
      <c r="J9" s="222"/>
    </row>
    <row r="10" spans="2:10" ht="15.6" x14ac:dyDescent="0.3">
      <c r="B10" s="222"/>
      <c r="C10" s="109"/>
      <c r="D10" s="110"/>
      <c r="E10" s="163"/>
      <c r="F10" s="457"/>
      <c r="G10" s="457"/>
      <c r="H10" s="457"/>
      <c r="I10" s="457"/>
      <c r="J10" s="457"/>
    </row>
    <row r="11" spans="2:10" ht="15.6" x14ac:dyDescent="0.3">
      <c r="B11" s="221"/>
      <c r="C11" s="109"/>
      <c r="D11" s="110"/>
      <c r="E11" s="163"/>
      <c r="F11" s="457"/>
      <c r="G11" s="457"/>
      <c r="H11" s="457"/>
      <c r="I11" s="457"/>
      <c r="J11" s="457"/>
    </row>
    <row r="12" spans="2:10" ht="15.6" x14ac:dyDescent="0.3">
      <c r="B12" s="221"/>
      <c r="C12" s="458" t="s">
        <v>145</v>
      </c>
      <c r="D12" s="458"/>
      <c r="E12" s="458"/>
      <c r="F12" s="458"/>
      <c r="G12" s="458"/>
      <c r="H12" s="221"/>
      <c r="I12" s="221"/>
      <c r="J12" s="221"/>
    </row>
    <row r="13" spans="2:10" ht="15.75" customHeight="1" x14ac:dyDescent="0.25">
      <c r="C13" s="134"/>
      <c r="D13" s="134"/>
      <c r="E13" s="134"/>
      <c r="F13" s="134"/>
      <c r="G13" s="134"/>
    </row>
    <row r="14" spans="2:10" x14ac:dyDescent="0.25">
      <c r="C14" s="134"/>
      <c r="D14" s="134"/>
      <c r="E14" s="134"/>
      <c r="F14" s="134"/>
      <c r="G14" s="134"/>
    </row>
    <row r="15" spans="2:10" x14ac:dyDescent="0.25">
      <c r="C15" s="134"/>
      <c r="D15" s="134"/>
      <c r="E15" s="134"/>
      <c r="F15" s="134"/>
      <c r="G15" s="134"/>
    </row>
    <row r="16" spans="2:10" x14ac:dyDescent="0.25">
      <c r="C16" s="134"/>
      <c r="D16" s="134"/>
      <c r="E16" s="134"/>
      <c r="F16" s="134"/>
      <c r="G16" s="134"/>
    </row>
    <row r="17" spans="2:9" x14ac:dyDescent="0.25">
      <c r="C17" s="134"/>
      <c r="D17" s="134"/>
      <c r="E17" s="134"/>
      <c r="F17" s="134"/>
      <c r="G17" s="134"/>
    </row>
    <row r="18" spans="2:9" x14ac:dyDescent="0.25">
      <c r="C18" s="134"/>
      <c r="D18" s="134"/>
      <c r="E18" s="134"/>
      <c r="F18" s="134"/>
      <c r="G18" s="134"/>
    </row>
    <row r="19" spans="2:9" x14ac:dyDescent="0.25">
      <c r="C19" s="134"/>
      <c r="D19" s="134"/>
      <c r="E19" s="134"/>
      <c r="F19" s="134"/>
      <c r="G19" s="134"/>
    </row>
    <row r="20" spans="2:9" x14ac:dyDescent="0.25">
      <c r="C20" s="134"/>
      <c r="D20" s="134"/>
      <c r="E20" s="134"/>
      <c r="F20" s="134"/>
      <c r="G20" s="134"/>
    </row>
    <row r="21" spans="2:9" x14ac:dyDescent="0.25">
      <c r="C21" s="134"/>
      <c r="D21" s="134"/>
      <c r="E21" s="134"/>
      <c r="F21" s="134"/>
      <c r="G21" s="134"/>
    </row>
    <row r="22" spans="2:9" x14ac:dyDescent="0.25">
      <c r="C22" s="134"/>
      <c r="D22" s="134"/>
      <c r="E22" s="134"/>
      <c r="F22" s="134"/>
      <c r="G22" s="134"/>
    </row>
    <row r="23" spans="2:9" x14ac:dyDescent="0.25">
      <c r="C23" s="134"/>
      <c r="D23" s="134"/>
      <c r="E23" s="134"/>
      <c r="F23" s="134"/>
      <c r="G23" s="134"/>
    </row>
    <row r="24" spans="2:9" x14ac:dyDescent="0.25">
      <c r="C24" s="134"/>
      <c r="D24" s="134"/>
      <c r="E24" s="134"/>
      <c r="F24" s="134"/>
      <c r="G24" s="134"/>
    </row>
    <row r="25" spans="2:9" x14ac:dyDescent="0.25">
      <c r="C25" s="134"/>
      <c r="D25" s="134"/>
      <c r="E25" s="134"/>
      <c r="F25" s="134"/>
      <c r="G25" s="134"/>
    </row>
    <row r="26" spans="2:9" x14ac:dyDescent="0.25">
      <c r="C26" s="134"/>
      <c r="D26" s="134"/>
      <c r="E26" s="134"/>
      <c r="F26" s="134"/>
      <c r="G26" s="134"/>
    </row>
    <row r="27" spans="2:9" x14ac:dyDescent="0.25">
      <c r="C27" s="134"/>
      <c r="D27" s="134"/>
      <c r="E27" s="134"/>
      <c r="F27" s="134"/>
      <c r="G27" s="134"/>
    </row>
    <row r="28" spans="2:9" x14ac:dyDescent="0.25">
      <c r="C28" s="134"/>
      <c r="D28" s="134"/>
      <c r="E28" s="134"/>
      <c r="F28" s="134"/>
      <c r="G28" s="134"/>
    </row>
    <row r="31" spans="2:9" ht="15.6" x14ac:dyDescent="0.3">
      <c r="B31" s="107"/>
      <c r="C31" s="107"/>
      <c r="D31" s="107"/>
      <c r="E31" s="107"/>
      <c r="F31" s="107"/>
      <c r="G31" s="107"/>
      <c r="H31" s="107"/>
      <c r="I31" s="108"/>
    </row>
    <row r="32" spans="2:9" ht="15.6" x14ac:dyDescent="0.3">
      <c r="B32" s="107"/>
      <c r="C32" s="107"/>
      <c r="D32" s="107"/>
      <c r="E32" s="107"/>
      <c r="F32" s="107"/>
      <c r="G32" s="107"/>
      <c r="H32" s="107"/>
      <c r="I32" s="108"/>
    </row>
    <row r="33" spans="2:10" ht="15.6" x14ac:dyDescent="0.3">
      <c r="B33" s="107"/>
      <c r="C33" s="107"/>
      <c r="D33" s="107"/>
      <c r="E33" s="107"/>
      <c r="F33" s="107"/>
      <c r="G33" s="107"/>
      <c r="H33" s="107"/>
      <c r="I33" s="108"/>
    </row>
    <row r="35" spans="2:10" ht="34.5" customHeight="1" x14ac:dyDescent="0.25">
      <c r="B35" s="454" t="s">
        <v>90</v>
      </c>
      <c r="C35" s="454"/>
      <c r="D35" s="454"/>
      <c r="E35" s="454"/>
      <c r="F35" s="454"/>
      <c r="G35" s="454"/>
      <c r="H35" s="455"/>
      <c r="I35" s="128"/>
      <c r="J35" s="111"/>
    </row>
    <row r="36" spans="2:10" ht="33" customHeight="1" x14ac:dyDescent="0.25">
      <c r="B36" s="456" t="s">
        <v>91</v>
      </c>
      <c r="C36" s="456"/>
      <c r="D36" s="456"/>
      <c r="E36" s="456"/>
      <c r="F36" s="456"/>
      <c r="G36" s="456"/>
      <c r="H36" s="451"/>
      <c r="I36" s="127"/>
      <c r="J36" s="112"/>
    </row>
    <row r="37" spans="2:10" ht="32.25" customHeight="1" x14ac:dyDescent="0.25">
      <c r="B37" s="450" t="s">
        <v>95</v>
      </c>
      <c r="C37" s="450"/>
      <c r="D37" s="450"/>
      <c r="E37" s="450"/>
      <c r="F37" s="450"/>
      <c r="G37" s="450"/>
      <c r="H37" s="450"/>
      <c r="I37" s="129"/>
      <c r="J37" s="113"/>
    </row>
    <row r="38" spans="2:10" ht="31.5" customHeight="1" x14ac:dyDescent="0.25">
      <c r="B38" s="450" t="s">
        <v>92</v>
      </c>
      <c r="C38" s="451"/>
      <c r="D38" s="451"/>
      <c r="E38" s="451"/>
      <c r="F38" s="451"/>
      <c r="G38" s="451"/>
      <c r="H38" s="451"/>
      <c r="I38" s="130"/>
      <c r="J38" s="113"/>
    </row>
  </sheetData>
  <mergeCells count="10">
    <mergeCell ref="B37:H37"/>
    <mergeCell ref="B38:H38"/>
    <mergeCell ref="B3:I3"/>
    <mergeCell ref="B4:I5"/>
    <mergeCell ref="B6:H6"/>
    <mergeCell ref="B35:H35"/>
    <mergeCell ref="B36:H36"/>
    <mergeCell ref="F10:J10"/>
    <mergeCell ref="C12:G12"/>
    <mergeCell ref="F11:J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I10" sqref="I10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27</v>
      </c>
    </row>
    <row r="3" spans="2:3" ht="31.8" thickBot="1" x14ac:dyDescent="0.3">
      <c r="B3" s="16" t="s">
        <v>18</v>
      </c>
      <c r="C3" s="17" t="s">
        <v>19</v>
      </c>
    </row>
    <row r="4" spans="2:3" ht="15.6" x14ac:dyDescent="0.25">
      <c r="B4" s="135">
        <v>0</v>
      </c>
      <c r="C4" s="136" t="s">
        <v>20</v>
      </c>
    </row>
    <row r="5" spans="2:3" ht="15.6" x14ac:dyDescent="0.25">
      <c r="B5" s="18">
        <v>1</v>
      </c>
      <c r="C5" s="19" t="s">
        <v>22</v>
      </c>
    </row>
    <row r="6" spans="2:3" ht="15.6" x14ac:dyDescent="0.25">
      <c r="B6" s="18">
        <v>2</v>
      </c>
      <c r="C6" s="19" t="s">
        <v>21</v>
      </c>
    </row>
    <row r="7" spans="2:3" ht="15.6" x14ac:dyDescent="0.25">
      <c r="B7" s="18">
        <v>3</v>
      </c>
      <c r="C7" s="19" t="s">
        <v>24</v>
      </c>
    </row>
    <row r="8" spans="2:3" ht="15.6" x14ac:dyDescent="0.25">
      <c r="B8" s="18">
        <v>4</v>
      </c>
      <c r="C8" s="19" t="s">
        <v>113</v>
      </c>
    </row>
    <row r="9" spans="2:3" ht="15.6" x14ac:dyDescent="0.25">
      <c r="B9" s="18">
        <v>5</v>
      </c>
      <c r="C9" s="19" t="s">
        <v>114</v>
      </c>
    </row>
    <row r="10" spans="2:3" ht="15.6" x14ac:dyDescent="0.25">
      <c r="B10" s="18">
        <v>6</v>
      </c>
      <c r="C10" s="19" t="s">
        <v>25</v>
      </c>
    </row>
    <row r="11" spans="2:3" ht="15.6" x14ac:dyDescent="0.25">
      <c r="B11" s="18">
        <v>7</v>
      </c>
      <c r="C11" s="19" t="s">
        <v>115</v>
      </c>
    </row>
    <row r="12" spans="2:3" ht="15.6" x14ac:dyDescent="0.25">
      <c r="B12" s="18">
        <v>8</v>
      </c>
      <c r="C12" s="19" t="s">
        <v>116</v>
      </c>
    </row>
    <row r="13" spans="2:3" ht="15.6" x14ac:dyDescent="0.25">
      <c r="B13" s="18">
        <v>9</v>
      </c>
      <c r="C13" s="19" t="s">
        <v>117</v>
      </c>
    </row>
    <row r="14" spans="2:3" ht="15.6" x14ac:dyDescent="0.25">
      <c r="B14" s="18">
        <v>10</v>
      </c>
      <c r="C14" s="19" t="s">
        <v>82</v>
      </c>
    </row>
    <row r="15" spans="2:3" ht="15.6" x14ac:dyDescent="0.25">
      <c r="B15" s="18">
        <v>11</v>
      </c>
      <c r="C15" s="19" t="s">
        <v>118</v>
      </c>
    </row>
    <row r="16" spans="2:3" ht="15.6" x14ac:dyDescent="0.25">
      <c r="B16" s="18">
        <v>12</v>
      </c>
      <c r="C16" s="19" t="s">
        <v>119</v>
      </c>
    </row>
    <row r="17" spans="2:3" ht="15.6" x14ac:dyDescent="0.25">
      <c r="B17" s="18">
        <v>13</v>
      </c>
      <c r="C17" s="19" t="s">
        <v>120</v>
      </c>
    </row>
    <row r="18" spans="2:3" ht="15.6" x14ac:dyDescent="0.25">
      <c r="B18" s="18">
        <v>14</v>
      </c>
      <c r="C18" s="19" t="s">
        <v>121</v>
      </c>
    </row>
    <row r="19" spans="2:3" ht="15.6" x14ac:dyDescent="0.25">
      <c r="B19" s="18">
        <v>15</v>
      </c>
      <c r="C19" s="19" t="s">
        <v>26</v>
      </c>
    </row>
    <row r="20" spans="2:3" ht="15.6" x14ac:dyDescent="0.25">
      <c r="B20" s="18">
        <v>16</v>
      </c>
      <c r="C20" s="19" t="s">
        <v>122</v>
      </c>
    </row>
    <row r="21" spans="2:3" ht="15.6" x14ac:dyDescent="0.25">
      <c r="B21" s="18">
        <v>17</v>
      </c>
      <c r="C21" s="19" t="s">
        <v>23</v>
      </c>
    </row>
    <row r="22" spans="2:3" ht="16.2" thickBot="1" x14ac:dyDescent="0.3">
      <c r="B22" s="20">
        <v>18</v>
      </c>
      <c r="C22" s="21" t="s">
        <v>28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Ataskaita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 Puodžiūnienė</cp:lastModifiedBy>
  <cp:lastPrinted>2017-03-13T07:17:55Z</cp:lastPrinted>
  <dcterms:created xsi:type="dcterms:W3CDTF">1996-10-14T23:33:28Z</dcterms:created>
  <dcterms:modified xsi:type="dcterms:W3CDTF">2017-03-14T14:15:07Z</dcterms:modified>
</cp:coreProperties>
</file>