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11\Exel\"/>
    </mc:Choice>
  </mc:AlternateContent>
  <bookViews>
    <workbookView xWindow="0" yWindow="0" windowWidth="23040" windowHeight="8808" tabRatio="629"/>
  </bookViews>
  <sheets>
    <sheet name="10" sheetId="13" r:id="rId1"/>
    <sheet name="Priemoniu vykdytoju kodai" sheetId="3" r:id="rId2"/>
    <sheet name="Sheet1" sheetId="4" r:id="rId3"/>
  </sheets>
  <calcPr calcId="152511"/>
</workbook>
</file>

<file path=xl/calcChain.xml><?xml version="1.0" encoding="utf-8"?>
<calcChain xmlns="http://schemas.openxmlformats.org/spreadsheetml/2006/main">
  <c r="H57" i="13" l="1"/>
  <c r="I104" i="13" l="1"/>
  <c r="I109" i="13" s="1"/>
  <c r="I98" i="13"/>
  <c r="M85" i="13"/>
  <c r="L85" i="13"/>
  <c r="K85" i="13"/>
  <c r="J85" i="13"/>
  <c r="I85" i="13"/>
  <c r="H85" i="13"/>
  <c r="M83" i="13"/>
  <c r="L83" i="13"/>
  <c r="K83" i="13"/>
  <c r="J83" i="13"/>
  <c r="I83" i="13"/>
  <c r="H83" i="13"/>
  <c r="M81" i="13"/>
  <c r="L81" i="13"/>
  <c r="K81" i="13"/>
  <c r="J81" i="13"/>
  <c r="I81" i="13"/>
  <c r="H81" i="13"/>
  <c r="K79" i="13"/>
  <c r="J79" i="13"/>
  <c r="I79" i="13"/>
  <c r="H79" i="13"/>
  <c r="K77" i="13"/>
  <c r="J77" i="13"/>
  <c r="I77" i="13"/>
  <c r="H77" i="13"/>
  <c r="H75" i="13"/>
  <c r="M73" i="13"/>
  <c r="L73" i="13"/>
  <c r="K73" i="13"/>
  <c r="J73" i="13"/>
  <c r="I73" i="13"/>
  <c r="H73" i="13"/>
  <c r="M70" i="13"/>
  <c r="L70" i="13"/>
  <c r="K70" i="13"/>
  <c r="I70" i="13"/>
  <c r="H70" i="13"/>
  <c r="M68" i="13"/>
  <c r="L68" i="13"/>
  <c r="K68" i="13"/>
  <c r="J68" i="13"/>
  <c r="I68" i="13"/>
  <c r="H68" i="13"/>
  <c r="M66" i="13"/>
  <c r="L66" i="13"/>
  <c r="K66" i="13"/>
  <c r="J66" i="13"/>
  <c r="I66" i="13"/>
  <c r="H66" i="13"/>
  <c r="M63" i="13"/>
  <c r="L63" i="13"/>
  <c r="K63" i="13"/>
  <c r="J63" i="13"/>
  <c r="I63" i="13"/>
  <c r="H63" i="13"/>
  <c r="M61" i="13"/>
  <c r="L61" i="13"/>
  <c r="K61" i="13"/>
  <c r="J61" i="13"/>
  <c r="I61" i="13"/>
  <c r="H61" i="13"/>
  <c r="M57" i="13"/>
  <c r="L57" i="13"/>
  <c r="K57" i="13"/>
  <c r="J57" i="13"/>
  <c r="I57" i="13"/>
  <c r="M55" i="13"/>
  <c r="L55" i="13"/>
  <c r="H55" i="13"/>
  <c r="M53" i="13"/>
  <c r="L53" i="13"/>
  <c r="K53" i="13"/>
  <c r="J53" i="13"/>
  <c r="I53" i="13"/>
  <c r="H53" i="13"/>
  <c r="M51" i="13"/>
  <c r="L51" i="13"/>
  <c r="K51" i="13"/>
  <c r="J51" i="13"/>
  <c r="I51" i="13"/>
  <c r="H51" i="13"/>
  <c r="M49" i="13"/>
  <c r="L49" i="13"/>
  <c r="K49" i="13"/>
  <c r="J49" i="13"/>
  <c r="I49" i="13"/>
  <c r="H49" i="13"/>
  <c r="M47" i="13"/>
  <c r="L47" i="13"/>
  <c r="K47" i="13"/>
  <c r="J47" i="13"/>
  <c r="I47" i="13"/>
  <c r="H47" i="13"/>
  <c r="M44" i="13"/>
  <c r="L44" i="13"/>
  <c r="K44" i="13"/>
  <c r="J44" i="13"/>
  <c r="I44" i="13"/>
  <c r="H44" i="13"/>
  <c r="M42" i="13"/>
  <c r="L42" i="13"/>
  <c r="K42" i="13"/>
  <c r="J42" i="13"/>
  <c r="I42" i="13"/>
  <c r="H42" i="13"/>
  <c r="M40" i="13"/>
  <c r="L40" i="13"/>
  <c r="L58" i="13" s="1"/>
  <c r="K40" i="13"/>
  <c r="J40" i="13"/>
  <c r="I40" i="13"/>
  <c r="I58" i="13" s="1"/>
  <c r="H40" i="13"/>
  <c r="K35" i="13"/>
  <c r="I35" i="13"/>
  <c r="H35" i="13"/>
  <c r="M33" i="13"/>
  <c r="L33" i="13"/>
  <c r="K33" i="13"/>
  <c r="J33" i="13"/>
  <c r="I33" i="13"/>
  <c r="H33" i="13"/>
  <c r="M30" i="13"/>
  <c r="L30" i="13"/>
  <c r="K30" i="13"/>
  <c r="J30" i="13"/>
  <c r="I30" i="13"/>
  <c r="H30" i="13"/>
  <c r="M27" i="13"/>
  <c r="L27" i="13"/>
  <c r="K27" i="13"/>
  <c r="J27" i="13"/>
  <c r="I27" i="13"/>
  <c r="H27" i="13"/>
  <c r="M23" i="13"/>
  <c r="L23" i="13"/>
  <c r="L36" i="13" s="1"/>
  <c r="K23" i="13"/>
  <c r="K36" i="13" s="1"/>
  <c r="J23" i="13"/>
  <c r="I23" i="13"/>
  <c r="H23" i="13"/>
  <c r="H36" i="13" s="1"/>
  <c r="M19" i="13"/>
  <c r="L19" i="13"/>
  <c r="K19" i="13"/>
  <c r="J19" i="13"/>
  <c r="I19" i="13"/>
  <c r="H19" i="13"/>
  <c r="M17" i="13"/>
  <c r="L17" i="13"/>
  <c r="K17" i="13"/>
  <c r="J17" i="13"/>
  <c r="I17" i="13"/>
  <c r="H17" i="13"/>
  <c r="M14" i="13"/>
  <c r="M20" i="13" s="1"/>
  <c r="L14" i="13"/>
  <c r="K14" i="13"/>
  <c r="J14" i="13"/>
  <c r="J20" i="13" s="1"/>
  <c r="I14" i="13"/>
  <c r="I20" i="13" s="1"/>
  <c r="H14" i="13"/>
  <c r="H86" i="13" l="1"/>
  <c r="H20" i="13"/>
  <c r="L20" i="13"/>
  <c r="J36" i="13"/>
  <c r="I86" i="13"/>
  <c r="M86" i="13"/>
  <c r="M87" i="13" s="1"/>
  <c r="M88" i="13" s="1"/>
  <c r="J86" i="13"/>
  <c r="H58" i="13"/>
  <c r="M58" i="13"/>
  <c r="K20" i="13"/>
  <c r="I36" i="13"/>
  <c r="M36" i="13"/>
  <c r="J58" i="13"/>
  <c r="K86" i="13"/>
  <c r="K58" i="13"/>
  <c r="L86" i="13"/>
  <c r="L87" i="13" s="1"/>
  <c r="L88" i="13" s="1"/>
  <c r="J87" i="13"/>
  <c r="J88" i="13" s="1"/>
  <c r="I87" i="13" l="1"/>
  <c r="I88" i="13" s="1"/>
  <c r="H87" i="13"/>
  <c r="H88" i="13" s="1"/>
  <c r="K87" i="13"/>
  <c r="K88" i="13" s="1"/>
</calcChain>
</file>

<file path=xl/sharedStrings.xml><?xml version="1.0" encoding="utf-8"?>
<sst xmlns="http://schemas.openxmlformats.org/spreadsheetml/2006/main" count="428" uniqueCount="172">
  <si>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</si>
  <si>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</si>
  <si>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</si>
  <si>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</si>
  <si>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</si>
  <si>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</si>
  <si>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</si>
  <si>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</si>
  <si>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</si>
  <si>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</si>
  <si>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</si>
  <si>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</si>
  <si>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</si>
  <si>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</si>
  <si>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</si>
  <si>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</si>
  <si>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</si>
  <si>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</si>
  <si>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</si>
  <si>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</si>
  <si>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</si>
  <si>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</si>
  <si>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</si>
  <si>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</si>
  <si>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</si>
  <si>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</si>
  <si>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</si>
  <si>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</si>
  <si>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</si>
  <si>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</si>
  <si>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</si>
  <si>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</si>
  <si>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</si>
  <si>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</si>
  <si>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</si>
  <si>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</si>
  <si>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</si>
  <si>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</si>
  <si>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t>
  </si>
  <si>
    <t>05</t>
  </si>
  <si>
    <t>06</t>
  </si>
  <si>
    <t>07</t>
  </si>
  <si>
    <t>08</t>
  </si>
  <si>
    <t>11</t>
  </si>
  <si>
    <t>13</t>
  </si>
  <si>
    <t>288724610</t>
  </si>
  <si>
    <t>+</t>
  </si>
  <si>
    <t>2016 metai</t>
  </si>
  <si>
    <t>2017 metai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</si>
  <si>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</si>
  <si>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</si>
  <si>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</si>
  <si>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</si>
  <si>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</si>
  <si>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</si>
  <si>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</si>
  <si>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</si>
  <si>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</si>
  <si>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</si>
  <si>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</si>
  <si>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</si>
  <si>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</si>
  <si>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</si>
  <si>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</si>
  <si>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</si>
  <si>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</si>
  <si>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</si>
  <si>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</si>
  <si>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</si>
  <si>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0;16</t>
  </si>
  <si>
    <t>Asignavimai biudžetiniams 2016 metams, tūkst.Eur.</t>
  </si>
  <si>
    <t xml:space="preserve">Turtui įsigyti </t>
  </si>
  <si>
    <t>7</t>
  </si>
  <si>
    <t>17</t>
  </si>
  <si>
    <t>18</t>
  </si>
  <si>
    <t>19</t>
  </si>
  <si>
    <t>20</t>
  </si>
  <si>
    <t>27</t>
  </si>
  <si>
    <t>28</t>
  </si>
  <si>
    <t>29</t>
  </si>
  <si>
    <t>30</t>
  </si>
  <si>
    <t>31</t>
  </si>
  <si>
    <t>Asignavimų poreikis biudžetiniams 2016 metams, tūkst.Eur.</t>
  </si>
  <si>
    <r>
      <t xml:space="preserve">Specialiosios programos lėšos </t>
    </r>
    <r>
      <rPr>
        <b/>
        <sz val="9"/>
        <rFont val="Times New Roman"/>
        <family val="1"/>
      </rPr>
      <t>SP</t>
    </r>
  </si>
  <si>
    <t>3</t>
  </si>
  <si>
    <t>1</t>
  </si>
  <si>
    <t>2017 metų išlaidų projektas, tūkst.Eur</t>
  </si>
  <si>
    <t>2018 metų išlaidų projektas, tūkst.Eur</t>
  </si>
  <si>
    <t>4</t>
  </si>
  <si>
    <t>40</t>
  </si>
  <si>
    <t>6</t>
  </si>
  <si>
    <t>MIESTO INFRASTRUKTŪROS OBJEKTŲ PLĖTROS, MODERNIZAVIMO, PRIEŽIŪROS PROGRAMA (10)</t>
  </si>
  <si>
    <t>Pagerinti miesto ūkio infrastruktūrą ir saugumą</t>
  </si>
  <si>
    <t>Tobulinti miesto ūkio infrastruktūrą</t>
  </si>
  <si>
    <t>Prižiūrėti, modernizuoti infrastruktūros objektus</t>
  </si>
  <si>
    <t>Miesto gatvių ir viešųjų erdvių apšvietimo tinklų eksploatavimas ir remontas, gyvenamųjų kvartalų, aikščių, lietaus nuotekų tinklų priežiūra ir remontas</t>
  </si>
  <si>
    <t>Mažosios architektūros priežiūra</t>
  </si>
  <si>
    <t>Kelio informacinių ženklų, nuorodų, iškabų įrengimas, priežiūra</t>
  </si>
  <si>
    <t>Paplūdimių, želdinių, kapinių priežiūra</t>
  </si>
  <si>
    <t>Daugiabučių namų įvažų remontas</t>
  </si>
  <si>
    <t>Miesto teritorijų, viešųjų erdvių valymas</t>
  </si>
  <si>
    <t>Finansuoti vaizdo kamerų, kitų techninių priemonių naudojimą viešoms vietoms stebėti</t>
  </si>
  <si>
    <t>Vaizdo kamerų skaičius</t>
  </si>
  <si>
    <t>Vykdomi vaizdo kameromis transliuojamojo vaizdo stebėjimai</t>
  </si>
  <si>
    <t xml:space="preserve">Atlikti kadastrinius matavimus ir  teisinę registraciją </t>
  </si>
  <si>
    <t>Atlikti gatvių kadastriniai matavimai ir jų teisinė registracija</t>
  </si>
  <si>
    <t>Gerinti susisiekimo sistemą.</t>
  </si>
  <si>
    <t xml:space="preserve">Organizuoti rinkliavą už transporto stovėjimą gatvėse ir aikštėse </t>
  </si>
  <si>
    <t>Prižiūrėti, modernizuoti miesto inžinerinės infrastruktūros objektus</t>
  </si>
  <si>
    <t>KPPP</t>
  </si>
  <si>
    <t>Atlikta tiltų ir viadukų priežiūra</t>
  </si>
  <si>
    <t>Atlikta šaligatvių , dviračių takų priežiūra</t>
  </si>
  <si>
    <t>Atliktas gatvių, šaligatvių, tiltų  remontas</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</si>
  <si>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</si>
  <si>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</si>
  <si>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</si>
  <si>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</si>
  <si>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</si>
  <si>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</si>
  <si>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</si>
  <si>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</si>
  <si>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</si>
  <si>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</si>
  <si>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</si>
  <si>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</si>
  <si>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</si>
  <si>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7; 14</t>
  </si>
  <si>
    <t>Parengtas Pašilių kapinių techninis  projektas</t>
  </si>
  <si>
    <t>Atlikti I etapo statybos darbai</t>
  </si>
  <si>
    <t>Puošti ir tvarkyti miestą švenčių ir renginių metu</t>
  </si>
  <si>
    <t>7;14</t>
  </si>
  <si>
    <t>Papuoštas miestas švenčių ir renginių metu</t>
  </si>
  <si>
    <t>Remontuoti viešąjį tualetą Vilniaus gatvėje</t>
  </si>
  <si>
    <t>Suremontuotas viešasis tualetas</t>
  </si>
  <si>
    <t>Skirti lėšas nenumatytoms išlaidoms</t>
  </si>
  <si>
    <t>Skirti lėšas renginių aptarnavimui</t>
  </si>
  <si>
    <t>0;7</t>
  </si>
  <si>
    <t>Skoloms už  miesto tvarkymo darbus sumokėti</t>
  </si>
  <si>
    <t>Modernizuoti, renovuoti, remontuoti  Savivaldybei priklausančius objektus ir vykdyti jų plėtrą</t>
  </si>
  <si>
    <t xml:space="preserve">Remontuoti, įrengti vaikų žaidimo ir sporto  aikšteles </t>
  </si>
  <si>
    <t>0; 7</t>
  </si>
  <si>
    <t>Likviduoti gedimus, įvykusius Savivaldybei priklausančiuose pastatuose, ir nugriauti statinius, teismo pripažintus bešeimininkiais</t>
  </si>
  <si>
    <t xml:space="preserve">Likviduota gedimų
</t>
  </si>
  <si>
    <t>Vykdyti Užsakovo funkcijas</t>
  </si>
  <si>
    <t>Statybos techninio priežiūrėtojo draudimas
Išimta statybą leidžiančių dokumentų
Atliktos ekspertizės</t>
  </si>
  <si>
    <t>Apdrausti turtą, sukurtą įgyvendinant projektus finansuojamus iš ES lėšų</t>
  </si>
  <si>
    <t xml:space="preserve">Apdrausti viešosios paskirties pastatai </t>
  </si>
  <si>
    <t>Rekonstruoti ir remontuoti kultūros ir meno įstaigų pastatus</t>
  </si>
  <si>
    <t>0;6;7</t>
  </si>
  <si>
    <t>Suremontuota dalis Panevėžio lėlių vežimo teatro patalpų</t>
  </si>
  <si>
    <t>Suremontuota kultūros ir meno įstaigų pastatų</t>
  </si>
  <si>
    <t>Remontuoti savivaldybės pastatus</t>
  </si>
  <si>
    <t>Suremontuoti Savivaldybės pastato  balkonai</t>
  </si>
  <si>
    <t>Suremontuotos Savivaldybės pastatų dalys,  patalpos</t>
  </si>
  <si>
    <t>39</t>
  </si>
  <si>
    <t>Atlikti projektavimo darbus</t>
  </si>
  <si>
    <t>Parengti Panevėžio miesto A. Mackevičiaus gatvės dalies (nuo A. Mackevičiaus g. Nr. 57 iki Nr. 57A) rekonstravimo techninį darbo projektą ir atlikti statybos darbus</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</si>
  <si>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</si>
  <si>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</si>
  <si>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</si>
  <si>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</si>
  <si>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</si>
  <si>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</si>
  <si>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 xml:space="preserve">Parengtas Panevėžio „Vilties“ progimnazijos pastato (Ramygalos g. 16, Panevėžys) dalies tualetų patalpų remonto projektas ir atlikti remonto darbai </t>
  </si>
  <si>
    <t>48</t>
  </si>
  <si>
    <t>Parengti Panevėžio miesto savivaldybės archyvo pastato (Pilėnų g.43, Panevėžys) kapitalinio remonto techninį projektą ir atlikti dalį remonto darbų.</t>
  </si>
  <si>
    <t xml:space="preserve">Parengtas Panevėžio miesto savivaldybės pastato dalies (Pilėnų g. 43, Panevėžys) remonto projektas  ir atlikti remonto darbai </t>
  </si>
  <si>
    <t>49</t>
  </si>
  <si>
    <t>Rekonstruoti ir remontuoti švietimo įstaigų pastatus</t>
  </si>
  <si>
    <t>Pakeisti J. Balčikonio gimnazijos sporto salės apšvietimas ir instaliacija</t>
  </si>
  <si>
    <t>Iš viso tikslams:</t>
  </si>
  <si>
    <t>Valstybės lėšos VB (Kelių priežiūros ir plėtros programos lėšos KPPP)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</si>
</sst>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10"/>
      <color theme="4"/>
      <name val="Times New Roman"/>
      <family val="1"/>
    </font>
    <font>
      <sz val="9"/>
      <color theme="4"/>
      <name val="Times New Roman"/>
      <family val="1"/>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9"/>
      <color theme="5"/>
      <name val="Times New Roman"/>
      <family val="1"/>
    </font>
    <font>
      <sz val="11"/>
      <name val="Times New Roman"/>
      <family val="1"/>
      <charset val="186"/>
    </font>
    <font>
      <sz val="11"/>
      <name val="Arial"/>
      <family val="2"/>
      <charset val="186"/>
    </font>
    <font>
      <b/>
      <sz val="9"/>
      <name val="Times New Roman"/>
      <family val="1"/>
      <charset val="186"/>
    </font>
    <font>
      <sz val="10"/>
      <name val="Arial"/>
      <family val="2"/>
    </font>
    <font>
      <sz val="11"/>
      <color theme="1"/>
      <name val="Calibri"/>
      <family val="2"/>
      <scheme val="minor"/>
    </font>
    <font>
      <sz val="10"/>
      <color theme="4"/>
      <name val="Arial"/>
      <family val="2"/>
      <charset val="186"/>
    </font>
    <font>
      <b/>
      <sz val="12"/>
      <name val="Arial"/>
      <family val="2"/>
      <charset val="186"/>
    </font>
    <font>
      <sz val="12"/>
      <name val="Arial"/>
      <family val="2"/>
      <charset val="186"/>
    </font>
    <font>
      <b/>
      <sz val="9"/>
      <color rgb="FFFF0000"/>
      <name val="Times New Roman"/>
      <family val="1"/>
    </font>
    <font>
      <sz val="9"/>
      <color rgb="FFFF0000"/>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6">
    <xf numFmtId="0" fontId="0" fillId="0" borderId="0"/>
    <xf numFmtId="0" fontId="24" fillId="0" borderId="0"/>
    <xf numFmtId="0" fontId="14" fillId="0" borderId="0"/>
    <xf numFmtId="0" fontId="6" fillId="0" borderId="0"/>
    <xf numFmtId="0" fontId="30" fillId="0" borderId="0"/>
    <xf numFmtId="0" fontId="11" fillId="0" borderId="0"/>
  </cellStyleXfs>
  <cellXfs count="507">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1" xfId="0" applyFont="1" applyFill="1" applyBorder="1" applyAlignment="1">
      <alignment horizontal="center" vertical="top"/>
    </xf>
    <xf numFmtId="164" fontId="7" fillId="4" borderId="11"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5" xfId="0" applyNumberFormat="1" applyFont="1" applyFill="1" applyBorder="1" applyAlignment="1">
      <alignment horizontal="center" vertical="center"/>
    </xf>
    <xf numFmtId="49" fontId="7" fillId="2" borderId="34" xfId="0" applyNumberFormat="1" applyFont="1" applyFill="1" applyBorder="1" applyAlignment="1">
      <alignment horizontal="center" vertical="top"/>
    </xf>
    <xf numFmtId="49" fontId="7" fillId="3" borderId="35" xfId="0" applyNumberFormat="1" applyFont="1" applyFill="1" applyBorder="1" applyAlignment="1">
      <alignment horizontal="center" vertical="top"/>
    </xf>
    <xf numFmtId="49" fontId="7" fillId="2" borderId="39"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13" fillId="0" borderId="49" xfId="0" applyFont="1" applyBorder="1" applyAlignment="1">
      <alignment horizontal="center" vertical="top" wrapText="1"/>
    </xf>
    <xf numFmtId="0" fontId="13" fillId="0" borderId="23" xfId="0" applyFont="1" applyBorder="1" applyAlignment="1">
      <alignment vertical="top" wrapText="1"/>
    </xf>
    <xf numFmtId="0" fontId="13" fillId="0" borderId="17" xfId="0" applyFont="1" applyBorder="1" applyAlignment="1">
      <alignment horizontal="center" vertical="top" wrapText="1"/>
    </xf>
    <xf numFmtId="0" fontId="12" fillId="0" borderId="47" xfId="0" applyFont="1" applyBorder="1" applyAlignment="1">
      <alignment vertical="top" wrapText="1"/>
    </xf>
    <xf numFmtId="0" fontId="13" fillId="0" borderId="42" xfId="0" applyFont="1" applyBorder="1" applyAlignment="1">
      <alignment horizontal="center" vertical="top" wrapText="1"/>
    </xf>
    <xf numFmtId="0" fontId="12" fillId="0" borderId="45" xfId="0" applyFont="1" applyBorder="1" applyAlignment="1">
      <alignment vertical="top" wrapText="1"/>
    </xf>
    <xf numFmtId="0" fontId="2" fillId="0" borderId="1" xfId="0" applyFont="1" applyFill="1" applyBorder="1" applyAlignment="1">
      <alignment horizontal="center" vertical="center" textRotation="90" wrapText="1"/>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8" fillId="0" borderId="24" xfId="0" applyNumberFormat="1" applyFont="1" applyFill="1" applyBorder="1" applyAlignment="1">
      <alignment horizontal="center" vertical="top"/>
    </xf>
    <xf numFmtId="164" fontId="8" fillId="0" borderId="13" xfId="0" applyNumberFormat="1" applyFont="1" applyFill="1" applyBorder="1" applyAlignment="1">
      <alignment horizontal="center" vertical="top"/>
    </xf>
    <xf numFmtId="164" fontId="8" fillId="0" borderId="25"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164" fontId="7" fillId="4" borderId="30" xfId="0" applyNumberFormat="1" applyFont="1" applyFill="1" applyBorder="1" applyAlignment="1">
      <alignment horizontal="center" vertical="top"/>
    </xf>
    <xf numFmtId="164" fontId="7" fillId="4" borderId="40"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3" xfId="0" applyNumberFormat="1" applyFont="1" applyFill="1" applyBorder="1" applyAlignment="1">
      <alignment horizontal="center" vertical="top"/>
    </xf>
    <xf numFmtId="49" fontId="7" fillId="3" borderId="30" xfId="0" applyNumberFormat="1" applyFont="1" applyFill="1" applyBorder="1" applyAlignment="1">
      <alignment horizontal="center" vertical="top"/>
    </xf>
    <xf numFmtId="164" fontId="7" fillId="3" borderId="41"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164" fontId="7" fillId="2" borderId="33" xfId="0" applyNumberFormat="1" applyFont="1" applyFill="1" applyBorder="1" applyAlignment="1">
      <alignment horizontal="center" vertical="top"/>
    </xf>
    <xf numFmtId="0" fontId="2" fillId="2" borderId="22" xfId="0" applyFont="1" applyFill="1" applyBorder="1" applyAlignment="1">
      <alignment vertical="top"/>
    </xf>
    <xf numFmtId="0" fontId="2" fillId="2" borderId="23" xfId="0" applyFont="1" applyFill="1" applyBorder="1" applyAlignment="1">
      <alignment vertical="top"/>
    </xf>
    <xf numFmtId="1" fontId="2" fillId="0" borderId="26"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0" fontId="8" fillId="0" borderId="5" xfId="0" applyFont="1" applyBorder="1" applyAlignment="1">
      <alignment horizontal="center" vertical="top"/>
    </xf>
    <xf numFmtId="49" fontId="7" fillId="3" borderId="21" xfId="0" applyNumberFormat="1" applyFont="1" applyFill="1" applyBorder="1" applyAlignment="1">
      <alignment horizontal="center" vertical="top"/>
    </xf>
    <xf numFmtId="0" fontId="8" fillId="3" borderId="22" xfId="0" applyFont="1" applyFill="1" applyBorder="1" applyAlignment="1">
      <alignment vertical="top" wrapText="1"/>
    </xf>
    <xf numFmtId="0" fontId="8" fillId="0" borderId="46" xfId="0" applyFont="1" applyFill="1" applyBorder="1" applyAlignment="1">
      <alignment horizontal="center" vertical="top"/>
    </xf>
    <xf numFmtId="164" fontId="8" fillId="0" borderId="14" xfId="0" applyNumberFormat="1" applyFont="1" applyFill="1" applyBorder="1" applyAlignment="1">
      <alignment horizontal="center" vertical="top"/>
    </xf>
    <xf numFmtId="164" fontId="7" fillId="0" borderId="24"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5" borderId="1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18" xfId="0" applyNumberFormat="1" applyFont="1" applyFill="1" applyBorder="1" applyAlignment="1">
      <alignment horizontal="center" vertical="top"/>
    </xf>
    <xf numFmtId="164" fontId="7" fillId="0" borderId="28" xfId="0" applyNumberFormat="1" applyFont="1" applyFill="1" applyBorder="1" applyAlignment="1">
      <alignment horizontal="center" vertical="top"/>
    </xf>
    <xf numFmtId="164" fontId="7" fillId="0" borderId="19"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10" fillId="4" borderId="48" xfId="0" applyFont="1" applyFill="1" applyBorder="1" applyAlignment="1">
      <alignment horizontal="center" vertical="top"/>
    </xf>
    <xf numFmtId="164" fontId="7" fillId="4" borderId="12"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29"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49" xfId="0" applyNumberFormat="1" applyFont="1" applyFill="1" applyBorder="1" applyAlignment="1">
      <alignment horizontal="center" vertical="top"/>
    </xf>
    <xf numFmtId="0" fontId="8" fillId="0" borderId="47" xfId="0" applyFont="1" applyFill="1" applyBorder="1" applyAlignment="1">
      <alignment horizontal="center" vertical="top"/>
    </xf>
    <xf numFmtId="164" fontId="7" fillId="4" borderId="1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164" fontId="7" fillId="6" borderId="29"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55" xfId="0" applyNumberFormat="1"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164" fontId="7" fillId="3"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8" fillId="0" borderId="17" xfId="0" applyFont="1" applyBorder="1" applyAlignment="1">
      <alignment horizontal="center" vertical="top"/>
    </xf>
    <xf numFmtId="0" fontId="8" fillId="0" borderId="55" xfId="0" applyFont="1" applyBorder="1" applyAlignment="1">
      <alignment horizontal="center" vertical="top"/>
    </xf>
    <xf numFmtId="164" fontId="7" fillId="4" borderId="53" xfId="0" applyNumberFormat="1" applyFont="1" applyFill="1" applyBorder="1" applyAlignment="1">
      <alignment horizontal="center" vertical="center"/>
    </xf>
    <xf numFmtId="164" fontId="8" fillId="0" borderId="25"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7" xfId="0" applyNumberFormat="1" applyFont="1" applyFill="1" applyBorder="1" applyAlignment="1">
      <alignment horizontal="center" vertical="center" wrapText="1"/>
    </xf>
    <xf numFmtId="0" fontId="13" fillId="0" borderId="50" xfId="0" applyFont="1" applyBorder="1" applyAlignment="1">
      <alignment horizontal="center" vertical="top" wrapText="1"/>
    </xf>
    <xf numFmtId="0" fontId="12" fillId="0" borderId="73" xfId="0" applyFont="1" applyBorder="1" applyAlignment="1">
      <alignment vertical="top" wrapText="1"/>
    </xf>
    <xf numFmtId="0" fontId="8" fillId="0" borderId="65"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17" xfId="0" applyFont="1" applyFill="1" applyBorder="1" applyAlignment="1">
      <alignment horizontal="center" vertical="top" wrapText="1"/>
    </xf>
    <xf numFmtId="0" fontId="2" fillId="0" borderId="1" xfId="0" applyFont="1" applyBorder="1" applyAlignment="1">
      <alignment horizontal="center" vertical="center" textRotation="90" wrapText="1"/>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7" fillId="0" borderId="26" xfId="0" applyNumberFormat="1" applyFont="1" applyBorder="1" applyAlignment="1">
      <alignment horizontal="center" vertical="top"/>
    </xf>
    <xf numFmtId="49" fontId="7" fillId="0" borderId="30" xfId="0" applyNumberFormat="1" applyFont="1" applyBorder="1" applyAlignment="1">
      <alignment horizontal="center" vertical="top"/>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49" fontId="19" fillId="0" borderId="0" xfId="0" applyNumberFormat="1" applyFont="1" applyFill="1" applyBorder="1" applyAlignment="1">
      <alignment horizontal="center" vertical="top" wrapText="1"/>
    </xf>
    <xf numFmtId="164" fontId="8" fillId="0" borderId="57" xfId="0" applyNumberFormat="1" applyFont="1" applyFill="1" applyBorder="1" applyAlignment="1">
      <alignment horizontal="center" vertical="top"/>
    </xf>
    <xf numFmtId="164" fontId="7" fillId="0" borderId="74"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4" borderId="53" xfId="0" applyNumberFormat="1" applyFont="1" applyFill="1" applyBorder="1" applyAlignment="1">
      <alignment horizontal="center" vertical="top"/>
    </xf>
    <xf numFmtId="0" fontId="8" fillId="0" borderId="64" xfId="0" applyFont="1" applyFill="1" applyBorder="1" applyAlignment="1">
      <alignment horizontal="center" vertical="top"/>
    </xf>
    <xf numFmtId="164" fontId="7" fillId="0" borderId="37" xfId="0" applyNumberFormat="1" applyFont="1" applyFill="1" applyBorder="1" applyAlignment="1">
      <alignment horizontal="center" vertical="top"/>
    </xf>
    <xf numFmtId="49" fontId="7" fillId="2" borderId="66" xfId="0" applyNumberFormat="1" applyFont="1" applyFill="1" applyBorder="1" applyAlignment="1">
      <alignment horizontal="center" vertical="top"/>
    </xf>
    <xf numFmtId="49" fontId="7" fillId="2" borderId="44"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164" fontId="7" fillId="4" borderId="63" xfId="0" applyNumberFormat="1" applyFont="1" applyFill="1" applyBorder="1" applyAlignment="1">
      <alignment horizontal="center" vertical="top"/>
    </xf>
    <xf numFmtId="164" fontId="8" fillId="7" borderId="16" xfId="0" applyNumberFormat="1"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0" fontId="6" fillId="0" borderId="0" xfId="0" applyFont="1" applyFill="1" applyBorder="1" applyAlignment="1">
      <alignment horizontal="center" vertical="top"/>
    </xf>
    <xf numFmtId="0" fontId="5" fillId="0" borderId="0" xfId="0" applyFont="1" applyAlignment="1">
      <alignment vertical="top"/>
    </xf>
    <xf numFmtId="0" fontId="2" fillId="0" borderId="13"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6" fillId="0" borderId="67" xfId="0" applyFont="1" applyFill="1" applyBorder="1" applyAlignment="1">
      <alignment vertical="top" wrapText="1"/>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6" fillId="0" borderId="43" xfId="0" applyFont="1" applyFill="1" applyBorder="1" applyAlignment="1">
      <alignment vertical="top" wrapText="1"/>
    </xf>
    <xf numFmtId="164" fontId="8" fillId="0" borderId="52" xfId="0" applyNumberFormat="1" applyFont="1" applyFill="1" applyBorder="1" applyAlignment="1">
      <alignment horizontal="center" vertical="center"/>
    </xf>
    <xf numFmtId="164" fontId="8" fillId="0" borderId="0"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11" fillId="0" borderId="0" xfId="0" applyFont="1" applyAlignment="1">
      <alignment vertical="top"/>
    </xf>
    <xf numFmtId="0" fontId="6" fillId="0" borderId="27" xfId="0" applyFont="1" applyFill="1" applyBorder="1" applyAlignment="1">
      <alignment vertical="top" wrapText="1"/>
    </xf>
    <xf numFmtId="0" fontId="6" fillId="0" borderId="31" xfId="0" applyFont="1" applyFill="1" applyBorder="1" applyAlignment="1">
      <alignment vertical="top" wrapText="1"/>
    </xf>
    <xf numFmtId="49" fontId="8" fillId="0" borderId="26" xfId="0" applyNumberFormat="1" applyFont="1" applyFill="1" applyBorder="1" applyAlignment="1">
      <alignment horizontal="center" vertical="top"/>
    </xf>
    <xf numFmtId="0" fontId="19" fillId="0" borderId="0" xfId="0" applyFont="1" applyAlignment="1">
      <alignment vertical="top"/>
    </xf>
    <xf numFmtId="164" fontId="8" fillId="5" borderId="16"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0" borderId="72" xfId="0" applyFont="1" applyFill="1" applyBorder="1" applyAlignment="1">
      <alignment horizontal="center" vertical="top" wrapText="1"/>
    </xf>
    <xf numFmtId="0" fontId="14" fillId="0" borderId="39" xfId="0" applyFont="1" applyBorder="1" applyAlignment="1">
      <alignment vertical="top" wrapText="1"/>
    </xf>
    <xf numFmtId="164" fontId="7" fillId="0" borderId="0" xfId="0" applyNumberFormat="1" applyFont="1" applyFill="1" applyBorder="1" applyAlignment="1">
      <alignment horizontal="center" vertical="top"/>
    </xf>
    <xf numFmtId="49" fontId="2" fillId="0" borderId="36" xfId="0" applyNumberFormat="1" applyFont="1" applyFill="1" applyBorder="1" applyAlignment="1">
      <alignment horizontal="center" vertical="top"/>
    </xf>
    <xf numFmtId="49" fontId="2" fillId="0" borderId="72" xfId="0" applyNumberFormat="1" applyFont="1" applyFill="1" applyBorder="1" applyAlignment="1">
      <alignment horizontal="center" vertical="top"/>
    </xf>
    <xf numFmtId="164" fontId="8" fillId="0" borderId="7" xfId="0" applyNumberFormat="1" applyFont="1" applyBorder="1" applyAlignment="1">
      <alignment horizontal="center" vertical="center"/>
    </xf>
    <xf numFmtId="164" fontId="8" fillId="5" borderId="17" xfId="0" applyNumberFormat="1" applyFont="1" applyFill="1" applyBorder="1" applyAlignment="1">
      <alignment horizontal="center" vertical="center" wrapText="1"/>
    </xf>
    <xf numFmtId="0" fontId="2" fillId="0" borderId="8" xfId="0" applyFont="1" applyFill="1" applyBorder="1" applyAlignment="1">
      <alignment horizontal="center" vertical="top" wrapText="1"/>
    </xf>
    <xf numFmtId="164" fontId="8" fillId="5" borderId="0" xfId="0" applyNumberFormat="1" applyFont="1" applyFill="1" applyBorder="1" applyAlignment="1">
      <alignment horizontal="center" vertical="center" wrapText="1"/>
    </xf>
    <xf numFmtId="0" fontId="4" fillId="0" borderId="0" xfId="0" applyFont="1" applyAlignment="1">
      <alignment vertical="top"/>
    </xf>
    <xf numFmtId="0" fontId="19" fillId="0" borderId="0" xfId="0" applyNumberFormat="1" applyFont="1" applyAlignment="1">
      <alignment vertical="top"/>
    </xf>
    <xf numFmtId="0" fontId="19" fillId="0" borderId="0" xfId="0" applyFont="1" applyAlignment="1">
      <alignment horizontal="center" vertical="top"/>
    </xf>
    <xf numFmtId="0" fontId="13"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vertical="top"/>
    </xf>
    <xf numFmtId="0" fontId="6" fillId="0" borderId="0" xfId="0" applyFont="1" applyBorder="1" applyAlignment="1">
      <alignment vertical="top"/>
    </xf>
    <xf numFmtId="0" fontId="11" fillId="0" borderId="0" xfId="0" applyFont="1" applyAlignment="1">
      <alignment wrapText="1"/>
    </xf>
    <xf numFmtId="164" fontId="25" fillId="0" borderId="25" xfId="0" applyNumberFormat="1" applyFont="1" applyBorder="1" applyAlignment="1">
      <alignment horizontal="center" vertical="center"/>
    </xf>
    <xf numFmtId="0" fontId="8" fillId="5" borderId="14" xfId="0" applyFont="1" applyFill="1" applyBorder="1" applyAlignment="1">
      <alignment horizontal="left" vertical="top" wrapText="1"/>
    </xf>
    <xf numFmtId="0" fontId="6" fillId="0" borderId="13" xfId="0" applyFont="1" applyFill="1" applyBorder="1" applyAlignment="1">
      <alignment horizontal="center" vertical="top" wrapText="1"/>
    </xf>
    <xf numFmtId="0" fontId="6" fillId="0" borderId="15" xfId="0" applyFont="1" applyFill="1" applyBorder="1" applyAlignment="1">
      <alignment horizontal="center" vertical="top" wrapText="1"/>
    </xf>
    <xf numFmtId="164" fontId="8" fillId="0" borderId="68" xfId="0" applyNumberFormat="1" applyFont="1" applyBorder="1" applyAlignment="1">
      <alignment horizontal="center" vertical="center"/>
    </xf>
    <xf numFmtId="164" fontId="8" fillId="0" borderId="38" xfId="0" applyNumberFormat="1" applyFont="1" applyBorder="1" applyAlignment="1">
      <alignment horizontal="center" vertical="center"/>
    </xf>
    <xf numFmtId="164" fontId="8" fillId="5" borderId="55" xfId="0" applyNumberFormat="1" applyFont="1" applyFill="1" applyBorder="1" applyAlignment="1">
      <alignment horizontal="center" vertical="center" wrapText="1"/>
    </xf>
    <xf numFmtId="164" fontId="8" fillId="5" borderId="58" xfId="0" applyNumberFormat="1" applyFont="1" applyFill="1" applyBorder="1" applyAlignment="1">
      <alignment horizontal="center" vertical="center" wrapText="1"/>
    </xf>
    <xf numFmtId="0" fontId="8" fillId="5" borderId="71" xfId="0" applyFont="1" applyFill="1" applyBorder="1" applyAlignment="1">
      <alignment horizontal="left" vertical="top" wrapText="1"/>
    </xf>
    <xf numFmtId="0" fontId="6" fillId="0" borderId="57" xfId="0" applyFont="1" applyFill="1" applyBorder="1" applyAlignment="1">
      <alignment horizontal="center" vertical="top" wrapText="1"/>
    </xf>
    <xf numFmtId="0" fontId="6" fillId="0" borderId="56" xfId="0" applyFont="1" applyFill="1" applyBorder="1" applyAlignment="1">
      <alignment horizontal="center" vertical="top" wrapText="1"/>
    </xf>
    <xf numFmtId="0" fontId="8" fillId="0" borderId="51" xfId="0" applyFont="1" applyBorder="1" applyAlignment="1">
      <alignment horizontal="center" vertical="top"/>
    </xf>
    <xf numFmtId="164" fontId="8" fillId="0" borderId="54" xfId="0" applyNumberFormat="1" applyFont="1" applyBorder="1" applyAlignment="1">
      <alignment horizontal="center" vertical="center"/>
    </xf>
    <xf numFmtId="164" fontId="8" fillId="0" borderId="70" xfId="0" applyNumberFormat="1" applyFont="1" applyBorder="1" applyAlignment="1">
      <alignment horizontal="center" vertical="center"/>
    </xf>
    <xf numFmtId="164" fontId="8" fillId="5" borderId="51" xfId="0" applyNumberFormat="1" applyFont="1" applyFill="1" applyBorder="1" applyAlignment="1">
      <alignment horizontal="center" vertical="center" wrapText="1"/>
    </xf>
    <xf numFmtId="164" fontId="8" fillId="5" borderId="62" xfId="0" applyNumberFormat="1" applyFont="1" applyFill="1" applyBorder="1" applyAlignment="1">
      <alignment horizontal="center" vertical="center" wrapText="1"/>
    </xf>
    <xf numFmtId="0" fontId="8" fillId="5" borderId="61" xfId="0" applyFont="1" applyFill="1" applyBorder="1" applyAlignment="1">
      <alignment horizontal="left" vertical="top" wrapText="1"/>
    </xf>
    <xf numFmtId="164" fontId="8" fillId="0" borderId="59" xfId="0" applyNumberFormat="1" applyFont="1" applyBorder="1" applyAlignment="1">
      <alignment horizontal="center" vertical="center"/>
    </xf>
    <xf numFmtId="0" fontId="8" fillId="0" borderId="71" xfId="0" applyFont="1" applyFill="1" applyBorder="1" applyAlignment="1">
      <alignment horizontal="left" vertical="top" wrapText="1"/>
    </xf>
    <xf numFmtId="0" fontId="8" fillId="0" borderId="12"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164" fontId="8" fillId="0" borderId="16" xfId="0" applyNumberFormat="1" applyFont="1" applyFill="1" applyBorder="1" applyAlignment="1">
      <alignment horizontal="center" vertical="center"/>
    </xf>
    <xf numFmtId="0" fontId="6" fillId="0" borderId="14" xfId="0" applyFont="1" applyFill="1" applyBorder="1" applyAlignment="1">
      <alignment vertical="top" wrapText="1"/>
    </xf>
    <xf numFmtId="164" fontId="8" fillId="0" borderId="59" xfId="0" applyNumberFormat="1" applyFont="1" applyFill="1" applyBorder="1" applyAlignment="1">
      <alignment horizontal="center" vertical="center"/>
    </xf>
    <xf numFmtId="49" fontId="7" fillId="2" borderId="39" xfId="0" applyNumberFormat="1" applyFont="1" applyFill="1" applyBorder="1" applyAlignment="1">
      <alignment vertical="top"/>
    </xf>
    <xf numFmtId="49" fontId="7" fillId="3" borderId="40" xfId="0" applyNumberFormat="1" applyFont="1" applyFill="1" applyBorder="1" applyAlignment="1">
      <alignment vertical="top"/>
    </xf>
    <xf numFmtId="0" fontId="10" fillId="4" borderId="11" xfId="0" applyFont="1" applyFill="1" applyBorder="1" applyAlignment="1">
      <alignment vertical="top"/>
    </xf>
    <xf numFmtId="164" fontId="7" fillId="4" borderId="53" xfId="0" applyNumberFormat="1" applyFont="1" applyFill="1" applyBorder="1" applyAlignment="1">
      <alignment vertical="center"/>
    </xf>
    <xf numFmtId="0" fontId="6" fillId="0" borderId="30" xfId="0" applyFont="1" applyFill="1" applyBorder="1" applyAlignment="1">
      <alignment vertical="top" wrapText="1"/>
    </xf>
    <xf numFmtId="0" fontId="6" fillId="0" borderId="35" xfId="0" applyFont="1" applyFill="1" applyBorder="1" applyAlignment="1">
      <alignment vertical="top" wrapText="1"/>
    </xf>
    <xf numFmtId="0" fontId="16" fillId="0" borderId="73" xfId="0" applyFont="1" applyFill="1" applyBorder="1" applyAlignment="1">
      <alignment vertical="top" wrapText="1"/>
    </xf>
    <xf numFmtId="0" fontId="6" fillId="0" borderId="40" xfId="0" applyFont="1" applyFill="1" applyBorder="1" applyAlignment="1">
      <alignment vertical="top" wrapText="1"/>
    </xf>
    <xf numFmtId="0" fontId="16" fillId="0" borderId="45" xfId="0" applyFont="1" applyFill="1" applyBorder="1" applyAlignment="1">
      <alignment vertical="top" wrapText="1"/>
    </xf>
    <xf numFmtId="0" fontId="6" fillId="3" borderId="22" xfId="0" applyFont="1" applyFill="1" applyBorder="1" applyAlignment="1">
      <alignment vertical="top" wrapText="1"/>
    </xf>
    <xf numFmtId="0" fontId="15" fillId="3" borderId="22" xfId="0" applyFont="1" applyFill="1" applyBorder="1" applyAlignment="1">
      <alignment horizontal="center" vertical="top" wrapText="1"/>
    </xf>
    <xf numFmtId="0" fontId="15" fillId="3" borderId="23" xfId="0" applyFont="1" applyFill="1" applyBorder="1" applyAlignment="1">
      <alignment horizontal="center" vertical="top" wrapText="1"/>
    </xf>
    <xf numFmtId="0" fontId="6" fillId="0" borderId="14" xfId="0" applyFont="1" applyFill="1" applyBorder="1" applyAlignment="1">
      <alignment horizontal="left" vertical="top"/>
    </xf>
    <xf numFmtId="1" fontId="2" fillId="0" borderId="25" xfId="0" applyNumberFormat="1" applyFont="1" applyFill="1" applyBorder="1" applyAlignment="1">
      <alignment horizontal="center" vertical="top"/>
    </xf>
    <xf numFmtId="49" fontId="2" fillId="0" borderId="25" xfId="0" applyNumberFormat="1" applyFont="1" applyFill="1" applyBorder="1" applyAlignment="1">
      <alignment horizontal="center" vertical="top"/>
    </xf>
    <xf numFmtId="9" fontId="2" fillId="0" borderId="15"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6" fillId="0" borderId="6" xfId="0" applyFont="1" applyBorder="1" applyAlignment="1">
      <alignment horizontal="left" vertical="top"/>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0" fontId="6" fillId="0" borderId="54" xfId="0" applyFont="1" applyFill="1" applyBorder="1" applyAlignment="1">
      <alignment horizontal="left" vertical="top" wrapText="1"/>
    </xf>
    <xf numFmtId="9" fontId="2" fillId="0" borderId="70" xfId="0" applyNumberFormat="1" applyFont="1" applyFill="1" applyBorder="1" applyAlignment="1">
      <alignment horizontal="center" vertical="top"/>
    </xf>
    <xf numFmtId="1" fontId="2" fillId="0" borderId="70" xfId="0" applyNumberFormat="1" applyFont="1" applyFill="1" applyBorder="1" applyAlignment="1">
      <alignment horizontal="center" vertical="top"/>
    </xf>
    <xf numFmtId="9" fontId="2" fillId="0" borderId="56" xfId="0" applyNumberFormat="1" applyFont="1" applyFill="1" applyBorder="1" applyAlignment="1">
      <alignment horizontal="center" vertical="top"/>
    </xf>
    <xf numFmtId="0" fontId="10" fillId="0" borderId="48" xfId="0" applyFont="1" applyFill="1" applyBorder="1" applyAlignment="1">
      <alignment horizontal="center" vertical="top"/>
    </xf>
    <xf numFmtId="164" fontId="7" fillId="0" borderId="53" xfId="0" applyNumberFormat="1" applyFont="1" applyFill="1" applyBorder="1" applyAlignment="1">
      <alignment horizontal="center" vertical="top"/>
    </xf>
    <xf numFmtId="0" fontId="6" fillId="0" borderId="44" xfId="0" applyFont="1" applyBorder="1" applyAlignment="1">
      <alignment vertical="top" wrapText="1"/>
    </xf>
    <xf numFmtId="9" fontId="2" fillId="0" borderId="30" xfId="0" applyNumberFormat="1" applyFont="1" applyFill="1" applyBorder="1" applyAlignment="1">
      <alignment horizontal="center" vertical="top" wrapText="1"/>
    </xf>
    <xf numFmtId="9" fontId="2" fillId="0" borderId="40" xfId="0" applyNumberFormat="1" applyFont="1" applyFill="1" applyBorder="1" applyAlignment="1">
      <alignment horizontal="center" vertical="top" wrapText="1"/>
    </xf>
    <xf numFmtId="9" fontId="2" fillId="0" borderId="31" xfId="0" applyNumberFormat="1" applyFont="1" applyFill="1" applyBorder="1" applyAlignment="1">
      <alignment horizontal="center" vertical="top" wrapText="1"/>
    </xf>
    <xf numFmtId="1" fontId="6" fillId="0" borderId="14" xfId="0" applyNumberFormat="1" applyFont="1" applyFill="1" applyBorder="1" applyAlignment="1">
      <alignment horizontal="left" vertical="top"/>
    </xf>
    <xf numFmtId="49" fontId="8" fillId="0" borderId="13" xfId="0" applyNumberFormat="1" applyFont="1" applyFill="1" applyBorder="1" applyAlignment="1">
      <alignment horizontal="center" vertical="top"/>
    </xf>
    <xf numFmtId="49" fontId="8" fillId="0" borderId="15" xfId="0" applyNumberFormat="1" applyFont="1" applyFill="1" applyBorder="1" applyAlignment="1">
      <alignment horizontal="center" vertical="top"/>
    </xf>
    <xf numFmtId="9" fontId="6" fillId="0" borderId="61" xfId="0" applyNumberFormat="1" applyFont="1" applyFill="1" applyBorder="1" applyAlignment="1">
      <alignment horizontal="left" vertical="top"/>
    </xf>
    <xf numFmtId="49" fontId="8" fillId="0" borderId="57" xfId="0" applyNumberFormat="1" applyFont="1" applyFill="1" applyBorder="1" applyAlignment="1">
      <alignment horizontal="center" vertical="top"/>
    </xf>
    <xf numFmtId="49" fontId="8" fillId="0" borderId="56" xfId="0" applyNumberFormat="1" applyFont="1" applyFill="1" applyBorder="1" applyAlignment="1">
      <alignment horizontal="center" vertical="top"/>
    </xf>
    <xf numFmtId="9" fontId="6" fillId="0" borderId="39" xfId="0" applyNumberFormat="1" applyFont="1" applyFill="1" applyBorder="1" applyAlignment="1">
      <alignment horizontal="left" vertical="top" wrapText="1"/>
    </xf>
    <xf numFmtId="49" fontId="8" fillId="0" borderId="30" xfId="0" applyNumberFormat="1" applyFont="1" applyFill="1" applyBorder="1" applyAlignment="1">
      <alignment horizontal="center" vertical="top"/>
    </xf>
    <xf numFmtId="49" fontId="8" fillId="0" borderId="31" xfId="0" applyNumberFormat="1" applyFont="1" applyFill="1" applyBorder="1" applyAlignment="1">
      <alignment horizontal="center" vertical="top"/>
    </xf>
    <xf numFmtId="49" fontId="8" fillId="0" borderId="27" xfId="0" applyNumberFormat="1" applyFont="1" applyFill="1" applyBorder="1" applyAlignment="1">
      <alignment horizontal="center" vertical="top"/>
    </xf>
    <xf numFmtId="49" fontId="8" fillId="0" borderId="36" xfId="0" applyNumberFormat="1" applyFont="1" applyFill="1" applyBorder="1" applyAlignment="1">
      <alignment horizontal="center" vertical="top"/>
    </xf>
    <xf numFmtId="49" fontId="8" fillId="0" borderId="72" xfId="0" applyNumberFormat="1" applyFont="1" applyFill="1" applyBorder="1" applyAlignment="1">
      <alignment horizontal="center" vertical="top"/>
    </xf>
    <xf numFmtId="0" fontId="18" fillId="0" borderId="34" xfId="0" applyFont="1" applyFill="1" applyBorder="1" applyAlignment="1">
      <alignment horizontal="left" vertical="top" wrapText="1"/>
    </xf>
    <xf numFmtId="0" fontId="18" fillId="0" borderId="39" xfId="0" applyFont="1" applyFill="1" applyBorder="1" applyAlignment="1">
      <alignment horizontal="left" vertical="top" wrapText="1"/>
    </xf>
    <xf numFmtId="1" fontId="2" fillId="0" borderId="18" xfId="0" applyNumberFormat="1" applyFont="1" applyFill="1" applyBorder="1" applyAlignment="1">
      <alignment horizontal="center" vertical="top"/>
    </xf>
    <xf numFmtId="49" fontId="15" fillId="0" borderId="26" xfId="0" applyNumberFormat="1" applyFont="1" applyFill="1" applyBorder="1" applyAlignment="1">
      <alignment horizontal="center" vertical="top"/>
    </xf>
    <xf numFmtId="49" fontId="15" fillId="0" borderId="27" xfId="0" applyNumberFormat="1" applyFont="1" applyFill="1" applyBorder="1" applyAlignment="1">
      <alignment horizontal="center" vertical="top"/>
    </xf>
    <xf numFmtId="49" fontId="15" fillId="0" borderId="30" xfId="0" applyNumberFormat="1" applyFont="1" applyFill="1" applyBorder="1" applyAlignment="1">
      <alignment horizontal="center" vertical="top"/>
    </xf>
    <xf numFmtId="49" fontId="15" fillId="0" borderId="31" xfId="0" applyNumberFormat="1" applyFont="1" applyFill="1" applyBorder="1" applyAlignment="1">
      <alignment horizontal="center" vertical="top"/>
    </xf>
    <xf numFmtId="0" fontId="8" fillId="0" borderId="14"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34" xfId="0" applyFont="1" applyFill="1" applyBorder="1" applyAlignment="1">
      <alignment horizontal="left" vertical="top" wrapText="1"/>
    </xf>
    <xf numFmtId="49" fontId="7" fillId="3" borderId="26"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6" xfId="0" applyNumberFormat="1" applyFont="1" applyFill="1" applyBorder="1" applyAlignment="1">
      <alignment horizontal="center" vertical="top"/>
    </xf>
    <xf numFmtId="164" fontId="7" fillId="4" borderId="25" xfId="0" applyNumberFormat="1" applyFont="1" applyFill="1" applyBorder="1" applyAlignment="1">
      <alignment horizontal="center" vertical="top"/>
    </xf>
    <xf numFmtId="164" fontId="7" fillId="4" borderId="13" xfId="0" applyNumberFormat="1" applyFont="1" applyFill="1" applyBorder="1" applyAlignment="1">
      <alignment horizontal="center" vertical="top"/>
    </xf>
    <xf numFmtId="164" fontId="18" fillId="4" borderId="5" xfId="0" applyNumberFormat="1" applyFont="1" applyFill="1" applyBorder="1" applyAlignment="1">
      <alignment horizontal="center" vertical="top"/>
    </xf>
    <xf numFmtId="49" fontId="23" fillId="0" borderId="26" xfId="0" applyNumberFormat="1" applyFont="1" applyFill="1" applyBorder="1" applyAlignment="1">
      <alignment horizontal="center" vertical="top"/>
    </xf>
    <xf numFmtId="49" fontId="23" fillId="0" borderId="27" xfId="0" applyNumberFormat="1" applyFont="1" applyFill="1" applyBorder="1" applyAlignment="1">
      <alignment horizontal="center" vertical="top"/>
    </xf>
    <xf numFmtId="49" fontId="23" fillId="0" borderId="30" xfId="0" applyNumberFormat="1" applyFont="1" applyFill="1" applyBorder="1" applyAlignment="1">
      <alignment horizontal="center" vertical="top"/>
    </xf>
    <xf numFmtId="49" fontId="23" fillId="0" borderId="31" xfId="0" applyNumberFormat="1" applyFont="1" applyFill="1" applyBorder="1" applyAlignment="1">
      <alignment horizontal="center" vertical="top"/>
    </xf>
    <xf numFmtId="49" fontId="15" fillId="0" borderId="18" xfId="0" applyNumberFormat="1" applyFont="1" applyFill="1" applyBorder="1" applyAlignment="1">
      <alignment horizontal="center" vertical="top"/>
    </xf>
    <xf numFmtId="49" fontId="15" fillId="0" borderId="19" xfId="0" applyNumberFormat="1" applyFont="1" applyFill="1" applyBorder="1" applyAlignment="1">
      <alignment horizontal="center" vertical="top"/>
    </xf>
    <xf numFmtId="164" fontId="8" fillId="0" borderId="52" xfId="0" applyNumberFormat="1" applyFont="1" applyFill="1" applyBorder="1" applyAlignment="1">
      <alignment horizontal="center" vertical="center" wrapText="1"/>
    </xf>
    <xf numFmtId="164" fontId="2" fillId="0" borderId="0" xfId="0" applyNumberFormat="1" applyFont="1" applyBorder="1" applyAlignment="1">
      <alignment vertical="top"/>
    </xf>
    <xf numFmtId="164" fontId="7" fillId="0" borderId="16"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2" fillId="4" borderId="48" xfId="0" applyFont="1" applyFill="1" applyBorder="1" applyAlignment="1">
      <alignment horizontal="center" vertical="top"/>
    </xf>
    <xf numFmtId="164" fontId="8" fillId="4" borderId="63"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49" fontId="8" fillId="0" borderId="14" xfId="0" applyNumberFormat="1" applyFont="1" applyFill="1" applyBorder="1" applyAlignment="1">
      <alignment horizontal="left" vertical="top" wrapText="1"/>
    </xf>
    <xf numFmtId="0" fontId="14" fillId="0" borderId="39" xfId="0" applyFont="1" applyBorder="1" applyAlignment="1">
      <alignment horizontal="left" vertical="top" wrapText="1"/>
    </xf>
    <xf numFmtId="49" fontId="8" fillId="0" borderId="14" xfId="0" applyNumberFormat="1" applyFont="1" applyFill="1" applyBorder="1" applyAlignment="1">
      <alignment horizontal="left" vertical="top"/>
    </xf>
    <xf numFmtId="49" fontId="8" fillId="0" borderId="28" xfId="0" applyNumberFormat="1" applyFont="1" applyFill="1" applyBorder="1" applyAlignment="1">
      <alignment horizontal="left" vertical="top"/>
    </xf>
    <xf numFmtId="49" fontId="8" fillId="0" borderId="30" xfId="0" applyNumberFormat="1" applyFont="1" applyFill="1" applyBorder="1" applyAlignment="1">
      <alignment horizontal="left" vertical="top"/>
    </xf>
    <xf numFmtId="49" fontId="2" fillId="0" borderId="73" xfId="0" applyNumberFormat="1" applyFont="1" applyBorder="1" applyAlignment="1">
      <alignment horizontal="center" vertical="top"/>
    </xf>
    <xf numFmtId="0" fontId="8" fillId="7" borderId="5" xfId="0" applyFont="1" applyFill="1" applyBorder="1" applyAlignment="1">
      <alignment horizontal="center" vertical="top"/>
    </xf>
    <xf numFmtId="164" fontId="7" fillId="7" borderId="25" xfId="0" applyNumberFormat="1" applyFont="1" applyFill="1" applyBorder="1" applyAlignment="1">
      <alignment horizontal="center" vertical="top"/>
    </xf>
    <xf numFmtId="49" fontId="2" fillId="0" borderId="45" xfId="0" applyNumberFormat="1" applyFont="1" applyBorder="1" applyAlignment="1">
      <alignment horizontal="center" vertical="top"/>
    </xf>
    <xf numFmtId="0" fontId="10" fillId="4" borderId="45" xfId="0" applyFont="1" applyFill="1" applyBorder="1" applyAlignment="1">
      <alignment horizontal="center" vertical="top"/>
    </xf>
    <xf numFmtId="164" fontId="34" fillId="4" borderId="40" xfId="0" applyNumberFormat="1" applyFont="1" applyFill="1" applyBorder="1" applyAlignment="1">
      <alignment horizontal="center" vertical="top"/>
    </xf>
    <xf numFmtId="164" fontId="34" fillId="4" borderId="30"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164" fontId="8" fillId="0" borderId="50" xfId="0" applyNumberFormat="1" applyFont="1" applyFill="1" applyBorder="1" applyAlignment="1">
      <alignment horizontal="center" vertical="top"/>
    </xf>
    <xf numFmtId="0" fontId="2" fillId="0" borderId="46" xfId="0" applyFont="1" applyFill="1" applyBorder="1" applyAlignment="1">
      <alignment horizontal="center" vertical="top" wrapText="1"/>
    </xf>
    <xf numFmtId="49" fontId="23" fillId="0" borderId="13" xfId="0" applyNumberFormat="1" applyFont="1" applyFill="1" applyBorder="1" applyAlignment="1">
      <alignment horizontal="center" vertical="top"/>
    </xf>
    <xf numFmtId="49" fontId="23" fillId="0" borderId="15" xfId="0" applyNumberFormat="1" applyFont="1" applyFill="1" applyBorder="1" applyAlignment="1">
      <alignment horizontal="center" vertical="top"/>
    </xf>
    <xf numFmtId="49" fontId="19" fillId="0" borderId="0" xfId="0" applyNumberFormat="1" applyFont="1" applyFill="1" applyBorder="1" applyAlignment="1">
      <alignment horizontal="center" vertical="top" wrapText="1"/>
    </xf>
    <xf numFmtId="164" fontId="35" fillId="7" borderId="25" xfId="0" applyNumberFormat="1" applyFont="1" applyFill="1" applyBorder="1" applyAlignment="1">
      <alignment horizontal="center" vertical="center"/>
    </xf>
    <xf numFmtId="164" fontId="35" fillId="0" borderId="52" xfId="0" applyNumberFormat="1" applyFont="1" applyBorder="1" applyAlignment="1">
      <alignment horizontal="center" vertical="center"/>
    </xf>
    <xf numFmtId="164" fontId="35" fillId="0" borderId="52" xfId="0" applyNumberFormat="1" applyFont="1" applyFill="1" applyBorder="1" applyAlignment="1">
      <alignment horizontal="center" vertical="center"/>
    </xf>
    <xf numFmtId="164" fontId="35" fillId="0" borderId="52" xfId="0" applyNumberFormat="1" applyFont="1" applyFill="1" applyBorder="1" applyAlignment="1">
      <alignment horizontal="center" vertical="top"/>
    </xf>
    <xf numFmtId="164" fontId="35" fillId="0" borderId="15" xfId="0" applyNumberFormat="1" applyFont="1" applyFill="1" applyBorder="1" applyAlignment="1">
      <alignment horizontal="center" vertical="top"/>
    </xf>
    <xf numFmtId="164" fontId="35" fillId="0" borderId="14" xfId="0" applyNumberFormat="1" applyFont="1" applyFill="1" applyBorder="1" applyAlignment="1">
      <alignment horizontal="center" vertical="top"/>
    </xf>
    <xf numFmtId="164" fontId="35" fillId="0" borderId="6" xfId="0" applyNumberFormat="1" applyFont="1" applyFill="1" applyBorder="1" applyAlignment="1">
      <alignment horizontal="center" vertical="top"/>
    </xf>
    <xf numFmtId="164" fontId="35" fillId="0" borderId="71" xfId="0" applyNumberFormat="1" applyFont="1" applyFill="1" applyBorder="1" applyAlignment="1">
      <alignment horizontal="center" vertical="top"/>
    </xf>
    <xf numFmtId="164" fontId="35" fillId="7" borderId="15" xfId="0" applyNumberFormat="1" applyFont="1" applyFill="1" applyBorder="1" applyAlignment="1">
      <alignment horizontal="center" vertical="center"/>
    </xf>
    <xf numFmtId="164" fontId="35" fillId="0" borderId="25" xfId="0" applyNumberFormat="1" applyFont="1" applyFill="1" applyBorder="1" applyAlignment="1">
      <alignment horizontal="center" vertical="top"/>
    </xf>
    <xf numFmtId="0" fontId="26" fillId="0" borderId="0" xfId="0" applyFont="1" applyAlignment="1">
      <alignment horizontal="left" vertical="top" wrapText="1"/>
    </xf>
    <xf numFmtId="0" fontId="27" fillId="0" borderId="0" xfId="0" applyFont="1" applyAlignment="1">
      <alignment vertical="top"/>
    </xf>
    <xf numFmtId="0" fontId="11" fillId="0" borderId="43" xfId="0" applyFont="1" applyBorder="1" applyAlignment="1">
      <alignment horizontal="center" wrapText="1"/>
    </xf>
    <xf numFmtId="0" fontId="2" fillId="0" borderId="14"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5" fillId="2" borderId="22" xfId="0" applyFont="1" applyFill="1" applyBorder="1" applyAlignment="1">
      <alignment horizontal="left" vertical="top"/>
    </xf>
    <xf numFmtId="0" fontId="5" fillId="2" borderId="23"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0" xfId="0" applyFont="1" applyFill="1" applyBorder="1" applyAlignment="1">
      <alignment horizontal="left" vertical="top" wrapText="1"/>
    </xf>
    <xf numFmtId="49" fontId="7" fillId="2" borderId="1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12" xfId="0" applyNumberFormat="1" applyFont="1" applyFill="1" applyBorder="1" applyAlignment="1">
      <alignment horizontal="center" vertical="top"/>
    </xf>
    <xf numFmtId="49" fontId="7" fillId="3" borderId="25"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3" borderId="63" xfId="0" applyNumberFormat="1" applyFont="1" applyFill="1" applyBorder="1" applyAlignment="1">
      <alignment horizontal="center" vertical="top"/>
    </xf>
    <xf numFmtId="49" fontId="7" fillId="0" borderId="13" xfId="0" applyNumberFormat="1" applyFont="1" applyBorder="1" applyAlignment="1">
      <alignment horizontal="center" vertical="top"/>
    </xf>
    <xf numFmtId="49" fontId="7" fillId="0" borderId="18"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3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0" xfId="0" applyFont="1" applyFill="1" applyBorder="1" applyAlignment="1">
      <alignment horizontal="left" vertical="top" wrapText="1"/>
    </xf>
    <xf numFmtId="49" fontId="9" fillId="0" borderId="5" xfId="0" applyNumberFormat="1" applyFont="1" applyBorder="1" applyAlignment="1">
      <alignment horizontal="center" vertical="top"/>
    </xf>
    <xf numFmtId="49" fontId="9" fillId="0" borderId="17"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53" xfId="0" applyNumberFormat="1" applyFont="1" applyBorder="1" applyAlignment="1">
      <alignment horizontal="center" vertical="top"/>
    </xf>
    <xf numFmtId="0" fontId="8" fillId="0" borderId="67"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3" xfId="0" applyFont="1" applyBorder="1" applyAlignment="1">
      <alignment horizontal="center" vertical="center" textRotation="90" wrapText="1"/>
    </xf>
    <xf numFmtId="0" fontId="8" fillId="0" borderId="50"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0" fontId="7" fillId="0" borderId="52" xfId="0" applyFont="1" applyBorder="1" applyAlignment="1">
      <alignment horizontal="center" vertical="center"/>
    </xf>
    <xf numFmtId="0" fontId="7" fillId="0" borderId="16" xfId="0" applyFont="1" applyBorder="1" applyAlignment="1">
      <alignment horizontal="center" vertical="center"/>
    </xf>
    <xf numFmtId="0" fontId="7" fillId="0" borderId="46" xfId="0" applyFont="1" applyBorder="1" applyAlignment="1">
      <alignment horizontal="center" vertical="center"/>
    </xf>
    <xf numFmtId="0" fontId="2" fillId="0" borderId="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2" xfId="0" applyFont="1" applyBorder="1" applyAlignment="1">
      <alignment horizontal="center" vertical="center"/>
    </xf>
    <xf numFmtId="49" fontId="7" fillId="0" borderId="26" xfId="0" applyNumberFormat="1" applyFont="1" applyBorder="1" applyAlignment="1">
      <alignment horizontal="center" vertical="top"/>
    </xf>
    <xf numFmtId="49" fontId="7" fillId="0" borderId="30" xfId="0" applyNumberFormat="1" applyFont="1" applyBorder="1" applyAlignment="1">
      <alignment horizontal="center" vertical="top"/>
    </xf>
    <xf numFmtId="0" fontId="6" fillId="0" borderId="73"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45"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6" xfId="0" applyFont="1" applyFill="1" applyBorder="1" applyAlignment="1">
      <alignment vertical="top" wrapText="1"/>
    </xf>
    <xf numFmtId="0" fontId="11" fillId="0" borderId="39" xfId="0" applyFont="1" applyBorder="1" applyAlignment="1">
      <alignment vertical="top" wrapText="1"/>
    </xf>
    <xf numFmtId="0" fontId="14" fillId="0" borderId="66" xfId="0" applyFont="1" applyBorder="1" applyAlignment="1">
      <alignment vertical="top" wrapText="1"/>
    </xf>
    <xf numFmtId="0" fontId="29" fillId="0" borderId="44"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0" xfId="0" applyNumberFormat="1" applyFont="1" applyFill="1" applyBorder="1" applyAlignment="1">
      <alignment horizontal="right" vertical="top"/>
    </xf>
    <xf numFmtId="49" fontId="7" fillId="3" borderId="21" xfId="0" applyNumberFormat="1" applyFont="1" applyFill="1" applyBorder="1" applyAlignment="1">
      <alignment horizontal="left" vertical="top"/>
    </xf>
    <xf numFmtId="49" fontId="7" fillId="3" borderId="22" xfId="0" applyNumberFormat="1" applyFont="1" applyFill="1" applyBorder="1" applyAlignment="1">
      <alignment horizontal="left" vertical="top"/>
    </xf>
    <xf numFmtId="49" fontId="7" fillId="3" borderId="67" xfId="0" applyNumberFormat="1" applyFont="1" applyFill="1" applyBorder="1" applyAlignment="1">
      <alignment horizontal="left" vertical="top"/>
    </xf>
    <xf numFmtId="49" fontId="7" fillId="3" borderId="23" xfId="0" applyNumberFormat="1" applyFont="1" applyFill="1" applyBorder="1" applyAlignment="1">
      <alignment horizontal="left" vertical="top"/>
    </xf>
    <xf numFmtId="49" fontId="7" fillId="2" borderId="52" xfId="0" applyNumberFormat="1" applyFont="1" applyFill="1" applyBorder="1" applyAlignment="1">
      <alignment horizontal="center" vertical="top"/>
    </xf>
    <xf numFmtId="49" fontId="7" fillId="2" borderId="53"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6" fillId="0" borderId="25" xfId="0" applyFont="1" applyFill="1" applyBorder="1" applyAlignment="1">
      <alignment vertical="top" wrapText="1"/>
    </xf>
    <xf numFmtId="0" fontId="6" fillId="0" borderId="63" xfId="0" applyFont="1" applyFill="1" applyBorder="1" applyAlignment="1">
      <alignment vertical="top" wrapText="1"/>
    </xf>
    <xf numFmtId="49" fontId="2" fillId="0" borderId="5" xfId="0" applyNumberFormat="1" applyFont="1" applyBorder="1" applyAlignment="1">
      <alignment horizontal="center" vertical="top"/>
    </xf>
    <xf numFmtId="0" fontId="8" fillId="0" borderId="34" xfId="0" applyFont="1" applyFill="1" applyBorder="1" applyAlignment="1">
      <alignment horizontal="left" vertical="top" wrapText="1"/>
    </xf>
    <xf numFmtId="0" fontId="8" fillId="0" borderId="39" xfId="0" applyFont="1" applyFill="1" applyBorder="1" applyAlignment="1">
      <alignment horizontal="left" vertical="top" wrapText="1"/>
    </xf>
    <xf numFmtId="49" fontId="7" fillId="2" borderId="59" xfId="0" applyNumberFormat="1" applyFont="1" applyFill="1" applyBorder="1" applyAlignment="1">
      <alignment horizontal="center" vertical="top"/>
    </xf>
    <xf numFmtId="49" fontId="7" fillId="3" borderId="18" xfId="0" applyNumberFormat="1" applyFont="1" applyFill="1" applyBorder="1" applyAlignment="1">
      <alignment horizontal="center" vertical="top"/>
    </xf>
    <xf numFmtId="0" fontId="6" fillId="0" borderId="7" xfId="0" applyFont="1" applyFill="1" applyBorder="1" applyAlignment="1">
      <alignment vertical="top" wrapText="1"/>
    </xf>
    <xf numFmtId="49" fontId="2" fillId="0" borderId="51" xfId="0" applyNumberFormat="1" applyFont="1" applyBorder="1" applyAlignment="1">
      <alignment horizontal="center" vertical="top"/>
    </xf>
    <xf numFmtId="49" fontId="7" fillId="0" borderId="52" xfId="0" applyNumberFormat="1" applyFont="1" applyFill="1" applyBorder="1" applyAlignment="1">
      <alignment horizontal="center" vertical="top"/>
    </xf>
    <xf numFmtId="49" fontId="7" fillId="0" borderId="59" xfId="0" applyNumberFormat="1" applyFont="1" applyFill="1" applyBorder="1" applyAlignment="1">
      <alignment horizontal="center" vertical="top"/>
    </xf>
    <xf numFmtId="49" fontId="7" fillId="0" borderId="53" xfId="0" applyNumberFormat="1" applyFont="1" applyFill="1" applyBorder="1" applyAlignment="1">
      <alignment horizontal="center" vertical="top"/>
    </xf>
    <xf numFmtId="49" fontId="7" fillId="0" borderId="13" xfId="0" applyNumberFormat="1" applyFont="1" applyFill="1" applyBorder="1" applyAlignment="1">
      <alignment horizontal="center" vertical="top"/>
    </xf>
    <xf numFmtId="49" fontId="7" fillId="0" borderId="18"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1" fontId="6" fillId="0" borderId="34" xfId="0" applyNumberFormat="1" applyFont="1" applyFill="1" applyBorder="1" applyAlignment="1">
      <alignment horizontal="left" vertical="top" wrapText="1"/>
    </xf>
    <xf numFmtId="0" fontId="11" fillId="0" borderId="71" xfId="0" applyFont="1" applyBorder="1" applyAlignment="1">
      <alignment horizontal="left" vertical="top" wrapText="1"/>
    </xf>
    <xf numFmtId="0" fontId="6" fillId="0" borderId="73" xfId="0" applyFont="1" applyFill="1" applyBorder="1" applyAlignment="1">
      <alignment vertical="top" wrapText="1"/>
    </xf>
    <xf numFmtId="0" fontId="11" fillId="0" borderId="45" xfId="0" applyFont="1" applyBorder="1" applyAlignment="1">
      <alignment vertical="top" wrapText="1"/>
    </xf>
    <xf numFmtId="49" fontId="2" fillId="0" borderId="64" xfId="0" applyNumberFormat="1" applyFont="1" applyBorder="1" applyAlignment="1">
      <alignment horizontal="center" vertical="top" wrapText="1"/>
    </xf>
    <xf numFmtId="49" fontId="2" fillId="0" borderId="48" xfId="0" applyNumberFormat="1" applyFont="1" applyBorder="1" applyAlignment="1">
      <alignment horizontal="center" vertical="top"/>
    </xf>
    <xf numFmtId="49" fontId="7" fillId="3" borderId="30" xfId="0" applyNumberFormat="1" applyFont="1" applyFill="1" applyBorder="1" applyAlignment="1">
      <alignment horizontal="right" vertical="top"/>
    </xf>
    <xf numFmtId="49" fontId="7" fillId="3" borderId="32" xfId="0" applyNumberFormat="1" applyFont="1" applyFill="1" applyBorder="1" applyAlignment="1">
      <alignment horizontal="left" vertical="top"/>
    </xf>
    <xf numFmtId="49" fontId="2" fillId="0" borderId="17" xfId="0" applyNumberFormat="1" applyFont="1" applyBorder="1" applyAlignment="1">
      <alignment horizontal="center" vertical="top"/>
    </xf>
    <xf numFmtId="0" fontId="8" fillId="0" borderId="6" xfId="0" applyFont="1" applyFill="1" applyBorder="1" applyAlignment="1">
      <alignment horizontal="left" vertical="top" wrapText="1"/>
    </xf>
    <xf numFmtId="0" fontId="6" fillId="0" borderId="27" xfId="0" applyFont="1" applyFill="1" applyBorder="1" applyAlignment="1">
      <alignment vertical="top" wrapText="1"/>
    </xf>
    <xf numFmtId="0" fontId="11" fillId="0" borderId="19" xfId="0" applyFont="1" applyBorder="1" applyAlignment="1">
      <alignment vertical="top" wrapText="1"/>
    </xf>
    <xf numFmtId="0" fontId="11" fillId="0" borderId="31" xfId="0" applyFont="1" applyBorder="1" applyAlignment="1">
      <alignment vertical="top" wrapText="1"/>
    </xf>
    <xf numFmtId="49" fontId="2" fillId="0" borderId="47" xfId="0" applyNumberFormat="1" applyFont="1" applyBorder="1" applyAlignment="1">
      <alignment horizontal="center" vertical="top" wrapText="1"/>
    </xf>
    <xf numFmtId="0" fontId="17" fillId="0" borderId="65" xfId="0" applyFont="1" applyFill="1" applyBorder="1" applyAlignment="1">
      <alignment horizontal="left" vertical="top" wrapText="1"/>
    </xf>
    <xf numFmtId="0" fontId="31"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0" fontId="8" fillId="0" borderId="65" xfId="0" applyFont="1" applyFill="1" applyBorder="1" applyAlignment="1">
      <alignment horizontal="left" vertical="top" wrapText="1"/>
    </xf>
    <xf numFmtId="0" fontId="11" fillId="0" borderId="41" xfId="0" applyFont="1" applyFill="1" applyBorder="1" applyAlignment="1">
      <alignment horizontal="left" vertical="top" wrapText="1"/>
    </xf>
    <xf numFmtId="0" fontId="0" fillId="0" borderId="31" xfId="0" applyBorder="1" applyAlignment="1">
      <alignment vertical="top" wrapText="1"/>
    </xf>
    <xf numFmtId="49" fontId="7" fillId="2" borderId="39" xfId="0" applyNumberFormat="1" applyFont="1" applyFill="1" applyBorder="1" applyAlignment="1">
      <alignment horizontal="center" vertical="top"/>
    </xf>
    <xf numFmtId="49" fontId="7" fillId="3" borderId="30" xfId="0" applyNumberFormat="1" applyFont="1" applyFill="1" applyBorder="1" applyAlignment="1">
      <alignment horizontal="center" vertical="top"/>
    </xf>
    <xf numFmtId="0" fontId="6" fillId="0" borderId="38" xfId="0" applyFont="1" applyFill="1" applyBorder="1" applyAlignment="1">
      <alignment vertical="top" wrapText="1"/>
    </xf>
    <xf numFmtId="49" fontId="9" fillId="0" borderId="55" xfId="0" applyNumberFormat="1" applyFont="1" applyBorder="1" applyAlignment="1">
      <alignment horizontal="center" vertical="top"/>
    </xf>
    <xf numFmtId="0" fontId="8" fillId="0" borderId="41" xfId="0" applyFont="1" applyFill="1" applyBorder="1" applyAlignment="1">
      <alignment horizontal="left" vertical="top" wrapText="1"/>
    </xf>
    <xf numFmtId="49" fontId="9" fillId="0" borderId="11" xfId="0" applyNumberFormat="1" applyFont="1" applyBorder="1" applyAlignment="1">
      <alignment horizontal="center" vertical="top"/>
    </xf>
    <xf numFmtId="0" fontId="17" fillId="0" borderId="28" xfId="0" applyFont="1" applyFill="1" applyBorder="1" applyAlignment="1">
      <alignment horizontal="left" vertical="top" wrapText="1"/>
    </xf>
    <xf numFmtId="49" fontId="7" fillId="3" borderId="33" xfId="0" applyNumberFormat="1" applyFont="1" applyFill="1" applyBorder="1" applyAlignment="1">
      <alignment horizontal="right" vertical="top"/>
    </xf>
    <xf numFmtId="49" fontId="28" fillId="3" borderId="22" xfId="0" applyNumberFormat="1" applyFont="1" applyFill="1" applyBorder="1" applyAlignment="1">
      <alignment horizontal="left" vertical="top"/>
    </xf>
    <xf numFmtId="49" fontId="28" fillId="3" borderId="23" xfId="0" applyNumberFormat="1" applyFont="1" applyFill="1" applyBorder="1" applyAlignment="1">
      <alignment horizontal="left" vertical="top"/>
    </xf>
    <xf numFmtId="0" fontId="8" fillId="0" borderId="28" xfId="0" applyFont="1" applyFill="1" applyBorder="1" applyAlignment="1">
      <alignment horizontal="left" vertical="top" wrapText="1"/>
    </xf>
    <xf numFmtId="49" fontId="8" fillId="2" borderId="52" xfId="0" applyNumberFormat="1" applyFont="1" applyFill="1" applyBorder="1" applyAlignment="1">
      <alignment horizontal="center" vertical="top"/>
    </xf>
    <xf numFmtId="49" fontId="8" fillId="2" borderId="59" xfId="0" applyNumberFormat="1" applyFont="1" applyFill="1" applyBorder="1" applyAlignment="1">
      <alignment horizontal="center" vertical="top"/>
    </xf>
    <xf numFmtId="49" fontId="8" fillId="2" borderId="53" xfId="0" applyNumberFormat="1" applyFont="1" applyFill="1" applyBorder="1" applyAlignment="1">
      <alignment horizontal="center" vertical="top"/>
    </xf>
    <xf numFmtId="49" fontId="8" fillId="3" borderId="13" xfId="0" applyNumberFormat="1" applyFont="1" applyFill="1" applyBorder="1" applyAlignment="1">
      <alignment horizontal="center" vertical="top"/>
    </xf>
    <xf numFmtId="49" fontId="8" fillId="3" borderId="18"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3" xfId="0" applyNumberFormat="1" applyFont="1" applyBorder="1" applyAlignment="1">
      <alignment horizontal="center" vertical="top"/>
    </xf>
    <xf numFmtId="49" fontId="8" fillId="0" borderId="18" xfId="0" applyNumberFormat="1" applyFont="1" applyBorder="1" applyAlignment="1">
      <alignment horizontal="center" vertical="top"/>
    </xf>
    <xf numFmtId="49" fontId="8" fillId="0" borderId="1" xfId="0" applyNumberFormat="1" applyFont="1" applyBorder="1" applyAlignment="1">
      <alignment horizontal="center" vertical="top"/>
    </xf>
    <xf numFmtId="0" fontId="6" fillId="0" borderId="31" xfId="0" applyFont="1" applyFill="1" applyBorder="1" applyAlignment="1">
      <alignment vertical="top" wrapText="1"/>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49" fontId="2" fillId="0" borderId="46" xfId="0" applyNumberFormat="1" applyFont="1" applyBorder="1" applyAlignment="1">
      <alignment horizontal="center" vertical="top" wrapText="1"/>
    </xf>
    <xf numFmtId="0" fontId="0" fillId="0" borderId="39" xfId="0" applyBorder="1" applyAlignment="1">
      <alignment horizontal="left" vertical="top" wrapText="1"/>
    </xf>
    <xf numFmtId="49" fontId="7" fillId="2" borderId="34" xfId="0" applyNumberFormat="1" applyFont="1" applyFill="1" applyBorder="1" applyAlignment="1">
      <alignment horizontal="center" vertical="top"/>
    </xf>
    <xf numFmtId="49" fontId="7" fillId="3" borderId="26" xfId="0" applyNumberFormat="1" applyFont="1" applyFill="1" applyBorder="1" applyAlignment="1">
      <alignment horizontal="center" vertical="top"/>
    </xf>
    <xf numFmtId="0" fontId="6" fillId="0" borderId="19" xfId="0" applyFont="1" applyFill="1" applyBorder="1" applyAlignment="1">
      <alignment vertical="top" wrapText="1"/>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11" fillId="0" borderId="39" xfId="0" applyFont="1" applyBorder="1" applyAlignment="1">
      <alignment horizontal="left" vertical="top" wrapText="1"/>
    </xf>
    <xf numFmtId="49" fontId="7" fillId="3" borderId="21" xfId="0" applyNumberFormat="1" applyFont="1" applyFill="1" applyBorder="1" applyAlignment="1">
      <alignment horizontal="right" vertical="top"/>
    </xf>
    <xf numFmtId="49" fontId="7" fillId="3" borderId="22" xfId="0" applyNumberFormat="1" applyFont="1" applyFill="1" applyBorder="1" applyAlignment="1">
      <alignment horizontal="right" vertical="top"/>
    </xf>
    <xf numFmtId="49" fontId="7" fillId="2" borderId="21" xfId="0" applyNumberFormat="1" applyFont="1" applyFill="1" applyBorder="1" applyAlignment="1">
      <alignment horizontal="right" vertical="top"/>
    </xf>
    <xf numFmtId="49" fontId="7" fillId="2" borderId="22" xfId="0" applyNumberFormat="1" applyFont="1" applyFill="1" applyBorder="1" applyAlignment="1">
      <alignment horizontal="right" vertical="top"/>
    </xf>
    <xf numFmtId="49" fontId="7" fillId="6" borderId="21" xfId="0" applyNumberFormat="1" applyFont="1" applyFill="1" applyBorder="1" applyAlignment="1">
      <alignment horizontal="right" vertical="top"/>
    </xf>
    <xf numFmtId="49" fontId="7" fillId="6" borderId="22" xfId="0" applyNumberFormat="1" applyFont="1" applyFill="1" applyBorder="1" applyAlignment="1">
      <alignment horizontal="right" vertical="top"/>
    </xf>
    <xf numFmtId="0" fontId="2" fillId="6" borderId="22" xfId="0" applyFont="1" applyFill="1" applyBorder="1" applyAlignment="1">
      <alignment horizontal="center" vertical="top"/>
    </xf>
    <xf numFmtId="0" fontId="2" fillId="6" borderId="23" xfId="0" applyFont="1" applyFill="1" applyBorder="1" applyAlignment="1">
      <alignment horizontal="center" vertical="top"/>
    </xf>
    <xf numFmtId="49" fontId="19" fillId="0" borderId="0" xfId="0" applyNumberFormat="1" applyFont="1" applyFill="1" applyBorder="1" applyAlignment="1">
      <alignment horizontal="center" vertical="top" wrapText="1"/>
    </xf>
    <xf numFmtId="0" fontId="8" fillId="0" borderId="54" xfId="0" applyFont="1" applyBorder="1" applyAlignment="1">
      <alignment horizontal="left" vertical="top" wrapText="1"/>
    </xf>
    <xf numFmtId="0" fontId="11" fillId="0" borderId="62" xfId="0" applyFont="1" applyBorder="1" applyAlignment="1">
      <alignment vertical="top" wrapText="1"/>
    </xf>
    <xf numFmtId="0" fontId="11" fillId="0" borderId="69" xfId="0" applyFont="1" applyBorder="1" applyAlignment="1">
      <alignment vertical="top" wrapText="1"/>
    </xf>
    <xf numFmtId="164" fontId="21" fillId="0" borderId="54" xfId="0" applyNumberFormat="1" applyFont="1" applyBorder="1" applyAlignment="1">
      <alignment horizontal="center" vertical="top" wrapText="1"/>
    </xf>
    <xf numFmtId="164" fontId="21" fillId="0" borderId="62" xfId="0" applyNumberFormat="1" applyFont="1" applyBorder="1" applyAlignment="1">
      <alignment horizontal="center" vertical="top" wrapText="1"/>
    </xf>
    <xf numFmtId="164" fontId="21" fillId="0" borderId="69" xfId="0" applyNumberFormat="1" applyFont="1" applyBorder="1" applyAlignment="1">
      <alignment horizontal="center" vertical="top" wrapText="1"/>
    </xf>
    <xf numFmtId="0" fontId="8" fillId="0" borderId="61" xfId="0" applyFont="1" applyBorder="1" applyAlignment="1">
      <alignment horizontal="left" vertical="top" wrapText="1"/>
    </xf>
    <xf numFmtId="0" fontId="11" fillId="0" borderId="57" xfId="0" applyFont="1" applyBorder="1" applyAlignment="1">
      <alignment vertical="top" wrapText="1"/>
    </xf>
    <xf numFmtId="0" fontId="11" fillId="0" borderId="70" xfId="0" applyFont="1" applyBorder="1" applyAlignment="1">
      <alignment vertical="top" wrapText="1"/>
    </xf>
    <xf numFmtId="49" fontId="19"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5" fillId="0" borderId="32" xfId="0" applyFont="1" applyBorder="1" applyAlignment="1">
      <alignment horizontal="center"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1" xfId="0" applyFont="1" applyFill="1" applyBorder="1" applyAlignment="1">
      <alignment vertical="top" wrapText="1"/>
    </xf>
    <xf numFmtId="164" fontId="20" fillId="6" borderId="32" xfId="0" applyNumberFormat="1" applyFont="1" applyFill="1" applyBorder="1" applyAlignment="1">
      <alignment horizontal="center" vertical="top" wrapText="1"/>
    </xf>
    <xf numFmtId="164" fontId="20" fillId="6" borderId="22" xfId="0" applyNumberFormat="1" applyFont="1" applyFill="1" applyBorder="1" applyAlignment="1">
      <alignment horizontal="center" vertical="top" wrapText="1"/>
    </xf>
    <xf numFmtId="164" fontId="20" fillId="6" borderId="23" xfId="0" applyNumberFormat="1" applyFont="1" applyFill="1" applyBorder="1" applyAlignment="1">
      <alignment horizontal="center" vertical="top" wrapText="1"/>
    </xf>
    <xf numFmtId="0" fontId="8" fillId="0" borderId="71" xfId="0" applyFont="1" applyBorder="1" applyAlignment="1">
      <alignment horizontal="left" vertical="top" wrapText="1"/>
    </xf>
    <xf numFmtId="0" fontId="11" fillId="0" borderId="36" xfId="0" applyFont="1" applyBorder="1" applyAlignment="1">
      <alignment vertical="top" wrapText="1"/>
    </xf>
    <xf numFmtId="0" fontId="11" fillId="0" borderId="38" xfId="0" applyFont="1" applyBorder="1" applyAlignment="1">
      <alignment vertical="top" wrapText="1"/>
    </xf>
    <xf numFmtId="164" fontId="21" fillId="0" borderId="68" xfId="0" applyNumberFormat="1" applyFont="1" applyBorder="1" applyAlignment="1">
      <alignment horizontal="center" vertical="top" wrapText="1"/>
    </xf>
    <xf numFmtId="164" fontId="21" fillId="0" borderId="58" xfId="0" applyNumberFormat="1" applyFont="1" applyBorder="1" applyAlignment="1">
      <alignment horizontal="center" vertical="top" wrapText="1"/>
    </xf>
    <xf numFmtId="164" fontId="21" fillId="0" borderId="64"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0" xfId="0" applyFont="1" applyBorder="1" applyAlignment="1">
      <alignment vertical="top" wrapText="1"/>
    </xf>
    <xf numFmtId="164" fontId="22" fillId="4" borderId="22" xfId="0" applyNumberFormat="1" applyFont="1" applyFill="1" applyBorder="1" applyAlignment="1">
      <alignment horizontal="center" vertical="top" wrapText="1"/>
    </xf>
    <xf numFmtId="164" fontId="22" fillId="4" borderId="23" xfId="0" applyNumberFormat="1" applyFont="1" applyFill="1" applyBorder="1" applyAlignment="1">
      <alignment horizontal="center" vertical="top" wrapText="1"/>
    </xf>
    <xf numFmtId="0" fontId="8" fillId="5" borderId="54" xfId="0" applyFont="1" applyFill="1" applyBorder="1" applyAlignment="1">
      <alignment horizontal="left" vertical="top" wrapText="1"/>
    </xf>
    <xf numFmtId="0" fontId="11" fillId="5" borderId="62" xfId="0" applyFont="1" applyFill="1" applyBorder="1" applyAlignment="1">
      <alignment horizontal="left" vertical="top" wrapText="1"/>
    </xf>
    <xf numFmtId="0" fontId="11" fillId="5" borderId="69" xfId="0" applyFont="1" applyFill="1" applyBorder="1" applyAlignment="1">
      <alignment horizontal="left" vertical="top" wrapText="1"/>
    </xf>
    <xf numFmtId="0" fontId="8" fillId="5" borderId="68" xfId="0" applyFont="1" applyFill="1" applyBorder="1" applyAlignment="1">
      <alignment horizontal="left" vertical="top" wrapText="1"/>
    </xf>
    <xf numFmtId="0" fontId="11" fillId="5" borderId="58"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0" borderId="56" xfId="0" applyFont="1" applyBorder="1" applyAlignment="1">
      <alignment vertical="top" wrapText="1"/>
    </xf>
    <xf numFmtId="0" fontId="8" fillId="0" borderId="52" xfId="0" applyFont="1" applyBorder="1" applyAlignment="1">
      <alignment horizontal="left" vertical="top" wrapText="1"/>
    </xf>
    <xf numFmtId="0" fontId="8" fillId="0" borderId="16" xfId="0" applyFont="1" applyBorder="1" applyAlignment="1">
      <alignment horizontal="left" vertical="top" wrapText="1"/>
    </xf>
    <xf numFmtId="0" fontId="8" fillId="0" borderId="46" xfId="0" applyFont="1" applyBorder="1" applyAlignment="1">
      <alignment horizontal="left" vertical="top" wrapText="1"/>
    </xf>
    <xf numFmtId="164" fontId="21" fillId="0" borderId="52" xfId="0" applyNumberFormat="1" applyFont="1" applyBorder="1" applyAlignment="1">
      <alignment horizontal="center" vertical="top" wrapText="1"/>
    </xf>
    <xf numFmtId="164" fontId="21" fillId="0" borderId="16" xfId="0" applyNumberFormat="1" applyFont="1" applyBorder="1" applyAlignment="1">
      <alignment horizontal="center" vertical="top" wrapText="1"/>
    </xf>
    <xf numFmtId="164" fontId="21" fillId="0" borderId="46" xfId="0" applyNumberFormat="1" applyFont="1" applyBorder="1" applyAlignment="1">
      <alignment horizontal="center" vertical="top" wrapText="1"/>
    </xf>
  </cellXfs>
  <cellStyles count="6">
    <cellStyle name="Įprastas" xfId="0" builtinId="0"/>
    <cellStyle name="Įprastas 2" xfId="2"/>
    <cellStyle name="Normal 2" xfId="1"/>
    <cellStyle name="Normal 2 2" xfId="3"/>
    <cellStyle name="Normal 3" xfId="4"/>
    <cellStyle name="Normal_1 lentelė(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9"/>
  <sheetViews>
    <sheetView tabSelected="1" topLeftCell="A85" zoomScaleNormal="100" workbookViewId="0">
      <selection activeCell="N104" sqref="N104"/>
    </sheetView>
  </sheetViews>
  <sheetFormatPr defaultColWidth="9.109375" defaultRowHeight="10.199999999999999" x14ac:dyDescent="0.25"/>
  <cols>
    <col min="1" max="1" width="2.6640625" style="1" customWidth="1"/>
    <col min="2" max="3" width="2.5546875" style="1" customWidth="1"/>
    <col min="4" max="4" width="24.33203125" style="1" customWidth="1"/>
    <col min="5" max="5" width="7.88671875" style="2" customWidth="1"/>
    <col min="6" max="6" width="4.44140625" style="1" customWidth="1"/>
    <col min="7" max="7" width="5.44140625" style="3" customWidth="1"/>
    <col min="8" max="8" width="6.44140625" style="1" customWidth="1"/>
    <col min="9" max="9" width="5.44140625" style="1" customWidth="1"/>
    <col min="10" max="10" width="3.88671875" style="1" customWidth="1"/>
    <col min="11" max="11" width="6.109375" style="1" customWidth="1"/>
    <col min="12" max="13" width="6" style="1" customWidth="1"/>
    <col min="14" max="14" width="38.109375" style="1" customWidth="1"/>
    <col min="15" max="15" width="3.109375" style="4" customWidth="1"/>
    <col min="16" max="16" width="2.88671875" style="1" customWidth="1"/>
    <col min="17" max="17" width="3" style="1" customWidth="1"/>
    <col min="18" max="16384" width="9.109375" style="5"/>
  </cols>
  <sheetData>
    <row r="1" spans="1:21" ht="62.25" customHeight="1" x14ac:dyDescent="0.25">
      <c r="L1" s="295"/>
      <c r="M1" s="296"/>
      <c r="N1" s="296"/>
      <c r="O1" s="296"/>
      <c r="P1" s="296"/>
      <c r="Q1" s="296"/>
    </row>
    <row r="2" spans="1:21" ht="16.5" customHeight="1" x14ac:dyDescent="0.25">
      <c r="A2" s="131" t="s">
        <v>91</v>
      </c>
      <c r="B2" s="162"/>
      <c r="C2" s="162"/>
      <c r="D2" s="162"/>
      <c r="E2" s="163"/>
      <c r="F2" s="149"/>
      <c r="G2" s="164"/>
      <c r="H2" s="149"/>
      <c r="I2" s="149"/>
      <c r="J2" s="149"/>
      <c r="K2" s="149"/>
      <c r="L2" s="165"/>
      <c r="M2" s="166"/>
      <c r="N2" s="166"/>
      <c r="O2" s="167"/>
      <c r="P2" s="145"/>
      <c r="Q2" s="145"/>
      <c r="R2" s="168"/>
    </row>
    <row r="3" spans="1:21" ht="12.75" customHeight="1" thickBot="1" x14ac:dyDescent="0.3">
      <c r="A3" s="297" t="s">
        <v>34</v>
      </c>
      <c r="B3" s="297"/>
      <c r="C3" s="297"/>
      <c r="D3" s="297"/>
      <c r="E3" s="297"/>
      <c r="F3" s="297"/>
      <c r="G3" s="297"/>
      <c r="H3" s="297"/>
      <c r="I3" s="297"/>
      <c r="J3" s="297"/>
      <c r="K3" s="297"/>
      <c r="L3" s="297"/>
      <c r="M3" s="297"/>
      <c r="N3" s="297"/>
      <c r="O3" s="297"/>
      <c r="P3" s="297"/>
      <c r="Q3" s="297"/>
      <c r="R3" s="169"/>
      <c r="S3" s="169"/>
      <c r="T3" s="169"/>
      <c r="U3" s="169"/>
    </row>
    <row r="4" spans="1:21" ht="36.75" customHeight="1" x14ac:dyDescent="0.25">
      <c r="A4" s="298" t="s">
        <v>0</v>
      </c>
      <c r="B4" s="301" t="s">
        <v>1</v>
      </c>
      <c r="C4" s="301" t="s">
        <v>2</v>
      </c>
      <c r="D4" s="304" t="s">
        <v>3</v>
      </c>
      <c r="E4" s="307" t="s">
        <v>4</v>
      </c>
      <c r="F4" s="310" t="s">
        <v>5</v>
      </c>
      <c r="G4" s="313" t="s">
        <v>6</v>
      </c>
      <c r="H4" s="316" t="s">
        <v>70</v>
      </c>
      <c r="I4" s="317"/>
      <c r="J4" s="317"/>
      <c r="K4" s="318"/>
      <c r="L4" s="341" t="s">
        <v>86</v>
      </c>
      <c r="M4" s="344" t="s">
        <v>87</v>
      </c>
      <c r="N4" s="347" t="s">
        <v>21</v>
      </c>
      <c r="O4" s="348"/>
      <c r="P4" s="348"/>
      <c r="Q4" s="349"/>
    </row>
    <row r="5" spans="1:21" ht="15" customHeight="1" x14ac:dyDescent="0.25">
      <c r="A5" s="299"/>
      <c r="B5" s="302"/>
      <c r="C5" s="302"/>
      <c r="D5" s="305"/>
      <c r="E5" s="308"/>
      <c r="F5" s="311"/>
      <c r="G5" s="314"/>
      <c r="H5" s="350" t="s">
        <v>7</v>
      </c>
      <c r="I5" s="352" t="s">
        <v>8</v>
      </c>
      <c r="J5" s="352"/>
      <c r="K5" s="353" t="s">
        <v>71</v>
      </c>
      <c r="L5" s="342"/>
      <c r="M5" s="345"/>
      <c r="N5" s="355" t="s">
        <v>33</v>
      </c>
      <c r="O5" s="357" t="s">
        <v>9</v>
      </c>
      <c r="P5" s="357"/>
      <c r="Q5" s="358"/>
    </row>
    <row r="6" spans="1:21" ht="75.599999999999994" customHeight="1" thickBot="1" x14ac:dyDescent="0.3">
      <c r="A6" s="300"/>
      <c r="B6" s="303"/>
      <c r="C6" s="303"/>
      <c r="D6" s="306"/>
      <c r="E6" s="309"/>
      <c r="F6" s="312"/>
      <c r="G6" s="315"/>
      <c r="H6" s="351"/>
      <c r="I6" s="105" t="s">
        <v>7</v>
      </c>
      <c r="J6" s="23" t="s">
        <v>10</v>
      </c>
      <c r="K6" s="354"/>
      <c r="L6" s="343"/>
      <c r="M6" s="346"/>
      <c r="N6" s="356"/>
      <c r="O6" s="6" t="s">
        <v>47</v>
      </c>
      <c r="P6" s="6" t="s">
        <v>48</v>
      </c>
      <c r="Q6" s="7" t="s">
        <v>56</v>
      </c>
    </row>
    <row r="7" spans="1:21" ht="14.25" customHeight="1" thickBot="1" x14ac:dyDescent="0.3">
      <c r="A7" s="24" t="s">
        <v>11</v>
      </c>
      <c r="B7" s="319" t="s">
        <v>92</v>
      </c>
      <c r="C7" s="319"/>
      <c r="D7" s="319"/>
      <c r="E7" s="319"/>
      <c r="F7" s="319"/>
      <c r="G7" s="319"/>
      <c r="H7" s="319"/>
      <c r="I7" s="319"/>
      <c r="J7" s="319"/>
      <c r="K7" s="319"/>
      <c r="L7" s="319"/>
      <c r="M7" s="319"/>
      <c r="N7" s="319"/>
      <c r="O7" s="319"/>
      <c r="P7" s="319"/>
      <c r="Q7" s="320"/>
    </row>
    <row r="8" spans="1:21" ht="14.25" customHeight="1" thickBot="1" x14ac:dyDescent="0.3">
      <c r="A8" s="25" t="s">
        <v>11</v>
      </c>
      <c r="B8" s="26" t="s">
        <v>11</v>
      </c>
      <c r="C8" s="321" t="s">
        <v>93</v>
      </c>
      <c r="D8" s="321"/>
      <c r="E8" s="321"/>
      <c r="F8" s="321"/>
      <c r="G8" s="321"/>
      <c r="H8" s="321"/>
      <c r="I8" s="321"/>
      <c r="J8" s="321"/>
      <c r="K8" s="321"/>
      <c r="L8" s="321"/>
      <c r="M8" s="321"/>
      <c r="N8" s="321"/>
      <c r="O8" s="321"/>
      <c r="P8" s="321"/>
      <c r="Q8" s="322"/>
    </row>
    <row r="9" spans="1:21" ht="41.4" customHeight="1" x14ac:dyDescent="0.25">
      <c r="A9" s="323" t="s">
        <v>11</v>
      </c>
      <c r="B9" s="326" t="s">
        <v>11</v>
      </c>
      <c r="C9" s="329" t="s">
        <v>11</v>
      </c>
      <c r="D9" s="332" t="s">
        <v>94</v>
      </c>
      <c r="E9" s="335" t="s">
        <v>45</v>
      </c>
      <c r="F9" s="338" t="s">
        <v>72</v>
      </c>
      <c r="G9" s="49" t="s">
        <v>37</v>
      </c>
      <c r="H9" s="286">
        <v>3851.2</v>
      </c>
      <c r="I9" s="170"/>
      <c r="J9" s="170"/>
      <c r="K9" s="285">
        <v>814.3</v>
      </c>
      <c r="L9" s="151">
        <v>3000</v>
      </c>
      <c r="M9" s="150">
        <v>3000</v>
      </c>
      <c r="N9" s="171" t="s">
        <v>95</v>
      </c>
      <c r="O9" s="172" t="s">
        <v>46</v>
      </c>
      <c r="P9" s="172" t="s">
        <v>46</v>
      </c>
      <c r="Q9" s="173" t="s">
        <v>46</v>
      </c>
    </row>
    <row r="10" spans="1:21" ht="15.75" customHeight="1" x14ac:dyDescent="0.25">
      <c r="A10" s="324"/>
      <c r="B10" s="327"/>
      <c r="C10" s="330"/>
      <c r="D10" s="333"/>
      <c r="E10" s="336"/>
      <c r="F10" s="339"/>
      <c r="G10" s="94"/>
      <c r="H10" s="174"/>
      <c r="I10" s="175"/>
      <c r="J10" s="175"/>
      <c r="K10" s="175"/>
      <c r="L10" s="176"/>
      <c r="M10" s="177"/>
      <c r="N10" s="178" t="s">
        <v>96</v>
      </c>
      <c r="O10" s="179" t="s">
        <v>46</v>
      </c>
      <c r="P10" s="179" t="s">
        <v>46</v>
      </c>
      <c r="Q10" s="180" t="s">
        <v>46</v>
      </c>
    </row>
    <row r="11" spans="1:21" ht="25.5" customHeight="1" x14ac:dyDescent="0.25">
      <c r="A11" s="324"/>
      <c r="B11" s="327"/>
      <c r="C11" s="330"/>
      <c r="D11" s="333"/>
      <c r="E11" s="336"/>
      <c r="F11" s="339"/>
      <c r="G11" s="94"/>
      <c r="H11" s="174"/>
      <c r="I11" s="175"/>
      <c r="J11" s="175"/>
      <c r="K11" s="175"/>
      <c r="L11" s="176"/>
      <c r="M11" s="177"/>
      <c r="N11" s="178" t="s">
        <v>97</v>
      </c>
      <c r="O11" s="179" t="s">
        <v>46</v>
      </c>
      <c r="P11" s="179" t="s">
        <v>46</v>
      </c>
      <c r="Q11" s="180" t="s">
        <v>46</v>
      </c>
    </row>
    <row r="12" spans="1:21" ht="15" customHeight="1" x14ac:dyDescent="0.25">
      <c r="A12" s="324"/>
      <c r="B12" s="327"/>
      <c r="C12" s="330"/>
      <c r="D12" s="333"/>
      <c r="E12" s="336"/>
      <c r="F12" s="339"/>
      <c r="G12" s="181"/>
      <c r="H12" s="182"/>
      <c r="I12" s="183"/>
      <c r="J12" s="183"/>
      <c r="K12" s="183"/>
      <c r="L12" s="184"/>
      <c r="M12" s="185"/>
      <c r="N12" s="186" t="s">
        <v>98</v>
      </c>
      <c r="O12" s="152" t="s">
        <v>46</v>
      </c>
      <c r="P12" s="152" t="s">
        <v>46</v>
      </c>
      <c r="Q12" s="153" t="s">
        <v>46</v>
      </c>
    </row>
    <row r="13" spans="1:21" ht="15.75" customHeight="1" x14ac:dyDescent="0.25">
      <c r="A13" s="324"/>
      <c r="B13" s="327"/>
      <c r="C13" s="330"/>
      <c r="D13" s="333"/>
      <c r="E13" s="336"/>
      <c r="F13" s="339"/>
      <c r="G13" s="93"/>
      <c r="H13" s="187"/>
      <c r="I13" s="158"/>
      <c r="J13" s="158"/>
      <c r="K13" s="158"/>
      <c r="L13" s="159"/>
      <c r="M13" s="161"/>
      <c r="N13" s="188" t="s">
        <v>99</v>
      </c>
      <c r="O13" s="152" t="s">
        <v>46</v>
      </c>
      <c r="P13" s="152" t="s">
        <v>46</v>
      </c>
      <c r="Q13" s="153" t="s">
        <v>46</v>
      </c>
    </row>
    <row r="14" spans="1:21" ht="13.2" customHeight="1" thickBot="1" x14ac:dyDescent="0.3">
      <c r="A14" s="325"/>
      <c r="B14" s="328"/>
      <c r="C14" s="331"/>
      <c r="D14" s="334"/>
      <c r="E14" s="337"/>
      <c r="F14" s="340"/>
      <c r="G14" s="8" t="s">
        <v>12</v>
      </c>
      <c r="H14" s="95">
        <f t="shared" ref="H14:M14" si="0">SUM(H9:H13)</f>
        <v>3851.2</v>
      </c>
      <c r="I14" s="95">
        <f t="shared" si="0"/>
        <v>0</v>
      </c>
      <c r="J14" s="95">
        <f t="shared" si="0"/>
        <v>0</v>
      </c>
      <c r="K14" s="95">
        <f t="shared" si="0"/>
        <v>814.3</v>
      </c>
      <c r="L14" s="95">
        <f t="shared" si="0"/>
        <v>3000</v>
      </c>
      <c r="M14" s="95">
        <f t="shared" si="0"/>
        <v>3000</v>
      </c>
      <c r="N14" s="189" t="s">
        <v>100</v>
      </c>
      <c r="O14" s="190" t="s">
        <v>46</v>
      </c>
      <c r="P14" s="190" t="s">
        <v>46</v>
      </c>
      <c r="Q14" s="191" t="s">
        <v>46</v>
      </c>
    </row>
    <row r="15" spans="1:21" ht="14.25" customHeight="1" x14ac:dyDescent="0.25">
      <c r="A15" s="12" t="s">
        <v>11</v>
      </c>
      <c r="B15" s="13" t="s">
        <v>11</v>
      </c>
      <c r="C15" s="359" t="s">
        <v>39</v>
      </c>
      <c r="D15" s="361" t="s">
        <v>101</v>
      </c>
      <c r="E15" s="335" t="s">
        <v>45</v>
      </c>
      <c r="F15" s="365" t="s">
        <v>72</v>
      </c>
      <c r="G15" s="10" t="s">
        <v>37</v>
      </c>
      <c r="H15" s="142">
        <v>29</v>
      </c>
      <c r="I15" s="96"/>
      <c r="J15" s="96"/>
      <c r="K15" s="96">
        <v>0</v>
      </c>
      <c r="L15" s="98">
        <v>60</v>
      </c>
      <c r="M15" s="192">
        <v>60</v>
      </c>
      <c r="N15" s="193" t="s">
        <v>102</v>
      </c>
      <c r="O15" s="132">
        <v>16</v>
      </c>
      <c r="P15" s="132">
        <v>32</v>
      </c>
      <c r="Q15" s="133">
        <v>32</v>
      </c>
    </row>
    <row r="16" spans="1:21" ht="15" customHeight="1" x14ac:dyDescent="0.25">
      <c r="A16" s="27"/>
      <c r="B16" s="28"/>
      <c r="C16" s="330"/>
      <c r="D16" s="362"/>
      <c r="E16" s="364"/>
      <c r="F16" s="339"/>
      <c r="G16" s="104" t="s">
        <v>37</v>
      </c>
      <c r="H16" s="194">
        <v>16</v>
      </c>
      <c r="I16" s="97"/>
      <c r="J16" s="97"/>
      <c r="K16" s="97">
        <v>0</v>
      </c>
      <c r="L16" s="99">
        <v>16</v>
      </c>
      <c r="M16" s="92">
        <v>16</v>
      </c>
      <c r="N16" s="367" t="s">
        <v>103</v>
      </c>
      <c r="O16" s="136" t="s">
        <v>46</v>
      </c>
      <c r="P16" s="136" t="s">
        <v>46</v>
      </c>
      <c r="Q16" s="137" t="s">
        <v>46</v>
      </c>
    </row>
    <row r="17" spans="1:17" ht="16.2" customHeight="1" thickBot="1" x14ac:dyDescent="0.3">
      <c r="A17" s="195"/>
      <c r="B17" s="196"/>
      <c r="C17" s="360"/>
      <c r="D17" s="363"/>
      <c r="E17" s="337"/>
      <c r="F17" s="366"/>
      <c r="G17" s="197" t="s">
        <v>12</v>
      </c>
      <c r="H17" s="198">
        <f>H15+H16</f>
        <v>45</v>
      </c>
      <c r="I17" s="198">
        <f t="shared" ref="I17:M17" si="1">I15+I16</f>
        <v>0</v>
      </c>
      <c r="J17" s="198">
        <f t="shared" si="1"/>
        <v>0</v>
      </c>
      <c r="K17" s="198">
        <f t="shared" si="1"/>
        <v>0</v>
      </c>
      <c r="L17" s="198">
        <f t="shared" si="1"/>
        <v>76</v>
      </c>
      <c r="M17" s="198">
        <f t="shared" si="1"/>
        <v>76</v>
      </c>
      <c r="N17" s="368"/>
      <c r="O17" s="199"/>
      <c r="P17" s="199"/>
      <c r="Q17" s="147"/>
    </row>
    <row r="18" spans="1:17" ht="18.75" customHeight="1" x14ac:dyDescent="0.25">
      <c r="A18" s="12" t="s">
        <v>11</v>
      </c>
      <c r="B18" s="13" t="s">
        <v>11</v>
      </c>
      <c r="C18" s="359" t="s">
        <v>43</v>
      </c>
      <c r="D18" s="361" t="s">
        <v>104</v>
      </c>
      <c r="E18" s="335" t="s">
        <v>45</v>
      </c>
      <c r="F18" s="365" t="s">
        <v>72</v>
      </c>
      <c r="G18" s="10" t="s">
        <v>37</v>
      </c>
      <c r="H18" s="287">
        <v>25.1</v>
      </c>
      <c r="I18" s="96"/>
      <c r="J18" s="96"/>
      <c r="K18" s="96">
        <v>0</v>
      </c>
      <c r="L18" s="151">
        <v>0</v>
      </c>
      <c r="M18" s="150">
        <v>0</v>
      </c>
      <c r="N18" s="369" t="s">
        <v>105</v>
      </c>
      <c r="O18" s="200" t="s">
        <v>46</v>
      </c>
      <c r="P18" s="138"/>
      <c r="Q18" s="201"/>
    </row>
    <row r="19" spans="1:17" ht="10.5" customHeight="1" thickBot="1" x14ac:dyDescent="0.3">
      <c r="A19" s="195"/>
      <c r="B19" s="196"/>
      <c r="C19" s="360"/>
      <c r="D19" s="363"/>
      <c r="E19" s="337"/>
      <c r="F19" s="366"/>
      <c r="G19" s="197" t="s">
        <v>12</v>
      </c>
      <c r="H19" s="95">
        <f t="shared" ref="H19:M19" si="2">H18</f>
        <v>25.1</v>
      </c>
      <c r="I19" s="95">
        <f t="shared" si="2"/>
        <v>0</v>
      </c>
      <c r="J19" s="95">
        <f t="shared" si="2"/>
        <v>0</v>
      </c>
      <c r="K19" s="95">
        <f t="shared" si="2"/>
        <v>0</v>
      </c>
      <c r="L19" s="95">
        <f t="shared" si="2"/>
        <v>0</v>
      </c>
      <c r="M19" s="95">
        <f t="shared" si="2"/>
        <v>0</v>
      </c>
      <c r="N19" s="370"/>
      <c r="O19" s="202"/>
      <c r="P19" s="141"/>
      <c r="Q19" s="203"/>
    </row>
    <row r="20" spans="1:17" ht="15.75" customHeight="1" thickBot="1" x14ac:dyDescent="0.3">
      <c r="A20" s="25" t="s">
        <v>11</v>
      </c>
      <c r="B20" s="50" t="s">
        <v>11</v>
      </c>
      <c r="C20" s="371" t="s">
        <v>14</v>
      </c>
      <c r="D20" s="372"/>
      <c r="E20" s="372"/>
      <c r="F20" s="372"/>
      <c r="G20" s="373"/>
      <c r="H20" s="91">
        <f>H14+H17+H19</f>
        <v>3921.2999999999997</v>
      </c>
      <c r="I20" s="91">
        <f t="shared" ref="I20:M20" si="3">I14+I17+I19</f>
        <v>0</v>
      </c>
      <c r="J20" s="91">
        <f t="shared" si="3"/>
        <v>0</v>
      </c>
      <c r="K20" s="91">
        <f t="shared" si="3"/>
        <v>814.3</v>
      </c>
      <c r="L20" s="91">
        <f t="shared" si="3"/>
        <v>3076</v>
      </c>
      <c r="M20" s="91">
        <f t="shared" si="3"/>
        <v>3076</v>
      </c>
      <c r="N20" s="204"/>
      <c r="O20" s="205"/>
      <c r="P20" s="205"/>
      <c r="Q20" s="206"/>
    </row>
    <row r="21" spans="1:17" ht="15" customHeight="1" thickBot="1" x14ac:dyDescent="0.3">
      <c r="A21" s="25" t="s">
        <v>11</v>
      </c>
      <c r="B21" s="26" t="s">
        <v>13</v>
      </c>
      <c r="C21" s="374" t="s">
        <v>106</v>
      </c>
      <c r="D21" s="375"/>
      <c r="E21" s="376"/>
      <c r="F21" s="376"/>
      <c r="G21" s="375"/>
      <c r="H21" s="375"/>
      <c r="I21" s="375"/>
      <c r="J21" s="375"/>
      <c r="K21" s="375"/>
      <c r="L21" s="375"/>
      <c r="M21" s="375"/>
      <c r="N21" s="375"/>
      <c r="O21" s="375"/>
      <c r="P21" s="375"/>
      <c r="Q21" s="377"/>
    </row>
    <row r="22" spans="1:17" ht="22.5" customHeight="1" x14ac:dyDescent="0.25">
      <c r="A22" s="378" t="s">
        <v>11</v>
      </c>
      <c r="B22" s="380" t="s">
        <v>13</v>
      </c>
      <c r="C22" s="329" t="s">
        <v>13</v>
      </c>
      <c r="D22" s="382" t="s">
        <v>107</v>
      </c>
      <c r="E22" s="335" t="s">
        <v>45</v>
      </c>
      <c r="F22" s="384" t="s">
        <v>72</v>
      </c>
      <c r="G22" s="52" t="s">
        <v>37</v>
      </c>
      <c r="H22" s="53">
        <v>164</v>
      </c>
      <c r="I22" s="30"/>
      <c r="J22" s="54"/>
      <c r="K22" s="55">
        <v>0</v>
      </c>
      <c r="L22" s="56">
        <v>0</v>
      </c>
      <c r="M22" s="116">
        <v>0</v>
      </c>
      <c r="N22" s="385"/>
      <c r="O22" s="44"/>
      <c r="P22" s="45"/>
      <c r="Q22" s="77"/>
    </row>
    <row r="23" spans="1:17" ht="15" customHeight="1" thickBot="1" x14ac:dyDescent="0.3">
      <c r="A23" s="379"/>
      <c r="B23" s="381"/>
      <c r="C23" s="331"/>
      <c r="D23" s="383"/>
      <c r="E23" s="337"/>
      <c r="F23" s="337"/>
      <c r="G23" s="66" t="s">
        <v>12</v>
      </c>
      <c r="H23" s="67">
        <f>H22</f>
        <v>164</v>
      </c>
      <c r="I23" s="67">
        <f t="shared" ref="I23:M23" si="4">I22</f>
        <v>0</v>
      </c>
      <c r="J23" s="67">
        <f t="shared" si="4"/>
        <v>0</v>
      </c>
      <c r="K23" s="67">
        <f t="shared" si="4"/>
        <v>0</v>
      </c>
      <c r="L23" s="67">
        <f t="shared" si="4"/>
        <v>0</v>
      </c>
      <c r="M23" s="119">
        <f t="shared" si="4"/>
        <v>0</v>
      </c>
      <c r="N23" s="386"/>
      <c r="O23" s="47"/>
      <c r="P23" s="47"/>
      <c r="Q23" s="48"/>
    </row>
    <row r="24" spans="1:17" ht="17.25" customHeight="1" x14ac:dyDescent="0.25">
      <c r="A24" s="391" t="s">
        <v>11</v>
      </c>
      <c r="B24" s="394" t="s">
        <v>13</v>
      </c>
      <c r="C24" s="394" t="s">
        <v>35</v>
      </c>
      <c r="D24" s="382" t="s">
        <v>108</v>
      </c>
      <c r="E24" s="397" t="s">
        <v>45</v>
      </c>
      <c r="F24" s="401" t="s">
        <v>72</v>
      </c>
      <c r="G24" s="52" t="s">
        <v>109</v>
      </c>
      <c r="H24" s="288">
        <v>976.2</v>
      </c>
      <c r="I24" s="30"/>
      <c r="J24" s="54"/>
      <c r="K24" s="31">
        <v>0</v>
      </c>
      <c r="L24" s="55">
        <v>1500</v>
      </c>
      <c r="M24" s="116">
        <v>1500</v>
      </c>
      <c r="N24" s="207" t="s">
        <v>110</v>
      </c>
      <c r="O24" s="208" t="s">
        <v>46</v>
      </c>
      <c r="P24" s="209" t="s">
        <v>46</v>
      </c>
      <c r="Q24" s="210" t="s">
        <v>46</v>
      </c>
    </row>
    <row r="25" spans="1:17" ht="18" customHeight="1" x14ac:dyDescent="0.25">
      <c r="A25" s="392"/>
      <c r="B25" s="395"/>
      <c r="C25" s="395"/>
      <c r="D25" s="389"/>
      <c r="E25" s="398"/>
      <c r="F25" s="402"/>
      <c r="G25" s="160"/>
      <c r="H25" s="117">
        <v>0</v>
      </c>
      <c r="I25" s="113"/>
      <c r="J25" s="114"/>
      <c r="K25" s="211">
        <v>0</v>
      </c>
      <c r="L25" s="115"/>
      <c r="M25" s="117"/>
      <c r="N25" s="212" t="s">
        <v>111</v>
      </c>
      <c r="O25" s="213" t="s">
        <v>46</v>
      </c>
      <c r="P25" s="214" t="s">
        <v>46</v>
      </c>
      <c r="Q25" s="46" t="s">
        <v>46</v>
      </c>
    </row>
    <row r="26" spans="1:17" ht="15" customHeight="1" x14ac:dyDescent="0.25">
      <c r="A26" s="392"/>
      <c r="B26" s="395"/>
      <c r="C26" s="395"/>
      <c r="D26" s="389"/>
      <c r="E26" s="399"/>
      <c r="F26" s="399"/>
      <c r="G26" s="73"/>
      <c r="H26" s="117"/>
      <c r="I26" s="215"/>
      <c r="J26" s="215"/>
      <c r="K26" s="211"/>
      <c r="L26" s="115"/>
      <c r="M26" s="117"/>
      <c r="N26" s="216" t="s">
        <v>112</v>
      </c>
      <c r="O26" s="217" t="s">
        <v>46</v>
      </c>
      <c r="P26" s="218" t="s">
        <v>46</v>
      </c>
      <c r="Q26" s="219" t="s">
        <v>46</v>
      </c>
    </row>
    <row r="27" spans="1:17" ht="15.75" customHeight="1" thickBot="1" x14ac:dyDescent="0.3">
      <c r="A27" s="393"/>
      <c r="B27" s="396"/>
      <c r="C27" s="396"/>
      <c r="D27" s="383"/>
      <c r="E27" s="400"/>
      <c r="F27" s="400"/>
      <c r="G27" s="220" t="s">
        <v>12</v>
      </c>
      <c r="H27" s="221">
        <f t="shared" ref="H27:M27" si="5">H24+H25+H26</f>
        <v>976.2</v>
      </c>
      <c r="I27" s="221">
        <f t="shared" si="5"/>
        <v>0</v>
      </c>
      <c r="J27" s="221">
        <f t="shared" si="5"/>
        <v>0</v>
      </c>
      <c r="K27" s="221">
        <f t="shared" si="5"/>
        <v>0</v>
      </c>
      <c r="L27" s="221">
        <f t="shared" si="5"/>
        <v>1500</v>
      </c>
      <c r="M27" s="221">
        <f t="shared" si="5"/>
        <v>1500</v>
      </c>
      <c r="N27" s="222"/>
      <c r="O27" s="223"/>
      <c r="P27" s="224"/>
      <c r="Q27" s="225"/>
    </row>
    <row r="28" spans="1:17" ht="14.25" customHeight="1" x14ac:dyDescent="0.25">
      <c r="A28" s="378" t="s">
        <v>11</v>
      </c>
      <c r="B28" s="380" t="s">
        <v>13</v>
      </c>
      <c r="C28" s="329" t="s">
        <v>36</v>
      </c>
      <c r="D28" s="382" t="s">
        <v>113</v>
      </c>
      <c r="E28" s="335" t="s">
        <v>45</v>
      </c>
      <c r="F28" s="384" t="s">
        <v>72</v>
      </c>
      <c r="G28" s="52" t="s">
        <v>37</v>
      </c>
      <c r="H28" s="290">
        <v>131.69999999999999</v>
      </c>
      <c r="I28" s="30"/>
      <c r="J28" s="29"/>
      <c r="K28" s="289">
        <v>48.7</v>
      </c>
      <c r="L28" s="56">
        <v>110</v>
      </c>
      <c r="M28" s="116">
        <v>110</v>
      </c>
      <c r="N28" s="226" t="s">
        <v>114</v>
      </c>
      <c r="O28" s="227" t="s">
        <v>46</v>
      </c>
      <c r="P28" s="227" t="s">
        <v>46</v>
      </c>
      <c r="Q28" s="228" t="s">
        <v>46</v>
      </c>
    </row>
    <row r="29" spans="1:17" ht="11.25" customHeight="1" x14ac:dyDescent="0.25">
      <c r="A29" s="387"/>
      <c r="B29" s="388"/>
      <c r="C29" s="330"/>
      <c r="D29" s="389"/>
      <c r="E29" s="364"/>
      <c r="F29" s="390"/>
      <c r="G29" s="73" t="s">
        <v>109</v>
      </c>
      <c r="H29" s="291">
        <v>196.1</v>
      </c>
      <c r="I29" s="59"/>
      <c r="J29" s="60"/>
      <c r="K29" s="61">
        <v>0</v>
      </c>
      <c r="L29" s="62">
        <v>200</v>
      </c>
      <c r="M29" s="118">
        <v>200</v>
      </c>
      <c r="N29" s="229" t="s">
        <v>115</v>
      </c>
      <c r="O29" s="230" t="s">
        <v>46</v>
      </c>
      <c r="P29" s="230" t="s">
        <v>46</v>
      </c>
      <c r="Q29" s="231" t="s">
        <v>46</v>
      </c>
    </row>
    <row r="30" spans="1:17" ht="17.25" customHeight="1" thickBot="1" x14ac:dyDescent="0.3">
      <c r="A30" s="379"/>
      <c r="B30" s="381"/>
      <c r="C30" s="331"/>
      <c r="D30" s="383"/>
      <c r="E30" s="337"/>
      <c r="F30" s="337"/>
      <c r="G30" s="66" t="s">
        <v>12</v>
      </c>
      <c r="H30" s="67">
        <f>H28+H29</f>
        <v>327.79999999999995</v>
      </c>
      <c r="I30" s="67">
        <f t="shared" ref="I30:M30" si="6">I28+I29</f>
        <v>0</v>
      </c>
      <c r="J30" s="67">
        <f t="shared" si="6"/>
        <v>0</v>
      </c>
      <c r="K30" s="67">
        <f t="shared" si="6"/>
        <v>48.7</v>
      </c>
      <c r="L30" s="67">
        <f t="shared" si="6"/>
        <v>310</v>
      </c>
      <c r="M30" s="67">
        <f t="shared" si="6"/>
        <v>310</v>
      </c>
      <c r="N30" s="232"/>
      <c r="O30" s="233"/>
      <c r="P30" s="233"/>
      <c r="Q30" s="234"/>
    </row>
    <row r="31" spans="1:17" ht="12.75" customHeight="1" x14ac:dyDescent="0.25">
      <c r="A31" s="378" t="s">
        <v>11</v>
      </c>
      <c r="B31" s="380" t="s">
        <v>13</v>
      </c>
      <c r="C31" s="329" t="s">
        <v>40</v>
      </c>
      <c r="D31" s="382" t="s">
        <v>116</v>
      </c>
      <c r="E31" s="335" t="s">
        <v>45</v>
      </c>
      <c r="F31" s="384" t="s">
        <v>72</v>
      </c>
      <c r="G31" s="52" t="s">
        <v>109</v>
      </c>
      <c r="H31" s="53">
        <v>0</v>
      </c>
      <c r="I31" s="30"/>
      <c r="J31" s="54"/>
      <c r="K31" s="55">
        <v>0</v>
      </c>
      <c r="L31" s="56">
        <v>0</v>
      </c>
      <c r="M31" s="32">
        <v>0</v>
      </c>
      <c r="N31" s="403" t="s">
        <v>117</v>
      </c>
      <c r="O31" s="148"/>
      <c r="P31" s="148"/>
      <c r="Q31" s="235" t="s">
        <v>46</v>
      </c>
    </row>
    <row r="32" spans="1:17" ht="93.75" customHeight="1" thickBot="1" x14ac:dyDescent="0.3">
      <c r="A32" s="387"/>
      <c r="B32" s="388"/>
      <c r="C32" s="330"/>
      <c r="D32" s="389"/>
      <c r="E32" s="364"/>
      <c r="F32" s="390"/>
      <c r="G32" s="73" t="s">
        <v>37</v>
      </c>
      <c r="H32" s="58"/>
      <c r="I32" s="59"/>
      <c r="J32" s="60"/>
      <c r="K32" s="61"/>
      <c r="L32" s="62">
        <v>0</v>
      </c>
      <c r="M32" s="63">
        <v>230</v>
      </c>
      <c r="N32" s="404"/>
      <c r="O32" s="236"/>
      <c r="P32" s="236"/>
      <c r="Q32" s="237"/>
    </row>
    <row r="33" spans="1:17" ht="39.75" customHeight="1" thickBot="1" x14ac:dyDescent="0.3">
      <c r="A33" s="379"/>
      <c r="B33" s="381"/>
      <c r="C33" s="331"/>
      <c r="D33" s="383"/>
      <c r="E33" s="337"/>
      <c r="F33" s="337"/>
      <c r="G33" s="66" t="s">
        <v>12</v>
      </c>
      <c r="H33" s="71">
        <f t="shared" ref="H33:M33" si="7">H31+H32</f>
        <v>0</v>
      </c>
      <c r="I33" s="68">
        <f t="shared" si="7"/>
        <v>0</v>
      </c>
      <c r="J33" s="68">
        <f t="shared" si="7"/>
        <v>0</v>
      </c>
      <c r="K33" s="70">
        <f t="shared" si="7"/>
        <v>0</v>
      </c>
      <c r="L33" s="72">
        <f t="shared" si="7"/>
        <v>0</v>
      </c>
      <c r="M33" s="74">
        <f t="shared" si="7"/>
        <v>230</v>
      </c>
      <c r="N33" s="154" t="s">
        <v>118</v>
      </c>
      <c r="O33" s="75"/>
      <c r="P33" s="75"/>
      <c r="Q33" s="76" t="s">
        <v>46</v>
      </c>
    </row>
    <row r="34" spans="1:17" ht="12.75" customHeight="1" x14ac:dyDescent="0.25">
      <c r="A34" s="378" t="s">
        <v>11</v>
      </c>
      <c r="B34" s="380" t="s">
        <v>13</v>
      </c>
      <c r="C34" s="329" t="s">
        <v>41</v>
      </c>
      <c r="D34" s="405" t="s">
        <v>119</v>
      </c>
      <c r="E34" s="335" t="s">
        <v>45</v>
      </c>
      <c r="F34" s="407" t="s">
        <v>72</v>
      </c>
      <c r="G34" s="52" t="s">
        <v>37</v>
      </c>
      <c r="H34" s="53">
        <v>0</v>
      </c>
      <c r="I34" s="30">
        <v>0</v>
      </c>
      <c r="J34" s="54"/>
      <c r="K34" s="55">
        <v>0</v>
      </c>
      <c r="L34" s="78"/>
      <c r="M34" s="32"/>
      <c r="N34" s="238"/>
      <c r="O34" s="45"/>
      <c r="P34" s="45"/>
      <c r="Q34" s="57"/>
    </row>
    <row r="35" spans="1:17" ht="12.75" customHeight="1" thickBot="1" x14ac:dyDescent="0.3">
      <c r="A35" s="379"/>
      <c r="B35" s="381"/>
      <c r="C35" s="331"/>
      <c r="D35" s="406"/>
      <c r="E35" s="337"/>
      <c r="F35" s="408"/>
      <c r="G35" s="66" t="s">
        <v>12</v>
      </c>
      <c r="H35" s="67">
        <f>H34</f>
        <v>0</v>
      </c>
      <c r="I35" s="68">
        <f>SUM(I34:I34)</f>
        <v>0</v>
      </c>
      <c r="J35" s="69"/>
      <c r="K35" s="70">
        <f>SUM(K34:K34)</f>
        <v>0</v>
      </c>
      <c r="L35" s="71"/>
      <c r="M35" s="74"/>
      <c r="N35" s="239"/>
      <c r="O35" s="75"/>
      <c r="P35" s="75"/>
      <c r="Q35" s="76"/>
    </row>
    <row r="36" spans="1:17" ht="21.75" customHeight="1" thickBot="1" x14ac:dyDescent="0.3">
      <c r="A36" s="80" t="s">
        <v>11</v>
      </c>
      <c r="B36" s="50" t="s">
        <v>13</v>
      </c>
      <c r="C36" s="371" t="s">
        <v>14</v>
      </c>
      <c r="D36" s="372"/>
      <c r="E36" s="409"/>
      <c r="F36" s="409"/>
      <c r="G36" s="373"/>
      <c r="H36" s="79">
        <f>H23+H27+H30+H33+H35</f>
        <v>1468</v>
      </c>
      <c r="I36" s="79">
        <f t="shared" ref="I36:M36" si="8">I23+I27+I30+I33+I35</f>
        <v>0</v>
      </c>
      <c r="J36" s="79">
        <f t="shared" si="8"/>
        <v>0</v>
      </c>
      <c r="K36" s="79">
        <f t="shared" si="8"/>
        <v>48.7</v>
      </c>
      <c r="L36" s="79">
        <f t="shared" si="8"/>
        <v>1810</v>
      </c>
      <c r="M36" s="79">
        <f t="shared" si="8"/>
        <v>2040</v>
      </c>
      <c r="N36" s="51"/>
      <c r="O36" s="81"/>
      <c r="P36" s="81"/>
      <c r="Q36" s="82"/>
    </row>
    <row r="37" spans="1:17" ht="14.25" customHeight="1" thickBot="1" x14ac:dyDescent="0.3">
      <c r="A37" s="25" t="s">
        <v>11</v>
      </c>
      <c r="B37" s="50" t="s">
        <v>35</v>
      </c>
      <c r="C37" s="410" t="s">
        <v>120</v>
      </c>
      <c r="D37" s="375"/>
      <c r="E37" s="375"/>
      <c r="F37" s="375"/>
      <c r="G37" s="375"/>
      <c r="H37" s="375"/>
      <c r="I37" s="375"/>
      <c r="J37" s="375"/>
      <c r="K37" s="375"/>
      <c r="L37" s="375"/>
      <c r="M37" s="375"/>
      <c r="N37" s="375"/>
      <c r="O37" s="375"/>
      <c r="P37" s="375"/>
      <c r="Q37" s="377"/>
    </row>
    <row r="38" spans="1:17" ht="14.25" customHeight="1" x14ac:dyDescent="0.25">
      <c r="A38" s="378" t="s">
        <v>11</v>
      </c>
      <c r="B38" s="380" t="s">
        <v>35</v>
      </c>
      <c r="C38" s="329" t="s">
        <v>11</v>
      </c>
      <c r="D38" s="382" t="s">
        <v>121</v>
      </c>
      <c r="E38" s="335" t="s">
        <v>45</v>
      </c>
      <c r="F38" s="384" t="s">
        <v>72</v>
      </c>
      <c r="G38" s="52" t="s">
        <v>37</v>
      </c>
      <c r="H38" s="53">
        <v>181.4</v>
      </c>
      <c r="I38" s="30"/>
      <c r="J38" s="54"/>
      <c r="K38" s="55">
        <v>0</v>
      </c>
      <c r="L38" s="56">
        <v>200</v>
      </c>
      <c r="M38" s="32">
        <v>200</v>
      </c>
      <c r="N38" s="385" t="s">
        <v>122</v>
      </c>
      <c r="O38" s="44" t="s">
        <v>46</v>
      </c>
      <c r="P38" s="45" t="s">
        <v>46</v>
      </c>
      <c r="Q38" s="77" t="s">
        <v>46</v>
      </c>
    </row>
    <row r="39" spans="1:17" ht="12.75" customHeight="1" x14ac:dyDescent="0.25">
      <c r="A39" s="387"/>
      <c r="B39" s="388"/>
      <c r="C39" s="330"/>
      <c r="D39" s="389"/>
      <c r="E39" s="336"/>
      <c r="F39" s="411"/>
      <c r="G39" s="73" t="s">
        <v>37</v>
      </c>
      <c r="H39" s="58"/>
      <c r="I39" s="124"/>
      <c r="J39" s="60"/>
      <c r="K39" s="125"/>
      <c r="L39" s="62"/>
      <c r="M39" s="63"/>
      <c r="N39" s="412"/>
      <c r="O39" s="240" t="s">
        <v>46</v>
      </c>
      <c r="P39" s="64" t="s">
        <v>46</v>
      </c>
      <c r="Q39" s="46" t="s">
        <v>46</v>
      </c>
    </row>
    <row r="40" spans="1:17" ht="24.75" customHeight="1" thickBot="1" x14ac:dyDescent="0.3">
      <c r="A40" s="379"/>
      <c r="B40" s="381"/>
      <c r="C40" s="331"/>
      <c r="D40" s="383"/>
      <c r="E40" s="337"/>
      <c r="F40" s="337"/>
      <c r="G40" s="66" t="s">
        <v>12</v>
      </c>
      <c r="H40" s="67">
        <f t="shared" ref="H40:M40" si="9">H38+H39</f>
        <v>181.4</v>
      </c>
      <c r="I40" s="67">
        <f t="shared" si="9"/>
        <v>0</v>
      </c>
      <c r="J40" s="67">
        <f t="shared" si="9"/>
        <v>0</v>
      </c>
      <c r="K40" s="67">
        <f t="shared" si="9"/>
        <v>0</v>
      </c>
      <c r="L40" s="67">
        <f t="shared" si="9"/>
        <v>200</v>
      </c>
      <c r="M40" s="67">
        <f t="shared" si="9"/>
        <v>200</v>
      </c>
      <c r="N40" s="386"/>
      <c r="O40" s="47"/>
      <c r="P40" s="47"/>
      <c r="Q40" s="48"/>
    </row>
    <row r="41" spans="1:17" ht="12.75" customHeight="1" x14ac:dyDescent="0.25">
      <c r="A41" s="378" t="s">
        <v>11</v>
      </c>
      <c r="B41" s="380" t="s">
        <v>35</v>
      </c>
      <c r="C41" s="329" t="s">
        <v>13</v>
      </c>
      <c r="D41" s="382" t="s">
        <v>123</v>
      </c>
      <c r="E41" s="335" t="s">
        <v>45</v>
      </c>
      <c r="F41" s="419" t="s">
        <v>72</v>
      </c>
      <c r="G41" s="52" t="s">
        <v>37</v>
      </c>
      <c r="H41" s="290">
        <v>29</v>
      </c>
      <c r="I41" s="30"/>
      <c r="J41" s="54"/>
      <c r="K41" s="55">
        <v>0</v>
      </c>
      <c r="L41" s="78">
        <v>26</v>
      </c>
      <c r="M41" s="32">
        <v>26</v>
      </c>
      <c r="N41" s="417"/>
      <c r="O41" s="241"/>
      <c r="P41" s="241"/>
      <c r="Q41" s="242"/>
    </row>
    <row r="42" spans="1:17" ht="35.4" customHeight="1" thickBot="1" x14ac:dyDescent="0.3">
      <c r="A42" s="379"/>
      <c r="B42" s="381"/>
      <c r="C42" s="331"/>
      <c r="D42" s="383"/>
      <c r="E42" s="337"/>
      <c r="F42" s="408"/>
      <c r="G42" s="66" t="s">
        <v>12</v>
      </c>
      <c r="H42" s="67">
        <f>H41</f>
        <v>29</v>
      </c>
      <c r="I42" s="67">
        <f t="shared" ref="I42:M42" si="10">I41</f>
        <v>0</v>
      </c>
      <c r="J42" s="67">
        <f t="shared" si="10"/>
        <v>0</v>
      </c>
      <c r="K42" s="67">
        <f t="shared" si="10"/>
        <v>0</v>
      </c>
      <c r="L42" s="67">
        <f t="shared" si="10"/>
        <v>26</v>
      </c>
      <c r="M42" s="67">
        <f t="shared" si="10"/>
        <v>26</v>
      </c>
      <c r="N42" s="418"/>
      <c r="O42" s="243"/>
      <c r="P42" s="243"/>
      <c r="Q42" s="244"/>
    </row>
    <row r="43" spans="1:17" ht="14.25" customHeight="1" x14ac:dyDescent="0.25">
      <c r="A43" s="378" t="s">
        <v>11</v>
      </c>
      <c r="B43" s="380" t="s">
        <v>35</v>
      </c>
      <c r="C43" s="329" t="s">
        <v>35</v>
      </c>
      <c r="D43" s="382" t="s">
        <v>124</v>
      </c>
      <c r="E43" s="335" t="s">
        <v>45</v>
      </c>
      <c r="F43" s="419" t="s">
        <v>72</v>
      </c>
      <c r="G43" s="52" t="s">
        <v>37</v>
      </c>
      <c r="H43" s="53">
        <v>6</v>
      </c>
      <c r="I43" s="30"/>
      <c r="J43" s="54"/>
      <c r="K43" s="55">
        <v>0</v>
      </c>
      <c r="L43" s="78">
        <v>6</v>
      </c>
      <c r="M43" s="32">
        <v>6</v>
      </c>
      <c r="N43" s="420"/>
      <c r="O43" s="241"/>
      <c r="P43" s="241"/>
      <c r="Q43" s="242"/>
    </row>
    <row r="44" spans="1:17" ht="11.4" customHeight="1" thickBot="1" x14ac:dyDescent="0.3">
      <c r="A44" s="379"/>
      <c r="B44" s="381"/>
      <c r="C44" s="331"/>
      <c r="D44" s="383"/>
      <c r="E44" s="337"/>
      <c r="F44" s="408"/>
      <c r="G44" s="66" t="s">
        <v>12</v>
      </c>
      <c r="H44" s="67">
        <f>H43</f>
        <v>6</v>
      </c>
      <c r="I44" s="67">
        <f t="shared" ref="I44:M44" si="11">I43</f>
        <v>0</v>
      </c>
      <c r="J44" s="67">
        <f t="shared" si="11"/>
        <v>0</v>
      </c>
      <c r="K44" s="67">
        <f t="shared" si="11"/>
        <v>0</v>
      </c>
      <c r="L44" s="67">
        <f t="shared" si="11"/>
        <v>6</v>
      </c>
      <c r="M44" s="67">
        <f t="shared" si="11"/>
        <v>6</v>
      </c>
      <c r="N44" s="421"/>
      <c r="O44" s="243"/>
      <c r="P44" s="243"/>
      <c r="Q44" s="244"/>
    </row>
    <row r="45" spans="1:17" ht="14.25" customHeight="1" x14ac:dyDescent="0.25">
      <c r="A45" s="378" t="s">
        <v>11</v>
      </c>
      <c r="B45" s="380" t="s">
        <v>35</v>
      </c>
      <c r="C45" s="329" t="s">
        <v>36</v>
      </c>
      <c r="D45" s="413" t="s">
        <v>125</v>
      </c>
      <c r="E45" s="335" t="s">
        <v>45</v>
      </c>
      <c r="F45" s="407" t="s">
        <v>126</v>
      </c>
      <c r="G45" s="52" t="s">
        <v>37</v>
      </c>
      <c r="H45" s="290">
        <v>50</v>
      </c>
      <c r="I45" s="30"/>
      <c r="J45" s="54"/>
      <c r="K45" s="289">
        <v>50</v>
      </c>
      <c r="L45" s="78">
        <v>730</v>
      </c>
      <c r="M45" s="32">
        <v>0</v>
      </c>
      <c r="N45" s="245" t="s">
        <v>127</v>
      </c>
      <c r="O45" s="84" t="s">
        <v>85</v>
      </c>
      <c r="P45" s="84"/>
      <c r="Q45" s="144"/>
    </row>
    <row r="46" spans="1:17" ht="13.5" customHeight="1" x14ac:dyDescent="0.25">
      <c r="A46" s="387"/>
      <c r="B46" s="388"/>
      <c r="C46" s="330"/>
      <c r="D46" s="414"/>
      <c r="E46" s="336"/>
      <c r="F46" s="416"/>
      <c r="G46" s="73" t="s">
        <v>37</v>
      </c>
      <c r="H46" s="58">
        <v>0</v>
      </c>
      <c r="I46" s="124"/>
      <c r="J46" s="60"/>
      <c r="K46" s="125"/>
      <c r="L46" s="143"/>
      <c r="M46" s="63"/>
      <c r="N46" s="188" t="s">
        <v>128</v>
      </c>
      <c r="O46" s="156"/>
      <c r="P46" s="156" t="s">
        <v>46</v>
      </c>
      <c r="Q46" s="157"/>
    </row>
    <row r="47" spans="1:17" ht="37.200000000000003" customHeight="1" thickBot="1" x14ac:dyDescent="0.3">
      <c r="A47" s="379"/>
      <c r="B47" s="381"/>
      <c r="C47" s="331"/>
      <c r="D47" s="415"/>
      <c r="E47" s="337"/>
      <c r="F47" s="408"/>
      <c r="G47" s="66" t="s">
        <v>12</v>
      </c>
      <c r="H47" s="67">
        <f t="shared" ref="H47:M47" si="12">H45+H46</f>
        <v>50</v>
      </c>
      <c r="I47" s="67">
        <f t="shared" si="12"/>
        <v>0</v>
      </c>
      <c r="J47" s="67">
        <f t="shared" si="12"/>
        <v>0</v>
      </c>
      <c r="K47" s="67">
        <f t="shared" si="12"/>
        <v>50</v>
      </c>
      <c r="L47" s="67">
        <f t="shared" si="12"/>
        <v>730</v>
      </c>
      <c r="M47" s="74">
        <f t="shared" si="12"/>
        <v>0</v>
      </c>
      <c r="N47" s="246"/>
      <c r="O47" s="75"/>
      <c r="P47" s="75"/>
      <c r="Q47" s="76"/>
    </row>
    <row r="48" spans="1:17" ht="15" customHeight="1" x14ac:dyDescent="0.25">
      <c r="A48" s="378" t="s">
        <v>11</v>
      </c>
      <c r="B48" s="380" t="s">
        <v>35</v>
      </c>
      <c r="C48" s="329" t="s">
        <v>40</v>
      </c>
      <c r="D48" s="405" t="s">
        <v>129</v>
      </c>
      <c r="E48" s="335" t="s">
        <v>45</v>
      </c>
      <c r="F48" s="407" t="s">
        <v>130</v>
      </c>
      <c r="G48" s="52" t="s">
        <v>37</v>
      </c>
      <c r="H48" s="290">
        <v>36</v>
      </c>
      <c r="I48" s="30"/>
      <c r="J48" s="54"/>
      <c r="K48" s="55">
        <v>0</v>
      </c>
      <c r="L48" s="78">
        <v>25</v>
      </c>
      <c r="M48" s="32">
        <v>25</v>
      </c>
      <c r="N48" s="420" t="s">
        <v>131</v>
      </c>
      <c r="O48" s="45" t="s">
        <v>46</v>
      </c>
      <c r="P48" s="45" t="s">
        <v>46</v>
      </c>
      <c r="Q48" s="57" t="s">
        <v>46</v>
      </c>
    </row>
    <row r="49" spans="1:19" ht="12.75" customHeight="1" thickBot="1" x14ac:dyDescent="0.3">
      <c r="A49" s="379"/>
      <c r="B49" s="381"/>
      <c r="C49" s="331"/>
      <c r="D49" s="406"/>
      <c r="E49" s="337"/>
      <c r="F49" s="408"/>
      <c r="G49" s="66" t="s">
        <v>12</v>
      </c>
      <c r="H49" s="67">
        <f>H48</f>
        <v>36</v>
      </c>
      <c r="I49" s="67">
        <f t="shared" ref="I49:M49" si="13">I48</f>
        <v>0</v>
      </c>
      <c r="J49" s="67">
        <f t="shared" si="13"/>
        <v>0</v>
      </c>
      <c r="K49" s="67">
        <f t="shared" si="13"/>
        <v>0</v>
      </c>
      <c r="L49" s="67">
        <f t="shared" si="13"/>
        <v>25</v>
      </c>
      <c r="M49" s="67">
        <f t="shared" si="13"/>
        <v>25</v>
      </c>
      <c r="N49" s="421"/>
      <c r="O49" s="75"/>
      <c r="P49" s="75"/>
      <c r="Q49" s="76"/>
    </row>
    <row r="50" spans="1:19" ht="12.75" customHeight="1" x14ac:dyDescent="0.25">
      <c r="A50" s="378" t="s">
        <v>11</v>
      </c>
      <c r="B50" s="380" t="s">
        <v>35</v>
      </c>
      <c r="C50" s="329" t="s">
        <v>41</v>
      </c>
      <c r="D50" s="405" t="s">
        <v>132</v>
      </c>
      <c r="E50" s="335" t="s">
        <v>45</v>
      </c>
      <c r="F50" s="407" t="s">
        <v>72</v>
      </c>
      <c r="G50" s="52" t="s">
        <v>37</v>
      </c>
      <c r="H50" s="53">
        <v>0</v>
      </c>
      <c r="I50" s="30"/>
      <c r="J50" s="54"/>
      <c r="K50" s="55">
        <v>0</v>
      </c>
      <c r="L50" s="78">
        <v>30</v>
      </c>
      <c r="M50" s="32">
        <v>0</v>
      </c>
      <c r="N50" s="238" t="s">
        <v>133</v>
      </c>
      <c r="O50" s="45"/>
      <c r="P50" s="45" t="s">
        <v>46</v>
      </c>
      <c r="Q50" s="57"/>
    </row>
    <row r="51" spans="1:19" ht="13.5" customHeight="1" thickBot="1" x14ac:dyDescent="0.3">
      <c r="A51" s="379"/>
      <c r="B51" s="381"/>
      <c r="C51" s="331"/>
      <c r="D51" s="406"/>
      <c r="E51" s="337"/>
      <c r="F51" s="408"/>
      <c r="G51" s="66" t="s">
        <v>12</v>
      </c>
      <c r="H51" s="67">
        <f>H50</f>
        <v>0</v>
      </c>
      <c r="I51" s="67">
        <f t="shared" ref="I51:M51" si="14">I50</f>
        <v>0</v>
      </c>
      <c r="J51" s="67">
        <f t="shared" si="14"/>
        <v>0</v>
      </c>
      <c r="K51" s="67">
        <f t="shared" si="14"/>
        <v>0</v>
      </c>
      <c r="L51" s="67">
        <f t="shared" si="14"/>
        <v>30</v>
      </c>
      <c r="M51" s="67">
        <f t="shared" si="14"/>
        <v>0</v>
      </c>
      <c r="N51" s="239"/>
      <c r="O51" s="75"/>
      <c r="P51" s="75"/>
      <c r="Q51" s="76"/>
    </row>
    <row r="52" spans="1:19" ht="13.5" customHeight="1" x14ac:dyDescent="0.25">
      <c r="A52" s="378" t="s">
        <v>11</v>
      </c>
      <c r="B52" s="380" t="s">
        <v>35</v>
      </c>
      <c r="C52" s="329" t="s">
        <v>42</v>
      </c>
      <c r="D52" s="405" t="s">
        <v>134</v>
      </c>
      <c r="E52" s="335" t="s">
        <v>45</v>
      </c>
      <c r="F52" s="407" t="s">
        <v>72</v>
      </c>
      <c r="G52" s="52" t="s">
        <v>37</v>
      </c>
      <c r="H52" s="290">
        <v>9.3000000000000007</v>
      </c>
      <c r="I52" s="30"/>
      <c r="J52" s="54"/>
      <c r="K52" s="289">
        <v>4.5</v>
      </c>
      <c r="L52" s="78">
        <v>10</v>
      </c>
      <c r="M52" s="32">
        <v>10</v>
      </c>
      <c r="N52" s="247"/>
      <c r="O52" s="241"/>
      <c r="P52" s="241"/>
      <c r="Q52" s="242"/>
    </row>
    <row r="53" spans="1:19" ht="13.5" customHeight="1" thickBot="1" x14ac:dyDescent="0.3">
      <c r="A53" s="379"/>
      <c r="B53" s="381"/>
      <c r="C53" s="331"/>
      <c r="D53" s="406"/>
      <c r="E53" s="337"/>
      <c r="F53" s="408"/>
      <c r="G53" s="66" t="s">
        <v>12</v>
      </c>
      <c r="H53" s="67">
        <f t="shared" ref="H53:M53" si="15">H52</f>
        <v>9.3000000000000007</v>
      </c>
      <c r="I53" s="67">
        <f t="shared" si="15"/>
        <v>0</v>
      </c>
      <c r="J53" s="67">
        <f t="shared" si="15"/>
        <v>0</v>
      </c>
      <c r="K53" s="67">
        <f t="shared" si="15"/>
        <v>4.5</v>
      </c>
      <c r="L53" s="67">
        <f t="shared" si="15"/>
        <v>10</v>
      </c>
      <c r="M53" s="67">
        <f t="shared" si="15"/>
        <v>10</v>
      </c>
      <c r="N53" s="246"/>
      <c r="O53" s="243"/>
      <c r="P53" s="243"/>
      <c r="Q53" s="244"/>
    </row>
    <row r="54" spans="1:19" ht="20.25" customHeight="1" x14ac:dyDescent="0.25">
      <c r="A54" s="122" t="s">
        <v>11</v>
      </c>
      <c r="B54" s="248" t="s">
        <v>35</v>
      </c>
      <c r="C54" s="108" t="s">
        <v>44</v>
      </c>
      <c r="D54" s="413" t="s">
        <v>135</v>
      </c>
      <c r="E54" s="110" t="s">
        <v>45</v>
      </c>
      <c r="F54" s="106" t="s">
        <v>136</v>
      </c>
      <c r="G54" s="249" t="s">
        <v>37</v>
      </c>
      <c r="H54" s="250">
        <v>12</v>
      </c>
      <c r="I54" s="251"/>
      <c r="J54" s="252"/>
      <c r="K54" s="251"/>
      <c r="L54" s="253">
        <v>15</v>
      </c>
      <c r="M54" s="253">
        <v>15</v>
      </c>
      <c r="N54" s="102"/>
      <c r="O54" s="254"/>
      <c r="P54" s="254"/>
      <c r="Q54" s="255"/>
    </row>
    <row r="55" spans="1:19" ht="13.5" customHeight="1" thickBot="1" x14ac:dyDescent="0.3">
      <c r="A55" s="123"/>
      <c r="B55" s="37"/>
      <c r="C55" s="109"/>
      <c r="D55" s="422"/>
      <c r="E55" s="111"/>
      <c r="F55" s="107"/>
      <c r="G55" s="66" t="s">
        <v>12</v>
      </c>
      <c r="H55" s="36">
        <f>H54*1</f>
        <v>12</v>
      </c>
      <c r="I55" s="34"/>
      <c r="J55" s="33"/>
      <c r="K55" s="34"/>
      <c r="L55" s="35">
        <f>L54*1</f>
        <v>15</v>
      </c>
      <c r="M55" s="35">
        <f>M54*1</f>
        <v>15</v>
      </c>
      <c r="N55" s="103"/>
      <c r="O55" s="256"/>
      <c r="P55" s="256"/>
      <c r="Q55" s="257"/>
    </row>
    <row r="56" spans="1:19" ht="12" customHeight="1" x14ac:dyDescent="0.25">
      <c r="A56" s="324"/>
      <c r="B56" s="388"/>
      <c r="C56" s="330"/>
      <c r="D56" s="425" t="s">
        <v>137</v>
      </c>
      <c r="E56" s="426" t="s">
        <v>45</v>
      </c>
      <c r="F56" s="407" t="s">
        <v>38</v>
      </c>
      <c r="G56" s="120" t="s">
        <v>37</v>
      </c>
      <c r="H56" s="292">
        <v>110.3</v>
      </c>
      <c r="I56" s="86"/>
      <c r="J56" s="121"/>
      <c r="K56" s="87">
        <v>0</v>
      </c>
      <c r="L56" s="88">
        <v>0</v>
      </c>
      <c r="M56" s="88">
        <v>0</v>
      </c>
      <c r="N56" s="429"/>
      <c r="O56" s="258"/>
      <c r="P56" s="258"/>
      <c r="Q56" s="259"/>
    </row>
    <row r="57" spans="1:19" ht="14.25" customHeight="1" thickBot="1" x14ac:dyDescent="0.3">
      <c r="A57" s="423"/>
      <c r="B57" s="424"/>
      <c r="C57" s="360"/>
      <c r="D57" s="383"/>
      <c r="E57" s="337"/>
      <c r="F57" s="408"/>
      <c r="G57" s="66" t="s">
        <v>12</v>
      </c>
      <c r="H57" s="67">
        <f t="shared" ref="H57:M57" si="16">H56</f>
        <v>110.3</v>
      </c>
      <c r="I57" s="67">
        <f t="shared" si="16"/>
        <v>0</v>
      </c>
      <c r="J57" s="67">
        <f t="shared" si="16"/>
        <v>0</v>
      </c>
      <c r="K57" s="119">
        <f t="shared" si="16"/>
        <v>0</v>
      </c>
      <c r="L57" s="74">
        <f t="shared" si="16"/>
        <v>0</v>
      </c>
      <c r="M57" s="74">
        <f t="shared" si="16"/>
        <v>0</v>
      </c>
      <c r="N57" s="418"/>
      <c r="O57" s="243"/>
      <c r="P57" s="243"/>
      <c r="Q57" s="244"/>
    </row>
    <row r="58" spans="1:19" ht="19.5" customHeight="1" thickBot="1" x14ac:dyDescent="0.3">
      <c r="A58" s="80" t="s">
        <v>11</v>
      </c>
      <c r="B58" s="26" t="s">
        <v>35</v>
      </c>
      <c r="C58" s="430" t="s">
        <v>14</v>
      </c>
      <c r="D58" s="372"/>
      <c r="E58" s="409"/>
      <c r="F58" s="409"/>
      <c r="G58" s="373"/>
      <c r="H58" s="79">
        <f>H40+H42+H44+H47+H49+H51+H53+H55+H57</f>
        <v>434</v>
      </c>
      <c r="I58" s="79">
        <f t="shared" ref="I58:M58" si="17">I40+I42+I44+I47+I49+I51+I53+I55+I57</f>
        <v>0</v>
      </c>
      <c r="J58" s="79">
        <f t="shared" si="17"/>
        <v>0</v>
      </c>
      <c r="K58" s="79">
        <f t="shared" si="17"/>
        <v>54.5</v>
      </c>
      <c r="L58" s="79">
        <f t="shared" si="17"/>
        <v>1042</v>
      </c>
      <c r="M58" s="79">
        <f t="shared" si="17"/>
        <v>282</v>
      </c>
      <c r="N58" s="79"/>
      <c r="O58" s="81"/>
      <c r="P58" s="81"/>
      <c r="Q58" s="82"/>
    </row>
    <row r="59" spans="1:19" ht="20.25" customHeight="1" thickBot="1" x14ac:dyDescent="0.3">
      <c r="A59" s="25" t="s">
        <v>11</v>
      </c>
      <c r="B59" s="26" t="s">
        <v>36</v>
      </c>
      <c r="C59" s="431" t="s">
        <v>138</v>
      </c>
      <c r="D59" s="431"/>
      <c r="E59" s="431"/>
      <c r="F59" s="431"/>
      <c r="G59" s="431"/>
      <c r="H59" s="431"/>
      <c r="I59" s="431"/>
      <c r="J59" s="431"/>
      <c r="K59" s="431"/>
      <c r="L59" s="431"/>
      <c r="M59" s="431"/>
      <c r="N59" s="431"/>
      <c r="O59" s="431"/>
      <c r="P59" s="431"/>
      <c r="Q59" s="432"/>
    </row>
    <row r="60" spans="1:19" ht="14.25" customHeight="1" x14ac:dyDescent="0.25">
      <c r="A60" s="378" t="s">
        <v>11</v>
      </c>
      <c r="B60" s="380" t="s">
        <v>36</v>
      </c>
      <c r="C60" s="329" t="s">
        <v>11</v>
      </c>
      <c r="D60" s="382" t="s">
        <v>139</v>
      </c>
      <c r="E60" s="335" t="s">
        <v>45</v>
      </c>
      <c r="F60" s="365" t="s">
        <v>140</v>
      </c>
      <c r="G60" s="10" t="s">
        <v>37</v>
      </c>
      <c r="H60" s="287">
        <v>40.6</v>
      </c>
      <c r="I60" s="96"/>
      <c r="J60" s="96"/>
      <c r="K60" s="293">
        <v>18</v>
      </c>
      <c r="L60" s="260">
        <v>5.8</v>
      </c>
      <c r="M60" s="11">
        <v>5.8</v>
      </c>
      <c r="N60" s="420"/>
      <c r="O60" s="139"/>
      <c r="P60" s="139"/>
      <c r="Q60" s="140"/>
    </row>
    <row r="61" spans="1:19" ht="27" customHeight="1" thickBot="1" x14ac:dyDescent="0.3">
      <c r="A61" s="379"/>
      <c r="B61" s="381"/>
      <c r="C61" s="331"/>
      <c r="D61" s="383"/>
      <c r="E61" s="337"/>
      <c r="F61" s="366"/>
      <c r="G61" s="8" t="s">
        <v>12</v>
      </c>
      <c r="H61" s="95">
        <f t="shared" ref="H61:M61" si="18">H60</f>
        <v>40.6</v>
      </c>
      <c r="I61" s="95">
        <f t="shared" si="18"/>
        <v>0</v>
      </c>
      <c r="J61" s="95">
        <f t="shared" si="18"/>
        <v>0</v>
      </c>
      <c r="K61" s="95">
        <f t="shared" si="18"/>
        <v>18</v>
      </c>
      <c r="L61" s="95">
        <f t="shared" si="18"/>
        <v>5.8</v>
      </c>
      <c r="M61" s="9">
        <f t="shared" si="18"/>
        <v>5.8</v>
      </c>
      <c r="N61" s="427"/>
      <c r="O61" s="134"/>
      <c r="P61" s="134"/>
      <c r="Q61" s="135"/>
      <c r="R61" s="261"/>
      <c r="S61" s="261"/>
    </row>
    <row r="62" spans="1:19" ht="14.25" customHeight="1" x14ac:dyDescent="0.25">
      <c r="A62" s="378" t="s">
        <v>11</v>
      </c>
      <c r="B62" s="380" t="s">
        <v>36</v>
      </c>
      <c r="C62" s="329" t="s">
        <v>77</v>
      </c>
      <c r="D62" s="382" t="s">
        <v>141</v>
      </c>
      <c r="E62" s="335" t="s">
        <v>45</v>
      </c>
      <c r="F62" s="384" t="s">
        <v>72</v>
      </c>
      <c r="G62" s="52" t="s">
        <v>37</v>
      </c>
      <c r="H62" s="116">
        <v>150.30000000000001</v>
      </c>
      <c r="I62" s="30"/>
      <c r="J62" s="262"/>
      <c r="K62" s="31"/>
      <c r="L62" s="32">
        <v>160</v>
      </c>
      <c r="M62" s="32">
        <v>160</v>
      </c>
      <c r="N62" s="420" t="s">
        <v>142</v>
      </c>
      <c r="O62" s="84" t="s">
        <v>76</v>
      </c>
      <c r="P62" s="84" t="s">
        <v>76</v>
      </c>
      <c r="Q62" s="144" t="s">
        <v>76</v>
      </c>
    </row>
    <row r="63" spans="1:19" ht="56.4" customHeight="1" thickBot="1" x14ac:dyDescent="0.3">
      <c r="A63" s="379"/>
      <c r="B63" s="381"/>
      <c r="C63" s="331"/>
      <c r="D63" s="383"/>
      <c r="E63" s="428"/>
      <c r="F63" s="337"/>
      <c r="G63" s="66" t="s">
        <v>12</v>
      </c>
      <c r="H63" s="126">
        <f>SUM(H62:H62)</f>
        <v>150.30000000000001</v>
      </c>
      <c r="I63" s="126">
        <f t="shared" ref="I63:M63" si="19">SUM(I62:I62)</f>
        <v>0</v>
      </c>
      <c r="J63" s="126">
        <f t="shared" si="19"/>
        <v>0</v>
      </c>
      <c r="K63" s="126">
        <f t="shared" si="19"/>
        <v>0</v>
      </c>
      <c r="L63" s="74">
        <f t="shared" si="19"/>
        <v>160</v>
      </c>
      <c r="M63" s="74">
        <f t="shared" si="19"/>
        <v>160</v>
      </c>
      <c r="N63" s="421"/>
      <c r="O63" s="75"/>
      <c r="P63" s="75"/>
      <c r="Q63" s="76"/>
    </row>
    <row r="64" spans="1:19" ht="13.2" customHeight="1" x14ac:dyDescent="0.25">
      <c r="A64" s="434" t="s">
        <v>11</v>
      </c>
      <c r="B64" s="437" t="s">
        <v>36</v>
      </c>
      <c r="C64" s="440" t="s">
        <v>78</v>
      </c>
      <c r="D64" s="382" t="s">
        <v>143</v>
      </c>
      <c r="E64" s="335" t="s">
        <v>45</v>
      </c>
      <c r="F64" s="384" t="s">
        <v>72</v>
      </c>
      <c r="G64" s="52" t="s">
        <v>37</v>
      </c>
      <c r="H64" s="116">
        <v>8</v>
      </c>
      <c r="I64" s="30"/>
      <c r="J64" s="78"/>
      <c r="K64" s="31"/>
      <c r="L64" s="32">
        <v>8</v>
      </c>
      <c r="M64" s="32">
        <v>8</v>
      </c>
      <c r="N64" s="420" t="s">
        <v>144</v>
      </c>
      <c r="O64" s="84" t="s">
        <v>88</v>
      </c>
      <c r="P64" s="84" t="s">
        <v>88</v>
      </c>
      <c r="Q64" s="84" t="s">
        <v>88</v>
      </c>
    </row>
    <row r="65" spans="1:17" ht="18.600000000000001" customHeight="1" x14ac:dyDescent="0.25">
      <c r="A65" s="435"/>
      <c r="B65" s="438"/>
      <c r="C65" s="441"/>
      <c r="D65" s="389"/>
      <c r="E65" s="336"/>
      <c r="F65" s="411"/>
      <c r="G65" s="73"/>
      <c r="H65" s="143"/>
      <c r="I65" s="124"/>
      <c r="J65" s="143"/>
      <c r="K65" s="263"/>
      <c r="L65" s="63"/>
      <c r="M65" s="63"/>
      <c r="N65" s="433"/>
      <c r="O65" s="156" t="s">
        <v>90</v>
      </c>
      <c r="P65" s="156" t="s">
        <v>90</v>
      </c>
      <c r="Q65" s="157" t="s">
        <v>90</v>
      </c>
    </row>
    <row r="66" spans="1:17" ht="12" customHeight="1" thickBot="1" x14ac:dyDescent="0.3">
      <c r="A66" s="436"/>
      <c r="B66" s="439"/>
      <c r="C66" s="442"/>
      <c r="D66" s="383"/>
      <c r="E66" s="428"/>
      <c r="F66" s="337"/>
      <c r="G66" s="264" t="s">
        <v>12</v>
      </c>
      <c r="H66" s="265">
        <f>SUM(H64:H64)</f>
        <v>8</v>
      </c>
      <c r="I66" s="265">
        <f t="shared" ref="I66:M66" si="20">SUM(I64:I64)</f>
        <v>0</v>
      </c>
      <c r="J66" s="265">
        <f t="shared" si="20"/>
        <v>0</v>
      </c>
      <c r="K66" s="265">
        <f t="shared" si="20"/>
        <v>0</v>
      </c>
      <c r="L66" s="266">
        <f t="shared" si="20"/>
        <v>8</v>
      </c>
      <c r="M66" s="266">
        <f t="shared" si="20"/>
        <v>8</v>
      </c>
      <c r="N66" s="421"/>
      <c r="O66" s="75" t="s">
        <v>84</v>
      </c>
      <c r="P66" s="75" t="s">
        <v>84</v>
      </c>
      <c r="Q66" s="75" t="s">
        <v>84</v>
      </c>
    </row>
    <row r="67" spans="1:17" ht="14.25" customHeight="1" x14ac:dyDescent="0.25">
      <c r="A67" s="378" t="s">
        <v>11</v>
      </c>
      <c r="B67" s="380" t="s">
        <v>36</v>
      </c>
      <c r="C67" s="329" t="s">
        <v>79</v>
      </c>
      <c r="D67" s="382" t="s">
        <v>145</v>
      </c>
      <c r="E67" s="335" t="s">
        <v>45</v>
      </c>
      <c r="F67" s="384" t="s">
        <v>68</v>
      </c>
      <c r="G67" s="52" t="s">
        <v>37</v>
      </c>
      <c r="H67" s="116">
        <v>12.6</v>
      </c>
      <c r="I67" s="30"/>
      <c r="J67" s="262"/>
      <c r="K67" s="31"/>
      <c r="L67" s="32">
        <v>12</v>
      </c>
      <c r="M67" s="32">
        <v>11</v>
      </c>
      <c r="N67" s="420" t="s">
        <v>146</v>
      </c>
      <c r="O67" s="45" t="s">
        <v>75</v>
      </c>
      <c r="P67" s="45" t="s">
        <v>74</v>
      </c>
      <c r="Q67" s="57" t="s">
        <v>73</v>
      </c>
    </row>
    <row r="68" spans="1:17" ht="36" customHeight="1" thickBot="1" x14ac:dyDescent="0.3">
      <c r="A68" s="379"/>
      <c r="B68" s="381"/>
      <c r="C68" s="331"/>
      <c r="D68" s="383"/>
      <c r="E68" s="428"/>
      <c r="F68" s="337"/>
      <c r="G68" s="66" t="s">
        <v>12</v>
      </c>
      <c r="H68" s="126">
        <f>SUM(H67:H67)</f>
        <v>12.6</v>
      </c>
      <c r="I68" s="126">
        <f t="shared" ref="I68:M68" si="21">SUM(I67:I67)</f>
        <v>0</v>
      </c>
      <c r="J68" s="126">
        <f t="shared" si="21"/>
        <v>0</v>
      </c>
      <c r="K68" s="126">
        <f t="shared" si="21"/>
        <v>0</v>
      </c>
      <c r="L68" s="74">
        <f t="shared" si="21"/>
        <v>12</v>
      </c>
      <c r="M68" s="74">
        <f t="shared" si="21"/>
        <v>11</v>
      </c>
      <c r="N68" s="421"/>
      <c r="O68" s="75"/>
      <c r="P68" s="75"/>
      <c r="Q68" s="76"/>
    </row>
    <row r="69" spans="1:17" ht="25.95" customHeight="1" x14ac:dyDescent="0.25">
      <c r="A69" s="378" t="s">
        <v>11</v>
      </c>
      <c r="B69" s="380" t="s">
        <v>36</v>
      </c>
      <c r="C69" s="329" t="s">
        <v>80</v>
      </c>
      <c r="D69" s="382" t="s">
        <v>147</v>
      </c>
      <c r="E69" s="335" t="s">
        <v>45</v>
      </c>
      <c r="F69" s="384" t="s">
        <v>148</v>
      </c>
      <c r="G69" s="52" t="s">
        <v>37</v>
      </c>
      <c r="H69" s="116">
        <v>10</v>
      </c>
      <c r="I69" s="30"/>
      <c r="J69" s="262"/>
      <c r="K69" s="31">
        <v>0</v>
      </c>
      <c r="L69" s="32">
        <v>30</v>
      </c>
      <c r="M69" s="32">
        <v>30</v>
      </c>
      <c r="N69" s="267" t="s">
        <v>149</v>
      </c>
      <c r="O69" s="84" t="s">
        <v>46</v>
      </c>
      <c r="P69" s="84"/>
      <c r="Q69" s="144"/>
    </row>
    <row r="70" spans="1:17" ht="17.399999999999999" customHeight="1" thickBot="1" x14ac:dyDescent="0.3">
      <c r="A70" s="379"/>
      <c r="B70" s="381"/>
      <c r="C70" s="331"/>
      <c r="D70" s="383"/>
      <c r="E70" s="428"/>
      <c r="F70" s="337"/>
      <c r="G70" s="66" t="s">
        <v>12</v>
      </c>
      <c r="H70" s="126">
        <f>SUM(H69:H69)</f>
        <v>10</v>
      </c>
      <c r="I70" s="68">
        <f>SUM(I69:I69)</f>
        <v>0</v>
      </c>
      <c r="J70" s="71"/>
      <c r="K70" s="126">
        <f>SUM(K69:K69)</f>
        <v>0</v>
      </c>
      <c r="L70" s="74">
        <f>SUM(L69:L69)</f>
        <v>30</v>
      </c>
      <c r="M70" s="74">
        <f>M69</f>
        <v>30</v>
      </c>
      <c r="N70" s="268" t="s">
        <v>150</v>
      </c>
      <c r="O70" s="75"/>
      <c r="P70" s="75" t="s">
        <v>85</v>
      </c>
      <c r="Q70" s="76" t="s">
        <v>85</v>
      </c>
    </row>
    <row r="71" spans="1:17" ht="16.5" customHeight="1" x14ac:dyDescent="0.25">
      <c r="A71" s="448" t="s">
        <v>11</v>
      </c>
      <c r="B71" s="449" t="s">
        <v>36</v>
      </c>
      <c r="C71" s="359" t="s">
        <v>81</v>
      </c>
      <c r="D71" s="413" t="s">
        <v>151</v>
      </c>
      <c r="E71" s="335" t="s">
        <v>45</v>
      </c>
      <c r="F71" s="451" t="s">
        <v>69</v>
      </c>
      <c r="G71" s="52" t="s">
        <v>37</v>
      </c>
      <c r="H71" s="116">
        <v>20</v>
      </c>
      <c r="I71" s="30"/>
      <c r="J71" s="262"/>
      <c r="K71" s="31"/>
      <c r="L71" s="32">
        <v>25</v>
      </c>
      <c r="M71" s="32">
        <v>25</v>
      </c>
      <c r="N71" s="269" t="s">
        <v>152</v>
      </c>
      <c r="O71" s="84" t="s">
        <v>46</v>
      </c>
      <c r="P71" s="84"/>
      <c r="Q71" s="144"/>
    </row>
    <row r="72" spans="1:17" ht="12" customHeight="1" x14ac:dyDescent="0.25">
      <c r="A72" s="324"/>
      <c r="B72" s="388"/>
      <c r="C72" s="330"/>
      <c r="D72" s="450"/>
      <c r="E72" s="336"/>
      <c r="F72" s="411"/>
      <c r="G72" s="73" t="s">
        <v>37</v>
      </c>
      <c r="H72" s="143">
        <v>25</v>
      </c>
      <c r="I72" s="263"/>
      <c r="J72" s="155"/>
      <c r="K72" s="263">
        <v>0</v>
      </c>
      <c r="L72" s="63"/>
      <c r="M72" s="63"/>
      <c r="N72" s="270"/>
      <c r="O72" s="64"/>
      <c r="P72" s="64"/>
      <c r="Q72" s="65"/>
    </row>
    <row r="73" spans="1:17" ht="13.2" customHeight="1" thickBot="1" x14ac:dyDescent="0.3">
      <c r="A73" s="423"/>
      <c r="B73" s="424"/>
      <c r="C73" s="360"/>
      <c r="D73" s="443"/>
      <c r="E73" s="428"/>
      <c r="F73" s="452"/>
      <c r="G73" s="66" t="s">
        <v>12</v>
      </c>
      <c r="H73" s="126">
        <f>SUM(H71:H72)</f>
        <v>45</v>
      </c>
      <c r="I73" s="126">
        <f t="shared" ref="I73:M73" si="22">SUM(I71:I71)</f>
        <v>0</v>
      </c>
      <c r="J73" s="126">
        <f t="shared" si="22"/>
        <v>0</v>
      </c>
      <c r="K73" s="126">
        <f>SUM(K71:K72)</f>
        <v>0</v>
      </c>
      <c r="L73" s="74">
        <f t="shared" si="22"/>
        <v>25</v>
      </c>
      <c r="M73" s="74">
        <f t="shared" si="22"/>
        <v>25</v>
      </c>
      <c r="N73" s="271" t="s">
        <v>153</v>
      </c>
      <c r="O73" s="75" t="s">
        <v>46</v>
      </c>
      <c r="P73" s="75" t="s">
        <v>46</v>
      </c>
      <c r="Q73" s="76" t="s">
        <v>46</v>
      </c>
    </row>
    <row r="74" spans="1:17" ht="21" customHeight="1" x14ac:dyDescent="0.25">
      <c r="A74" s="122" t="s">
        <v>11</v>
      </c>
      <c r="B74" s="248" t="s">
        <v>36</v>
      </c>
      <c r="C74" s="108" t="s">
        <v>154</v>
      </c>
      <c r="D74" s="146" t="s">
        <v>155</v>
      </c>
      <c r="E74" s="110"/>
      <c r="F74" s="272" t="s">
        <v>136</v>
      </c>
      <c r="G74" s="273" t="s">
        <v>37</v>
      </c>
      <c r="H74" s="127">
        <v>0</v>
      </c>
      <c r="I74" s="274"/>
      <c r="J74" s="128"/>
      <c r="K74" s="274"/>
      <c r="L74" s="129"/>
      <c r="M74" s="129"/>
      <c r="N74" s="247"/>
      <c r="O74" s="45"/>
      <c r="P74" s="45"/>
      <c r="Q74" s="57"/>
    </row>
    <row r="75" spans="1:17" ht="19.95" customHeight="1" thickBot="1" x14ac:dyDescent="0.3">
      <c r="A75" s="123"/>
      <c r="B75" s="37"/>
      <c r="C75" s="109"/>
      <c r="D75" s="147"/>
      <c r="E75" s="111"/>
      <c r="F75" s="275"/>
      <c r="G75" s="276"/>
      <c r="H75" s="36">
        <f>H74*1</f>
        <v>0</v>
      </c>
      <c r="I75" s="277"/>
      <c r="J75" s="278"/>
      <c r="K75" s="34"/>
      <c r="L75" s="35"/>
      <c r="M75" s="35"/>
      <c r="N75" s="246"/>
      <c r="O75" s="75"/>
      <c r="P75" s="75"/>
      <c r="Q75" s="76"/>
    </row>
    <row r="76" spans="1:17" ht="15.75" customHeight="1" x14ac:dyDescent="0.25">
      <c r="A76" s="122" t="s">
        <v>11</v>
      </c>
      <c r="B76" s="248" t="s">
        <v>36</v>
      </c>
      <c r="C76" s="108" t="s">
        <v>89</v>
      </c>
      <c r="D76" s="413" t="s">
        <v>156</v>
      </c>
      <c r="E76" s="110" t="s">
        <v>45</v>
      </c>
      <c r="F76" s="272" t="s">
        <v>136</v>
      </c>
      <c r="G76" s="52" t="s">
        <v>37</v>
      </c>
      <c r="H76" s="288">
        <v>10.9</v>
      </c>
      <c r="I76" s="31"/>
      <c r="J76" s="279"/>
      <c r="K76" s="294">
        <v>10.9</v>
      </c>
      <c r="L76" s="32"/>
      <c r="M76" s="280"/>
      <c r="N76" s="385" t="s">
        <v>157</v>
      </c>
      <c r="O76" s="45"/>
      <c r="P76" s="45" t="s">
        <v>46</v>
      </c>
      <c r="Q76" s="57"/>
    </row>
    <row r="77" spans="1:17" ht="73.2" customHeight="1" thickBot="1" x14ac:dyDescent="0.3">
      <c r="A77" s="123"/>
      <c r="B77" s="37"/>
      <c r="C77" s="109"/>
      <c r="D77" s="443"/>
      <c r="E77" s="111"/>
      <c r="F77" s="275"/>
      <c r="G77" s="66"/>
      <c r="H77" s="126">
        <f>H76*1</f>
        <v>10.9</v>
      </c>
      <c r="I77" s="126">
        <f t="shared" ref="I77:K77" si="23">I76*1</f>
        <v>0</v>
      </c>
      <c r="J77" s="126">
        <f t="shared" si="23"/>
        <v>0</v>
      </c>
      <c r="K77" s="126">
        <f t="shared" si="23"/>
        <v>10.9</v>
      </c>
      <c r="L77" s="74"/>
      <c r="M77" s="74"/>
      <c r="N77" s="386"/>
      <c r="O77" s="75"/>
      <c r="P77" s="75"/>
      <c r="Q77" s="76"/>
    </row>
    <row r="78" spans="1:17" ht="29.25" customHeight="1" x14ac:dyDescent="0.25">
      <c r="A78" s="122" t="s">
        <v>11</v>
      </c>
      <c r="B78" s="248" t="s">
        <v>36</v>
      </c>
      <c r="C78" s="108" t="s">
        <v>158</v>
      </c>
      <c r="D78" s="382" t="s">
        <v>159</v>
      </c>
      <c r="E78" s="444" t="s">
        <v>45</v>
      </c>
      <c r="F78" s="446" t="s">
        <v>136</v>
      </c>
      <c r="G78" s="52" t="s">
        <v>37</v>
      </c>
      <c r="H78" s="53">
        <v>9.6</v>
      </c>
      <c r="I78" s="30"/>
      <c r="J78" s="54"/>
      <c r="K78" s="31">
        <v>9.6</v>
      </c>
      <c r="L78" s="32"/>
      <c r="M78" s="32"/>
      <c r="N78" s="385" t="s">
        <v>160</v>
      </c>
      <c r="O78" s="84" t="s">
        <v>46</v>
      </c>
      <c r="P78" s="84"/>
      <c r="Q78" s="144"/>
    </row>
    <row r="79" spans="1:17" ht="90.6" customHeight="1" thickBot="1" x14ac:dyDescent="0.3">
      <c r="A79" s="123"/>
      <c r="B79" s="37"/>
      <c r="C79" s="109"/>
      <c r="D79" s="383"/>
      <c r="E79" s="445"/>
      <c r="F79" s="408"/>
      <c r="G79" s="66"/>
      <c r="H79" s="67">
        <f>H78*1</f>
        <v>9.6</v>
      </c>
      <c r="I79" s="67">
        <f t="shared" ref="I79:K79" si="24">I78*1</f>
        <v>0</v>
      </c>
      <c r="J79" s="67">
        <f t="shared" si="24"/>
        <v>0</v>
      </c>
      <c r="K79" s="67">
        <f t="shared" si="24"/>
        <v>9.6</v>
      </c>
      <c r="L79" s="74"/>
      <c r="M79" s="74"/>
      <c r="N79" s="447"/>
      <c r="O79" s="75"/>
      <c r="P79" s="75"/>
      <c r="Q79" s="76"/>
    </row>
    <row r="80" spans="1:17" ht="27" customHeight="1" x14ac:dyDescent="0.25">
      <c r="A80" s="378" t="s">
        <v>11</v>
      </c>
      <c r="B80" s="380" t="s">
        <v>36</v>
      </c>
      <c r="C80" s="329" t="s">
        <v>161</v>
      </c>
      <c r="D80" s="382" t="s">
        <v>162</v>
      </c>
      <c r="E80" s="444" t="s">
        <v>45</v>
      </c>
      <c r="F80" s="446" t="s">
        <v>136</v>
      </c>
      <c r="G80" s="281" t="s">
        <v>37</v>
      </c>
      <c r="H80" s="53">
        <v>27.5</v>
      </c>
      <c r="I80" s="30"/>
      <c r="J80" s="54"/>
      <c r="K80" s="31">
        <v>0</v>
      </c>
      <c r="L80" s="32"/>
      <c r="M80" s="32"/>
      <c r="N80" s="385" t="s">
        <v>163</v>
      </c>
      <c r="O80" s="84" t="s">
        <v>46</v>
      </c>
      <c r="P80" s="282"/>
      <c r="Q80" s="283"/>
    </row>
    <row r="81" spans="1:37" ht="27.6" customHeight="1" thickBot="1" x14ac:dyDescent="0.3">
      <c r="A81" s="379"/>
      <c r="B81" s="381"/>
      <c r="C81" s="331"/>
      <c r="D81" s="383"/>
      <c r="E81" s="445"/>
      <c r="F81" s="408"/>
      <c r="G81" s="66"/>
      <c r="H81" s="67">
        <f>H80*1</f>
        <v>27.5</v>
      </c>
      <c r="I81" s="67">
        <f t="shared" ref="I81:M81" si="25">I80*1</f>
        <v>0</v>
      </c>
      <c r="J81" s="67">
        <f t="shared" si="25"/>
        <v>0</v>
      </c>
      <c r="K81" s="67">
        <f t="shared" si="25"/>
        <v>0</v>
      </c>
      <c r="L81" s="67">
        <f t="shared" si="25"/>
        <v>0</v>
      </c>
      <c r="M81" s="67">
        <f t="shared" si="25"/>
        <v>0</v>
      </c>
      <c r="N81" s="453"/>
      <c r="O81" s="75"/>
      <c r="P81" s="256"/>
      <c r="Q81" s="257"/>
    </row>
    <row r="82" spans="1:37" ht="33.75" customHeight="1" x14ac:dyDescent="0.25">
      <c r="A82" s="378" t="s">
        <v>11</v>
      </c>
      <c r="B82" s="380" t="s">
        <v>36</v>
      </c>
      <c r="C82" s="329" t="s">
        <v>164</v>
      </c>
      <c r="D82" s="382" t="s">
        <v>165</v>
      </c>
      <c r="E82" s="444" t="s">
        <v>45</v>
      </c>
      <c r="F82" s="446" t="s">
        <v>136</v>
      </c>
      <c r="G82" s="281" t="s">
        <v>37</v>
      </c>
      <c r="H82" s="290">
        <v>43.1</v>
      </c>
      <c r="I82" s="30"/>
      <c r="J82" s="54"/>
      <c r="K82" s="294">
        <v>43.1</v>
      </c>
      <c r="L82" s="32"/>
      <c r="M82" s="32"/>
      <c r="N82" s="385" t="s">
        <v>166</v>
      </c>
      <c r="O82" s="84" t="s">
        <v>46</v>
      </c>
      <c r="P82" s="282"/>
      <c r="Q82" s="283"/>
    </row>
    <row r="83" spans="1:37" ht="55.2" customHeight="1" thickBot="1" x14ac:dyDescent="0.3">
      <c r="A83" s="379"/>
      <c r="B83" s="381"/>
      <c r="C83" s="331"/>
      <c r="D83" s="383"/>
      <c r="E83" s="445"/>
      <c r="F83" s="408"/>
      <c r="G83" s="66"/>
      <c r="H83" s="67">
        <f>H82*1</f>
        <v>43.1</v>
      </c>
      <c r="I83" s="67">
        <f t="shared" ref="I83:M83" si="26">I82*1</f>
        <v>0</v>
      </c>
      <c r="J83" s="67">
        <f t="shared" si="26"/>
        <v>0</v>
      </c>
      <c r="K83" s="67">
        <f t="shared" si="26"/>
        <v>43.1</v>
      </c>
      <c r="L83" s="67">
        <f t="shared" si="26"/>
        <v>0</v>
      </c>
      <c r="M83" s="67">
        <f t="shared" si="26"/>
        <v>0</v>
      </c>
      <c r="N83" s="453"/>
      <c r="O83" s="75"/>
      <c r="P83" s="256"/>
      <c r="Q83" s="257"/>
    </row>
    <row r="84" spans="1:37" ht="21.6" customHeight="1" x14ac:dyDescent="0.25">
      <c r="A84" s="378" t="s">
        <v>11</v>
      </c>
      <c r="B84" s="380" t="s">
        <v>36</v>
      </c>
      <c r="C84" s="329" t="s">
        <v>167</v>
      </c>
      <c r="D84" s="382" t="s">
        <v>168</v>
      </c>
      <c r="E84" s="444" t="s">
        <v>45</v>
      </c>
      <c r="F84" s="446" t="s">
        <v>136</v>
      </c>
      <c r="G84" s="281" t="s">
        <v>37</v>
      </c>
      <c r="H84" s="290">
        <v>8.8000000000000007</v>
      </c>
      <c r="I84" s="30"/>
      <c r="J84" s="54"/>
      <c r="K84" s="31">
        <v>0</v>
      </c>
      <c r="L84" s="32"/>
      <c r="M84" s="32"/>
      <c r="N84" s="385" t="s">
        <v>169</v>
      </c>
      <c r="O84" s="84" t="s">
        <v>46</v>
      </c>
      <c r="P84" s="282"/>
      <c r="Q84" s="283"/>
    </row>
    <row r="85" spans="1:37" ht="13.95" customHeight="1" thickBot="1" x14ac:dyDescent="0.3">
      <c r="A85" s="379"/>
      <c r="B85" s="381"/>
      <c r="C85" s="331"/>
      <c r="D85" s="383"/>
      <c r="E85" s="445"/>
      <c r="F85" s="408"/>
      <c r="G85" s="66"/>
      <c r="H85" s="67">
        <f>H84*1</f>
        <v>8.8000000000000007</v>
      </c>
      <c r="I85" s="67">
        <f t="shared" ref="I85:M85" si="27">I84*1</f>
        <v>0</v>
      </c>
      <c r="J85" s="67">
        <f t="shared" si="27"/>
        <v>0</v>
      </c>
      <c r="K85" s="67">
        <f t="shared" si="27"/>
        <v>0</v>
      </c>
      <c r="L85" s="67">
        <f t="shared" si="27"/>
        <v>0</v>
      </c>
      <c r="M85" s="67">
        <f t="shared" si="27"/>
        <v>0</v>
      </c>
      <c r="N85" s="453"/>
      <c r="O85" s="75"/>
      <c r="P85" s="256"/>
      <c r="Q85" s="257"/>
    </row>
    <row r="86" spans="1:37" ht="14.25" customHeight="1" thickBot="1" x14ac:dyDescent="0.3">
      <c r="A86" s="14" t="s">
        <v>11</v>
      </c>
      <c r="B86" s="37" t="s">
        <v>36</v>
      </c>
      <c r="C86" s="454" t="s">
        <v>14</v>
      </c>
      <c r="D86" s="455"/>
      <c r="E86" s="455"/>
      <c r="F86" s="455"/>
      <c r="G86" s="455"/>
      <c r="H86" s="38">
        <f>H61+H63+H66+H68+H70+H73+H75+H77+H79+H81+H85+H83</f>
        <v>366.40000000000003</v>
      </c>
      <c r="I86" s="38">
        <f t="shared" ref="I86:K86" si="28">I61+I63+I66+I68+I70+I73+I75+I77+I79+I81+I85+I83</f>
        <v>0</v>
      </c>
      <c r="J86" s="38">
        <f t="shared" si="28"/>
        <v>0</v>
      </c>
      <c r="K86" s="38">
        <f t="shared" si="28"/>
        <v>81.599999999999994</v>
      </c>
      <c r="L86" s="38">
        <f t="shared" ref="L86:M86" si="29">L61+L63+L66+L68+L70+L73+L75+L77+L79+L81+L85</f>
        <v>240.8</v>
      </c>
      <c r="M86" s="38">
        <f t="shared" si="29"/>
        <v>239.8</v>
      </c>
      <c r="N86" s="39"/>
      <c r="O86" s="39"/>
      <c r="P86" s="39"/>
      <c r="Q86" s="40"/>
    </row>
    <row r="87" spans="1:37" ht="14.25" customHeight="1" thickBot="1" x14ac:dyDescent="0.3">
      <c r="A87" s="25" t="s">
        <v>11</v>
      </c>
      <c r="B87" s="456" t="s">
        <v>170</v>
      </c>
      <c r="C87" s="457"/>
      <c r="D87" s="457"/>
      <c r="E87" s="457"/>
      <c r="F87" s="457"/>
      <c r="G87" s="457"/>
      <c r="H87" s="41">
        <f>H86+H58+H36+H20</f>
        <v>6189.7</v>
      </c>
      <c r="I87" s="41">
        <f t="shared" ref="I87:M87" si="30">I86+I58+I36+I20</f>
        <v>0</v>
      </c>
      <c r="J87" s="41">
        <f t="shared" si="30"/>
        <v>0</v>
      </c>
      <c r="K87" s="41">
        <f t="shared" si="30"/>
        <v>999.09999999999991</v>
      </c>
      <c r="L87" s="41">
        <f t="shared" si="30"/>
        <v>6168.8</v>
      </c>
      <c r="M87" s="41">
        <f t="shared" si="30"/>
        <v>5637.8</v>
      </c>
      <c r="N87" s="42"/>
      <c r="O87" s="42"/>
      <c r="P87" s="42"/>
      <c r="Q87" s="43"/>
    </row>
    <row r="88" spans="1:37" ht="12.75" customHeight="1" thickBot="1" x14ac:dyDescent="0.3">
      <c r="A88" s="85"/>
      <c r="B88" s="458" t="s">
        <v>15</v>
      </c>
      <c r="C88" s="459"/>
      <c r="D88" s="459"/>
      <c r="E88" s="459"/>
      <c r="F88" s="459"/>
      <c r="G88" s="459"/>
      <c r="H88" s="83">
        <f>H87</f>
        <v>6189.7</v>
      </c>
      <c r="I88" s="83">
        <f t="shared" ref="I88:M88" si="31">I87</f>
        <v>0</v>
      </c>
      <c r="J88" s="83">
        <f t="shared" si="31"/>
        <v>0</v>
      </c>
      <c r="K88" s="83">
        <f t="shared" si="31"/>
        <v>999.09999999999991</v>
      </c>
      <c r="L88" s="83">
        <f t="shared" si="31"/>
        <v>6168.8</v>
      </c>
      <c r="M88" s="83">
        <f t="shared" si="31"/>
        <v>5637.8</v>
      </c>
      <c r="N88" s="460"/>
      <c r="O88" s="460"/>
      <c r="P88" s="460"/>
      <c r="Q88" s="461"/>
    </row>
    <row r="89" spans="1:37" s="16" customFormat="1" ht="11.4" customHeight="1" x14ac:dyDescent="0.25">
      <c r="A89" s="89"/>
      <c r="B89" s="90"/>
      <c r="C89" s="90"/>
      <c r="D89" s="90"/>
      <c r="E89" s="90"/>
      <c r="F89" s="462"/>
      <c r="G89" s="462"/>
      <c r="H89" s="462"/>
      <c r="I89" s="462"/>
      <c r="J89" s="462"/>
      <c r="K89" s="462"/>
      <c r="L89" s="462"/>
      <c r="M89" s="462"/>
      <c r="N89" s="130"/>
      <c r="O89" s="130"/>
      <c r="P89" s="130"/>
      <c r="Q89" s="130"/>
      <c r="R89" s="15"/>
      <c r="S89" s="15"/>
      <c r="T89" s="15"/>
      <c r="U89" s="15"/>
      <c r="V89" s="15"/>
      <c r="W89" s="15"/>
      <c r="X89" s="15"/>
      <c r="Y89" s="15"/>
      <c r="Z89" s="15"/>
      <c r="AA89" s="15"/>
      <c r="AB89" s="15"/>
      <c r="AC89" s="15"/>
      <c r="AD89" s="15"/>
      <c r="AE89" s="15"/>
      <c r="AF89" s="15"/>
      <c r="AG89" s="15"/>
      <c r="AH89" s="15"/>
      <c r="AI89" s="15"/>
      <c r="AJ89" s="15"/>
      <c r="AK89" s="15"/>
    </row>
    <row r="90" spans="1:37" s="16" customFormat="1" ht="11.4" customHeight="1" x14ac:dyDescent="0.25">
      <c r="A90" s="89"/>
      <c r="B90" s="90"/>
      <c r="C90" s="90"/>
      <c r="D90" s="90"/>
      <c r="E90" s="90"/>
      <c r="F90" s="112"/>
      <c r="G90" s="112"/>
      <c r="H90" s="112"/>
      <c r="I90" s="112"/>
      <c r="J90" s="112"/>
      <c r="K90" s="112"/>
      <c r="L90" s="112"/>
      <c r="M90" s="112"/>
      <c r="N90" s="130"/>
      <c r="O90" s="130"/>
      <c r="P90" s="130"/>
      <c r="Q90" s="130"/>
      <c r="R90" s="15"/>
      <c r="S90" s="15"/>
      <c r="T90" s="15"/>
      <c r="U90" s="15"/>
      <c r="V90" s="15"/>
      <c r="W90" s="15"/>
      <c r="X90" s="15"/>
      <c r="Y90" s="15"/>
      <c r="Z90" s="15"/>
      <c r="AA90" s="15"/>
      <c r="AB90" s="15"/>
      <c r="AC90" s="15"/>
      <c r="AD90" s="15"/>
      <c r="AE90" s="15"/>
      <c r="AF90" s="15"/>
      <c r="AG90" s="15"/>
      <c r="AH90" s="15"/>
      <c r="AI90" s="15"/>
      <c r="AJ90" s="15"/>
      <c r="AK90" s="15"/>
    </row>
    <row r="91" spans="1:37" s="16" customFormat="1" ht="11.4" customHeight="1" x14ac:dyDescent="0.25">
      <c r="A91" s="89"/>
      <c r="B91" s="90"/>
      <c r="C91" s="90"/>
      <c r="D91" s="90"/>
      <c r="E91" s="90"/>
      <c r="F91" s="112"/>
      <c r="G91" s="112"/>
      <c r="H91" s="112"/>
      <c r="I91" s="112"/>
      <c r="J91" s="112"/>
      <c r="K91" s="112"/>
      <c r="L91" s="112"/>
      <c r="M91" s="112"/>
      <c r="N91" s="130"/>
      <c r="O91" s="130"/>
      <c r="P91" s="130"/>
      <c r="Q91" s="130"/>
      <c r="R91" s="15"/>
      <c r="S91" s="15"/>
      <c r="T91" s="15"/>
      <c r="U91" s="15"/>
      <c r="V91" s="15"/>
      <c r="W91" s="15"/>
      <c r="X91" s="15"/>
      <c r="Y91" s="15"/>
      <c r="Z91" s="15"/>
      <c r="AA91" s="15"/>
      <c r="AB91" s="15"/>
      <c r="AC91" s="15"/>
      <c r="AD91" s="15"/>
      <c r="AE91" s="15"/>
      <c r="AF91" s="15"/>
      <c r="AG91" s="15"/>
      <c r="AH91" s="15"/>
      <c r="AI91" s="15"/>
      <c r="AJ91" s="15"/>
      <c r="AK91" s="15"/>
    </row>
    <row r="92" spans="1:37" s="16" customFormat="1" ht="11.4" customHeight="1" x14ac:dyDescent="0.25">
      <c r="A92" s="89"/>
      <c r="B92" s="90"/>
      <c r="C92" s="90"/>
      <c r="D92" s="90"/>
      <c r="E92" s="90"/>
      <c r="F92" s="284"/>
      <c r="G92" s="284"/>
      <c r="H92" s="284"/>
      <c r="I92" s="284"/>
      <c r="J92" s="284"/>
      <c r="K92" s="284"/>
      <c r="L92" s="284"/>
      <c r="M92" s="284"/>
      <c r="N92" s="130"/>
      <c r="O92" s="130"/>
      <c r="P92" s="130"/>
      <c r="Q92" s="130"/>
      <c r="R92" s="15"/>
      <c r="S92" s="15"/>
      <c r="T92" s="15"/>
      <c r="U92" s="15"/>
      <c r="V92" s="15"/>
      <c r="W92" s="15"/>
      <c r="X92" s="15"/>
      <c r="Y92" s="15"/>
      <c r="Z92" s="15"/>
      <c r="AA92" s="15"/>
      <c r="AB92" s="15"/>
      <c r="AC92" s="15"/>
      <c r="AD92" s="15"/>
      <c r="AE92" s="15"/>
      <c r="AF92" s="15"/>
      <c r="AG92" s="15"/>
      <c r="AH92" s="15"/>
      <c r="AI92" s="15"/>
      <c r="AJ92" s="15"/>
      <c r="AK92" s="15"/>
    </row>
    <row r="93" spans="1:37" s="16" customFormat="1" ht="11.4" customHeight="1" x14ac:dyDescent="0.25">
      <c r="A93" s="89"/>
      <c r="B93" s="90"/>
      <c r="C93" s="90"/>
      <c r="D93" s="90"/>
      <c r="E93" s="90"/>
      <c r="F93" s="284"/>
      <c r="G93" s="284"/>
      <c r="H93" s="284"/>
      <c r="I93" s="284"/>
      <c r="J93" s="284"/>
      <c r="K93" s="284"/>
      <c r="L93" s="284"/>
      <c r="M93" s="284"/>
      <c r="N93" s="130"/>
      <c r="O93" s="130"/>
      <c r="P93" s="130"/>
      <c r="Q93" s="130"/>
      <c r="R93" s="15"/>
      <c r="S93" s="15"/>
      <c r="T93" s="15"/>
      <c r="U93" s="15"/>
      <c r="V93" s="15"/>
      <c r="W93" s="15"/>
      <c r="X93" s="15"/>
      <c r="Y93" s="15"/>
      <c r="Z93" s="15"/>
      <c r="AA93" s="15"/>
      <c r="AB93" s="15"/>
      <c r="AC93" s="15"/>
      <c r="AD93" s="15"/>
      <c r="AE93" s="15"/>
      <c r="AF93" s="15"/>
      <c r="AG93" s="15"/>
      <c r="AH93" s="15"/>
      <c r="AI93" s="15"/>
      <c r="AJ93" s="15"/>
      <c r="AK93" s="15"/>
    </row>
    <row r="94" spans="1:37" s="16" customFormat="1" ht="11.4" customHeight="1" x14ac:dyDescent="0.25">
      <c r="A94" s="89"/>
      <c r="B94" s="90"/>
      <c r="C94" s="90"/>
      <c r="D94" s="90"/>
      <c r="E94" s="90"/>
      <c r="F94" s="112"/>
      <c r="G94" s="112"/>
      <c r="H94" s="112"/>
      <c r="I94" s="112"/>
      <c r="J94" s="112"/>
      <c r="K94" s="112"/>
      <c r="L94" s="112"/>
      <c r="M94" s="112"/>
      <c r="N94" s="130"/>
      <c r="O94" s="130"/>
      <c r="P94" s="130"/>
      <c r="Q94" s="130"/>
      <c r="R94" s="15"/>
      <c r="S94" s="15"/>
      <c r="T94" s="15"/>
      <c r="U94" s="15"/>
      <c r="V94" s="15"/>
      <c r="W94" s="15"/>
      <c r="X94" s="15"/>
      <c r="Y94" s="15"/>
      <c r="Z94" s="15"/>
      <c r="AA94" s="15"/>
      <c r="AB94" s="15"/>
      <c r="AC94" s="15"/>
      <c r="AD94" s="15"/>
      <c r="AE94" s="15"/>
      <c r="AF94" s="15"/>
      <c r="AG94" s="15"/>
      <c r="AH94" s="15"/>
      <c r="AI94" s="15"/>
      <c r="AJ94" s="15"/>
      <c r="AK94" s="15"/>
    </row>
    <row r="95" spans="1:37" s="16" customFormat="1" ht="11.4" customHeight="1" x14ac:dyDescent="0.25">
      <c r="A95" s="89"/>
      <c r="B95" s="90"/>
      <c r="C95" s="90"/>
      <c r="D95" s="90"/>
      <c r="E95" s="90"/>
      <c r="F95" s="284"/>
      <c r="G95" s="284"/>
      <c r="H95" s="284"/>
      <c r="I95" s="284"/>
      <c r="J95" s="284"/>
      <c r="K95" s="284"/>
      <c r="L95" s="284"/>
      <c r="M95" s="284"/>
      <c r="N95" s="130"/>
      <c r="O95" s="130"/>
      <c r="P95" s="130"/>
      <c r="Q95" s="130"/>
      <c r="R95" s="15"/>
      <c r="S95" s="15"/>
      <c r="T95" s="15"/>
      <c r="U95" s="15"/>
      <c r="V95" s="15"/>
      <c r="W95" s="15"/>
      <c r="X95" s="15"/>
      <c r="Y95" s="15"/>
      <c r="Z95" s="15"/>
      <c r="AA95" s="15"/>
      <c r="AB95" s="15"/>
      <c r="AC95" s="15"/>
      <c r="AD95" s="15"/>
      <c r="AE95" s="15"/>
      <c r="AF95" s="15"/>
      <c r="AG95" s="15"/>
      <c r="AH95" s="15"/>
      <c r="AI95" s="15"/>
      <c r="AJ95" s="15"/>
      <c r="AK95" s="15"/>
    </row>
    <row r="96" spans="1:37" s="16" customFormat="1" ht="13.2" customHeight="1" thickBot="1" x14ac:dyDescent="0.3">
      <c r="A96" s="89"/>
      <c r="B96" s="90"/>
      <c r="C96" s="90"/>
      <c r="D96" s="90"/>
      <c r="E96" s="90"/>
      <c r="F96" s="90"/>
      <c r="G96" s="472" t="s">
        <v>16</v>
      </c>
      <c r="H96" s="473"/>
      <c r="I96" s="473"/>
      <c r="J96" s="473"/>
      <c r="K96" s="473"/>
      <c r="L96" s="473"/>
      <c r="M96" s="473"/>
      <c r="N96" s="473"/>
      <c r="O96" s="130"/>
      <c r="P96" s="130"/>
      <c r="Q96" s="130"/>
      <c r="R96" s="15"/>
      <c r="S96" s="15"/>
      <c r="T96" s="15"/>
      <c r="U96" s="15"/>
      <c r="V96" s="15"/>
      <c r="W96" s="15"/>
      <c r="X96" s="15"/>
      <c r="Y96" s="15"/>
      <c r="Z96" s="15"/>
      <c r="AA96" s="15"/>
      <c r="AB96" s="15"/>
      <c r="AC96" s="15"/>
      <c r="AD96" s="15"/>
      <c r="AE96" s="15"/>
      <c r="AF96" s="15"/>
      <c r="AG96" s="15"/>
      <c r="AH96" s="15"/>
      <c r="AI96" s="15"/>
      <c r="AJ96" s="15"/>
      <c r="AK96" s="15"/>
    </row>
    <row r="97" spans="4:14" ht="32.4" customHeight="1" thickBot="1" x14ac:dyDescent="0.3">
      <c r="D97" s="474" t="s">
        <v>17</v>
      </c>
      <c r="E97" s="475"/>
      <c r="F97" s="475"/>
      <c r="G97" s="475"/>
      <c r="H97" s="476"/>
      <c r="I97" s="316" t="s">
        <v>82</v>
      </c>
      <c r="J97" s="317"/>
      <c r="K97" s="317"/>
      <c r="L97" s="318"/>
      <c r="M97" s="5"/>
      <c r="N97" s="5"/>
    </row>
    <row r="98" spans="4:14" ht="13.8" thickBot="1" x14ac:dyDescent="0.3">
      <c r="D98" s="477" t="s">
        <v>18</v>
      </c>
      <c r="E98" s="478"/>
      <c r="F98" s="478"/>
      <c r="G98" s="478"/>
      <c r="H98" s="479"/>
      <c r="I98" s="480">
        <f>I99+I100+I101+I102+I103</f>
        <v>5017.3999999999996</v>
      </c>
      <c r="J98" s="481"/>
      <c r="K98" s="481"/>
      <c r="L98" s="482"/>
      <c r="M98" s="5"/>
      <c r="N98" s="5"/>
    </row>
    <row r="99" spans="4:14" ht="11.4" customHeight="1" x14ac:dyDescent="0.25">
      <c r="D99" s="483" t="s">
        <v>49</v>
      </c>
      <c r="E99" s="484"/>
      <c r="F99" s="484"/>
      <c r="G99" s="484"/>
      <c r="H99" s="485"/>
      <c r="I99" s="486">
        <v>5017.3999999999996</v>
      </c>
      <c r="J99" s="487"/>
      <c r="K99" s="487"/>
      <c r="L99" s="488"/>
      <c r="M99" s="5"/>
      <c r="N99" s="5"/>
    </row>
    <row r="100" spans="4:14" ht="12" customHeight="1" x14ac:dyDescent="0.25">
      <c r="D100" s="463" t="s">
        <v>50</v>
      </c>
      <c r="E100" s="464"/>
      <c r="F100" s="464"/>
      <c r="G100" s="464"/>
      <c r="H100" s="465"/>
      <c r="I100" s="466"/>
      <c r="J100" s="467"/>
      <c r="K100" s="467"/>
      <c r="L100" s="468"/>
      <c r="M100" s="5"/>
      <c r="N100" s="5"/>
    </row>
    <row r="101" spans="4:14" ht="13.2" x14ac:dyDescent="0.25">
      <c r="D101" s="469" t="s">
        <v>83</v>
      </c>
      <c r="E101" s="470"/>
      <c r="F101" s="470"/>
      <c r="G101" s="470"/>
      <c r="H101" s="471"/>
      <c r="I101" s="466"/>
      <c r="J101" s="467"/>
      <c r="K101" s="467"/>
      <c r="L101" s="468"/>
      <c r="M101" s="5"/>
      <c r="N101" s="5"/>
    </row>
    <row r="102" spans="4:14" ht="13.2" x14ac:dyDescent="0.25">
      <c r="D102" s="469" t="s">
        <v>51</v>
      </c>
      <c r="E102" s="470"/>
      <c r="F102" s="470"/>
      <c r="G102" s="470"/>
      <c r="H102" s="471"/>
      <c r="I102" s="466">
        <v>0</v>
      </c>
      <c r="J102" s="467"/>
      <c r="K102" s="467"/>
      <c r="L102" s="468"/>
      <c r="M102" s="5"/>
      <c r="N102" s="5"/>
    </row>
    <row r="103" spans="4:14" ht="13.2" customHeight="1" thickBot="1" x14ac:dyDescent="0.3">
      <c r="D103" s="463" t="s">
        <v>52</v>
      </c>
      <c r="E103" s="464"/>
      <c r="F103" s="464"/>
      <c r="G103" s="464"/>
      <c r="H103" s="465"/>
      <c r="I103" s="466">
        <v>0</v>
      </c>
      <c r="J103" s="467"/>
      <c r="K103" s="467"/>
      <c r="L103" s="468"/>
      <c r="M103" s="5"/>
      <c r="N103" s="5"/>
    </row>
    <row r="104" spans="4:14" ht="12" customHeight="1" thickBot="1" x14ac:dyDescent="0.3">
      <c r="D104" s="477" t="s">
        <v>19</v>
      </c>
      <c r="E104" s="478"/>
      <c r="F104" s="478"/>
      <c r="G104" s="478"/>
      <c r="H104" s="479"/>
      <c r="I104" s="480">
        <f>SUM(I105:L108)</f>
        <v>1172.3</v>
      </c>
      <c r="J104" s="481"/>
      <c r="K104" s="481"/>
      <c r="L104" s="482"/>
      <c r="M104" s="5"/>
      <c r="N104" s="5"/>
    </row>
    <row r="105" spans="4:14" ht="11.4" customHeight="1" x14ac:dyDescent="0.25">
      <c r="D105" s="501" t="s">
        <v>53</v>
      </c>
      <c r="E105" s="502"/>
      <c r="F105" s="502"/>
      <c r="G105" s="502"/>
      <c r="H105" s="503"/>
      <c r="I105" s="504">
        <v>0</v>
      </c>
      <c r="J105" s="505"/>
      <c r="K105" s="505"/>
      <c r="L105" s="506"/>
      <c r="M105" s="5"/>
      <c r="N105" s="5"/>
    </row>
    <row r="106" spans="4:14" ht="13.2" x14ac:dyDescent="0.25">
      <c r="D106" s="494" t="s">
        <v>54</v>
      </c>
      <c r="E106" s="495"/>
      <c r="F106" s="495"/>
      <c r="G106" s="495"/>
      <c r="H106" s="496"/>
      <c r="I106" s="467">
        <v>0</v>
      </c>
      <c r="J106" s="467"/>
      <c r="K106" s="467"/>
      <c r="L106" s="468"/>
      <c r="M106" s="5"/>
      <c r="N106" s="5"/>
    </row>
    <row r="107" spans="4:14" ht="11.4" customHeight="1" x14ac:dyDescent="0.25">
      <c r="D107" s="497" t="s">
        <v>171</v>
      </c>
      <c r="E107" s="498"/>
      <c r="F107" s="498"/>
      <c r="G107" s="498"/>
      <c r="H107" s="499"/>
      <c r="I107" s="467">
        <v>1172.3</v>
      </c>
      <c r="J107" s="467"/>
      <c r="K107" s="467"/>
      <c r="L107" s="468"/>
      <c r="M107" s="5"/>
      <c r="N107" s="5"/>
    </row>
    <row r="108" spans="4:14" ht="12.6" customHeight="1" thickBot="1" x14ac:dyDescent="0.3">
      <c r="D108" s="469" t="s">
        <v>55</v>
      </c>
      <c r="E108" s="470"/>
      <c r="F108" s="470"/>
      <c r="G108" s="470"/>
      <c r="H108" s="500"/>
      <c r="I108" s="467"/>
      <c r="J108" s="467"/>
      <c r="K108" s="467"/>
      <c r="L108" s="468"/>
    </row>
    <row r="109" spans="4:14" ht="12.6" customHeight="1" thickBot="1" x14ac:dyDescent="0.3">
      <c r="D109" s="489" t="s">
        <v>20</v>
      </c>
      <c r="E109" s="490"/>
      <c r="F109" s="490"/>
      <c r="G109" s="490"/>
      <c r="H109" s="491"/>
      <c r="I109" s="492">
        <f>I104+I98</f>
        <v>6189.7</v>
      </c>
      <c r="J109" s="492"/>
      <c r="K109" s="492"/>
      <c r="L109" s="493"/>
    </row>
  </sheetData>
  <mergeCells count="227">
    <mergeCell ref="D109:H109"/>
    <mergeCell ref="I109:L109"/>
    <mergeCell ref="D106:H106"/>
    <mergeCell ref="I106:L106"/>
    <mergeCell ref="D107:H107"/>
    <mergeCell ref="I107:L107"/>
    <mergeCell ref="D108:H108"/>
    <mergeCell ref="I108:L108"/>
    <mergeCell ref="D103:H103"/>
    <mergeCell ref="I103:L103"/>
    <mergeCell ref="D104:H104"/>
    <mergeCell ref="I104:L104"/>
    <mergeCell ref="D105:H105"/>
    <mergeCell ref="I105:L105"/>
    <mergeCell ref="D100:H100"/>
    <mergeCell ref="I100:L100"/>
    <mergeCell ref="D101:H101"/>
    <mergeCell ref="I101:L101"/>
    <mergeCell ref="D102:H102"/>
    <mergeCell ref="I102:L102"/>
    <mergeCell ref="G96:N96"/>
    <mergeCell ref="D97:H97"/>
    <mergeCell ref="I97:L97"/>
    <mergeCell ref="D98:H98"/>
    <mergeCell ref="I98:L98"/>
    <mergeCell ref="D99:H99"/>
    <mergeCell ref="I99:L99"/>
    <mergeCell ref="N84:N85"/>
    <mergeCell ref="C86:G86"/>
    <mergeCell ref="B87:G87"/>
    <mergeCell ref="B88:G88"/>
    <mergeCell ref="N88:Q88"/>
    <mergeCell ref="F89:M89"/>
    <mergeCell ref="A84:A85"/>
    <mergeCell ref="B84:B85"/>
    <mergeCell ref="C84:C85"/>
    <mergeCell ref="D84:D85"/>
    <mergeCell ref="E84:E85"/>
    <mergeCell ref="F84:F85"/>
    <mergeCell ref="N80:N81"/>
    <mergeCell ref="A82:A83"/>
    <mergeCell ref="B82:B83"/>
    <mergeCell ref="C82:C83"/>
    <mergeCell ref="D82:D83"/>
    <mergeCell ref="E82:E83"/>
    <mergeCell ref="F82:F83"/>
    <mergeCell ref="N82:N83"/>
    <mergeCell ref="A80:A81"/>
    <mergeCell ref="B80:B81"/>
    <mergeCell ref="C80:C81"/>
    <mergeCell ref="D80:D81"/>
    <mergeCell ref="E80:E81"/>
    <mergeCell ref="F80:F81"/>
    <mergeCell ref="D76:D77"/>
    <mergeCell ref="N76:N77"/>
    <mergeCell ref="D78:D79"/>
    <mergeCell ref="E78:E79"/>
    <mergeCell ref="F78:F79"/>
    <mergeCell ref="N78:N79"/>
    <mergeCell ref="A71:A73"/>
    <mergeCell ref="B71:B73"/>
    <mergeCell ref="C71:C73"/>
    <mergeCell ref="D71:D73"/>
    <mergeCell ref="E71:E73"/>
    <mergeCell ref="F71:F73"/>
    <mergeCell ref="A69:A70"/>
    <mergeCell ref="B69:B70"/>
    <mergeCell ref="C69:C70"/>
    <mergeCell ref="D69:D70"/>
    <mergeCell ref="E69:E70"/>
    <mergeCell ref="F69:F70"/>
    <mergeCell ref="N64:N66"/>
    <mergeCell ref="A67:A68"/>
    <mergeCell ref="B67:B68"/>
    <mergeCell ref="C67:C68"/>
    <mergeCell ref="D67:D68"/>
    <mergeCell ref="E67:E68"/>
    <mergeCell ref="F67:F68"/>
    <mergeCell ref="N67:N68"/>
    <mergeCell ref="A64:A66"/>
    <mergeCell ref="B64:B66"/>
    <mergeCell ref="C64:C66"/>
    <mergeCell ref="D64:D66"/>
    <mergeCell ref="E64:E66"/>
    <mergeCell ref="F64:F66"/>
    <mergeCell ref="N60:N61"/>
    <mergeCell ref="A62:A63"/>
    <mergeCell ref="B62:B63"/>
    <mergeCell ref="C62:C63"/>
    <mergeCell ref="D62:D63"/>
    <mergeCell ref="E62:E63"/>
    <mergeCell ref="F62:F63"/>
    <mergeCell ref="N62:N63"/>
    <mergeCell ref="F56:F57"/>
    <mergeCell ref="N56:N57"/>
    <mergeCell ref="C58:G58"/>
    <mergeCell ref="C59:Q59"/>
    <mergeCell ref="A60:A61"/>
    <mergeCell ref="B60:B61"/>
    <mergeCell ref="C60:C61"/>
    <mergeCell ref="D60:D61"/>
    <mergeCell ref="E60:E61"/>
    <mergeCell ref="F60:F61"/>
    <mergeCell ref="D54:D55"/>
    <mergeCell ref="A56:A57"/>
    <mergeCell ref="B56:B57"/>
    <mergeCell ref="C56:C57"/>
    <mergeCell ref="D56:D57"/>
    <mergeCell ref="E56:E57"/>
    <mergeCell ref="A52:A53"/>
    <mergeCell ref="B52:B53"/>
    <mergeCell ref="C52:C53"/>
    <mergeCell ref="D52:D53"/>
    <mergeCell ref="E52:E53"/>
    <mergeCell ref="F52:F53"/>
    <mergeCell ref="N48:N49"/>
    <mergeCell ref="A50:A51"/>
    <mergeCell ref="B50:B51"/>
    <mergeCell ref="C50:C51"/>
    <mergeCell ref="D50:D51"/>
    <mergeCell ref="E50:E51"/>
    <mergeCell ref="F50:F51"/>
    <mergeCell ref="A48:A49"/>
    <mergeCell ref="B48:B49"/>
    <mergeCell ref="C48:C49"/>
    <mergeCell ref="D48:D49"/>
    <mergeCell ref="E48:E49"/>
    <mergeCell ref="F48:F49"/>
    <mergeCell ref="A45:A47"/>
    <mergeCell ref="B45:B47"/>
    <mergeCell ref="C45:C47"/>
    <mergeCell ref="D45:D47"/>
    <mergeCell ref="E45:E47"/>
    <mergeCell ref="F45:F47"/>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C36:G36"/>
    <mergeCell ref="C37:Q37"/>
    <mergeCell ref="A38:A40"/>
    <mergeCell ref="B38:B40"/>
    <mergeCell ref="C38:C40"/>
    <mergeCell ref="D38:D40"/>
    <mergeCell ref="E38:E40"/>
    <mergeCell ref="F38:F40"/>
    <mergeCell ref="N38:N40"/>
    <mergeCell ref="N31:N32"/>
    <mergeCell ref="A34:A35"/>
    <mergeCell ref="B34:B35"/>
    <mergeCell ref="C34:C35"/>
    <mergeCell ref="D34:D35"/>
    <mergeCell ref="E34:E35"/>
    <mergeCell ref="F34:F35"/>
    <mergeCell ref="A31:A33"/>
    <mergeCell ref="B31:B33"/>
    <mergeCell ref="C31:C33"/>
    <mergeCell ref="D31:D33"/>
    <mergeCell ref="E31:E33"/>
    <mergeCell ref="F31:F33"/>
    <mergeCell ref="A28:A30"/>
    <mergeCell ref="B28:B30"/>
    <mergeCell ref="C28:C30"/>
    <mergeCell ref="D28:D30"/>
    <mergeCell ref="E28:E30"/>
    <mergeCell ref="F28:F30"/>
    <mergeCell ref="A24:A27"/>
    <mergeCell ref="B24:B27"/>
    <mergeCell ref="C24:C27"/>
    <mergeCell ref="D24:D27"/>
    <mergeCell ref="E24:E27"/>
    <mergeCell ref="F24:F27"/>
    <mergeCell ref="C20:G20"/>
    <mergeCell ref="C21:Q21"/>
    <mergeCell ref="A22:A23"/>
    <mergeCell ref="B22:B23"/>
    <mergeCell ref="C22:C23"/>
    <mergeCell ref="D22:D23"/>
    <mergeCell ref="E22:E23"/>
    <mergeCell ref="F22:F23"/>
    <mergeCell ref="N22:N23"/>
    <mergeCell ref="C15:C17"/>
    <mergeCell ref="D15:D17"/>
    <mergeCell ref="E15:E17"/>
    <mergeCell ref="F15:F17"/>
    <mergeCell ref="N16:N17"/>
    <mergeCell ref="C18:C19"/>
    <mergeCell ref="D18:D19"/>
    <mergeCell ref="E18:E19"/>
    <mergeCell ref="F18:F19"/>
    <mergeCell ref="N18:N19"/>
    <mergeCell ref="B7:Q7"/>
    <mergeCell ref="C8:Q8"/>
    <mergeCell ref="A9:A14"/>
    <mergeCell ref="B9:B14"/>
    <mergeCell ref="C9:C14"/>
    <mergeCell ref="D9:D14"/>
    <mergeCell ref="E9:E14"/>
    <mergeCell ref="F9:F14"/>
    <mergeCell ref="L4:L6"/>
    <mergeCell ref="M4:M6"/>
    <mergeCell ref="N4:Q4"/>
    <mergeCell ref="H5:H6"/>
    <mergeCell ref="I5:J5"/>
    <mergeCell ref="K5:K6"/>
    <mergeCell ref="N5:N6"/>
    <mergeCell ref="O5:Q5"/>
    <mergeCell ref="L1:Q1"/>
    <mergeCell ref="A3:Q3"/>
    <mergeCell ref="A4:A6"/>
    <mergeCell ref="B4:B6"/>
    <mergeCell ref="C4:C6"/>
    <mergeCell ref="D4:D6"/>
    <mergeCell ref="E4:E6"/>
    <mergeCell ref="F4:F6"/>
    <mergeCell ref="G4:G6"/>
    <mergeCell ref="H4:K4"/>
  </mergeCells>
  <pageMargins left="0.25" right="0.25" top="0.75" bottom="0.75" header="0.3" footer="0.3"/>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B2" sqref="B2"/>
    </sheetView>
  </sheetViews>
  <sheetFormatPr defaultRowHeight="13.2" x14ac:dyDescent="0.25"/>
  <cols>
    <col min="2" max="2" width="10.6640625" customWidth="1"/>
    <col min="3" max="3" width="53.33203125" customWidth="1"/>
  </cols>
  <sheetData>
    <row r="2" spans="2:3" ht="13.8" thickBot="1" x14ac:dyDescent="0.3">
      <c r="C2" t="s">
        <v>31</v>
      </c>
    </row>
    <row r="3" spans="2:3" ht="31.8" thickBot="1" x14ac:dyDescent="0.3">
      <c r="B3" s="17" t="s">
        <v>22</v>
      </c>
      <c r="C3" s="18" t="s">
        <v>23</v>
      </c>
    </row>
    <row r="4" spans="2:3" ht="14.25" customHeight="1" x14ac:dyDescent="0.25">
      <c r="B4" s="100">
        <v>0</v>
      </c>
      <c r="C4" s="101" t="s">
        <v>24</v>
      </c>
    </row>
    <row r="5" spans="2:3" ht="14.25" customHeight="1" x14ac:dyDescent="0.25">
      <c r="B5" s="19">
        <v>1</v>
      </c>
      <c r="C5" s="20" t="s">
        <v>26</v>
      </c>
    </row>
    <row r="6" spans="2:3" ht="14.25" customHeight="1" x14ac:dyDescent="0.25">
      <c r="B6" s="19">
        <v>2</v>
      </c>
      <c r="C6" s="20" t="s">
        <v>25</v>
      </c>
    </row>
    <row r="7" spans="2:3" ht="14.25" customHeight="1" x14ac:dyDescent="0.25">
      <c r="B7" s="19">
        <v>3</v>
      </c>
      <c r="C7" s="20" t="s">
        <v>28</v>
      </c>
    </row>
    <row r="8" spans="2:3" ht="14.25" customHeight="1" x14ac:dyDescent="0.25">
      <c r="B8" s="19">
        <v>4</v>
      </c>
      <c r="C8" s="20" t="s">
        <v>61</v>
      </c>
    </row>
    <row r="9" spans="2:3" ht="14.25" customHeight="1" x14ac:dyDescent="0.25">
      <c r="B9" s="19">
        <v>5</v>
      </c>
      <c r="C9" s="20" t="s">
        <v>65</v>
      </c>
    </row>
    <row r="10" spans="2:3" ht="14.25" customHeight="1" x14ac:dyDescent="0.25">
      <c r="B10" s="19">
        <v>6</v>
      </c>
      <c r="C10" s="20" t="s">
        <v>29</v>
      </c>
    </row>
    <row r="11" spans="2:3" ht="14.25" customHeight="1" x14ac:dyDescent="0.25">
      <c r="B11" s="19">
        <v>7</v>
      </c>
      <c r="C11" s="20" t="s">
        <v>62</v>
      </c>
    </row>
    <row r="12" spans="2:3" ht="14.25" customHeight="1" x14ac:dyDescent="0.25">
      <c r="B12" s="19">
        <v>8</v>
      </c>
      <c r="C12" s="20" t="s">
        <v>59</v>
      </c>
    </row>
    <row r="13" spans="2:3" ht="14.25" customHeight="1" x14ac:dyDescent="0.25">
      <c r="B13" s="19">
        <v>9</v>
      </c>
      <c r="C13" s="20" t="s">
        <v>66</v>
      </c>
    </row>
    <row r="14" spans="2:3" ht="14.25" customHeight="1" x14ac:dyDescent="0.25">
      <c r="B14" s="19">
        <v>10</v>
      </c>
      <c r="C14" s="20" t="s">
        <v>57</v>
      </c>
    </row>
    <row r="15" spans="2:3" ht="13.95" customHeight="1" x14ac:dyDescent="0.25">
      <c r="B15" s="19">
        <v>11</v>
      </c>
      <c r="C15" s="20" t="s">
        <v>60</v>
      </c>
    </row>
    <row r="16" spans="2:3" ht="13.95" customHeight="1" x14ac:dyDescent="0.25">
      <c r="B16" s="19">
        <v>12</v>
      </c>
      <c r="C16" s="20" t="s">
        <v>67</v>
      </c>
    </row>
    <row r="17" spans="2:3" ht="14.25" customHeight="1" x14ac:dyDescent="0.25">
      <c r="B17" s="19">
        <v>13</v>
      </c>
      <c r="C17" s="20" t="s">
        <v>63</v>
      </c>
    </row>
    <row r="18" spans="2:3" ht="14.25" customHeight="1" x14ac:dyDescent="0.25">
      <c r="B18" s="19">
        <v>14</v>
      </c>
      <c r="C18" s="20" t="s">
        <v>58</v>
      </c>
    </row>
    <row r="19" spans="2:3" ht="14.25" customHeight="1" x14ac:dyDescent="0.25">
      <c r="B19" s="19">
        <v>15</v>
      </c>
      <c r="C19" s="20" t="s">
        <v>30</v>
      </c>
    </row>
    <row r="20" spans="2:3" ht="14.25" customHeight="1" x14ac:dyDescent="0.25">
      <c r="B20" s="19">
        <v>16</v>
      </c>
      <c r="C20" s="20" t="s">
        <v>64</v>
      </c>
    </row>
    <row r="21" spans="2:3" ht="14.25" customHeight="1" x14ac:dyDescent="0.25">
      <c r="B21" s="19">
        <v>17</v>
      </c>
      <c r="C21" s="20" t="s">
        <v>27</v>
      </c>
    </row>
    <row r="22" spans="2:3" ht="15.75" customHeight="1" thickBot="1" x14ac:dyDescent="0.3">
      <c r="B22" s="21">
        <v>18</v>
      </c>
      <c r="C22" s="22" t="s">
        <v>32</v>
      </c>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10</vt:lpstr>
      <vt:lpstr>Priemoniu vykdytoju kodai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2016-11-04T13:21:48Z</cp:lastPrinted>
  <dcterms:created xsi:type="dcterms:W3CDTF">1996-10-14T23:33:28Z</dcterms:created>
  <dcterms:modified xsi:type="dcterms:W3CDTF">2016-11-04T13:22:18Z</dcterms:modified>
</cp:coreProperties>
</file>