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esktop\"/>
    </mc:Choice>
  </mc:AlternateContent>
  <bookViews>
    <workbookView xWindow="480" yWindow="255" windowWidth="11355" windowHeight="7755"/>
  </bookViews>
  <sheets>
    <sheet name="1 priedas" sheetId="27" r:id="rId1"/>
    <sheet name="2 priedas" sheetId="22" r:id="rId2"/>
    <sheet name="3 priedas" sheetId="25" r:id="rId3"/>
  </sheets>
  <definedNames>
    <definedName name="_xlnm.Print_Titles" localSheetId="1">'2 priedas'!$4:$6</definedName>
  </definedNames>
  <calcPr calcId="152511"/>
</workbook>
</file>

<file path=xl/calcChain.xml><?xml version="1.0" encoding="utf-8"?>
<calcChain xmlns="http://schemas.openxmlformats.org/spreadsheetml/2006/main">
  <c r="C17" i="22" l="1"/>
  <c r="B17" i="22"/>
  <c r="C10" i="22"/>
  <c r="D10" i="22"/>
  <c r="B10" i="22"/>
  <c r="C8" i="22"/>
  <c r="D8" i="22"/>
  <c r="B8" i="22"/>
  <c r="D16" i="22" l="1"/>
  <c r="C269" i="22"/>
  <c r="C277" i="22" l="1"/>
  <c r="D277" i="22"/>
  <c r="E277" i="22"/>
  <c r="B277" i="22"/>
  <c r="E167" i="22"/>
  <c r="C167" i="22"/>
  <c r="D167" i="22"/>
  <c r="B167" i="22"/>
  <c r="C275" i="22" l="1"/>
  <c r="D275" i="22"/>
  <c r="E275" i="22"/>
  <c r="B275" i="22"/>
  <c r="C198" i="22"/>
  <c r="D198" i="22"/>
  <c r="B198" i="22"/>
  <c r="B14" i="27" l="1"/>
  <c r="C303" i="22"/>
  <c r="D303" i="22"/>
  <c r="B303" i="22"/>
  <c r="C300" i="22"/>
  <c r="C302" i="22" s="1"/>
  <c r="D300" i="22"/>
  <c r="D302" i="22" s="1"/>
  <c r="B300" i="22"/>
  <c r="B302" i="22" s="1"/>
  <c r="C46" i="25"/>
  <c r="D46" i="25"/>
  <c r="E46" i="25"/>
  <c r="B46" i="25"/>
  <c r="C298" i="22"/>
  <c r="D298" i="22"/>
  <c r="B298" i="22"/>
  <c r="C297" i="22"/>
  <c r="D297" i="22"/>
  <c r="B297" i="22"/>
  <c r="C296" i="22"/>
  <c r="D296" i="22"/>
  <c r="E296" i="22"/>
  <c r="B296" i="22"/>
  <c r="C295" i="22"/>
  <c r="D295" i="22"/>
  <c r="E295" i="22"/>
  <c r="C287" i="22"/>
  <c r="D287" i="22"/>
  <c r="B287" i="22"/>
  <c r="C289" i="22"/>
  <c r="D289" i="22"/>
  <c r="E289" i="22"/>
  <c r="B289" i="22"/>
  <c r="C283" i="22"/>
  <c r="D283" i="22"/>
  <c r="E283" i="22"/>
  <c r="E294" i="22" s="1"/>
  <c r="B283" i="22"/>
  <c r="C90" i="22"/>
  <c r="D90" i="22"/>
  <c r="B90" i="22"/>
  <c r="C278" i="22"/>
  <c r="C308" i="22" s="1"/>
  <c r="D278" i="22"/>
  <c r="D308" i="22" s="1"/>
  <c r="E278" i="22"/>
  <c r="E308" i="22" s="1"/>
  <c r="D294" i="22" l="1"/>
  <c r="C276" i="22"/>
  <c r="C307" i="22" s="1"/>
  <c r="D276" i="22"/>
  <c r="D307" i="22" s="1"/>
  <c r="E276" i="22"/>
  <c r="E307" i="22" s="1"/>
  <c r="B276" i="22"/>
  <c r="B307" i="22" s="1"/>
  <c r="C271" i="22"/>
  <c r="D271" i="22"/>
  <c r="B271" i="22"/>
  <c r="E269" i="22"/>
  <c r="C263" i="22"/>
  <c r="D263" i="22"/>
  <c r="B263" i="22"/>
  <c r="C266" i="22"/>
  <c r="D266" i="22"/>
  <c r="B266" i="22"/>
  <c r="D254" i="22"/>
  <c r="E259" i="22"/>
  <c r="C259" i="22"/>
  <c r="D259" i="22"/>
  <c r="B259" i="22"/>
  <c r="C250" i="22"/>
  <c r="D250" i="22"/>
  <c r="B250" i="22"/>
  <c r="C246" i="22"/>
  <c r="D246" i="22"/>
  <c r="B246" i="22"/>
  <c r="C242" i="22"/>
  <c r="D242" i="22"/>
  <c r="B242" i="22"/>
  <c r="E236" i="22"/>
  <c r="C236" i="22"/>
  <c r="D236" i="22"/>
  <c r="B236" i="22"/>
  <c r="C233" i="22"/>
  <c r="D233" i="22"/>
  <c r="E233" i="22"/>
  <c r="B233" i="22"/>
  <c r="C228" i="22"/>
  <c r="D228" i="22"/>
  <c r="B228" i="22"/>
  <c r="C224" i="22"/>
  <c r="D224" i="22"/>
  <c r="B224" i="22"/>
  <c r="C221" i="22"/>
  <c r="D221" i="22"/>
  <c r="B221" i="22"/>
  <c r="C218" i="22"/>
  <c r="D218" i="22"/>
  <c r="B218" i="22"/>
  <c r="C215" i="22"/>
  <c r="D215" i="22"/>
  <c r="E215" i="22"/>
  <c r="B215" i="22"/>
  <c r="E212" i="22"/>
  <c r="C212" i="22"/>
  <c r="D212" i="22"/>
  <c r="B212" i="22"/>
  <c r="C209" i="22"/>
  <c r="D209" i="22"/>
  <c r="B209" i="22"/>
  <c r="C206" i="22"/>
  <c r="D206" i="22"/>
  <c r="E206" i="22"/>
  <c r="B206" i="22"/>
  <c r="C202" i="22"/>
  <c r="D202" i="22"/>
  <c r="E202" i="22"/>
  <c r="B202" i="22"/>
  <c r="C194" i="22"/>
  <c r="D194" i="22"/>
  <c r="B194" i="22"/>
  <c r="C191" i="22"/>
  <c r="D191" i="22"/>
  <c r="E191" i="22"/>
  <c r="B191" i="22"/>
  <c r="D187" i="22"/>
  <c r="E187" i="22"/>
  <c r="B187" i="22"/>
  <c r="D184" i="22"/>
  <c r="C181" i="22"/>
  <c r="D181" i="22"/>
  <c r="B181" i="22"/>
  <c r="C178" i="22"/>
  <c r="D178" i="22"/>
  <c r="B178" i="22"/>
  <c r="C175" i="22"/>
  <c r="D175" i="22"/>
  <c r="B175" i="22"/>
  <c r="C171" i="22"/>
  <c r="D171" i="22"/>
  <c r="E171" i="22"/>
  <c r="B171" i="22"/>
  <c r="C163" i="22"/>
  <c r="D163" i="22"/>
  <c r="B163" i="22"/>
  <c r="C159" i="22"/>
  <c r="D159" i="22"/>
  <c r="B159" i="22"/>
  <c r="C155" i="22"/>
  <c r="D155" i="22"/>
  <c r="E155" i="22"/>
  <c r="B155" i="22"/>
  <c r="C151" i="22"/>
  <c r="D151" i="22"/>
  <c r="B151" i="22"/>
  <c r="C148" i="22"/>
  <c r="D148" i="22"/>
  <c r="B148" i="22"/>
  <c r="C145" i="22"/>
  <c r="D145" i="22"/>
  <c r="B145" i="22"/>
  <c r="C142" i="22"/>
  <c r="D142" i="22"/>
  <c r="B142" i="22"/>
  <c r="C138" i="22"/>
  <c r="D138" i="22"/>
  <c r="E138" i="22"/>
  <c r="B138" i="22"/>
  <c r="C135" i="22"/>
  <c r="D135" i="22"/>
  <c r="B135" i="22"/>
  <c r="C131" i="22"/>
  <c r="D131" i="22"/>
  <c r="B131" i="22"/>
  <c r="C127" i="22"/>
  <c r="D127" i="22"/>
  <c r="E127" i="22"/>
  <c r="B127" i="22"/>
  <c r="C124" i="22"/>
  <c r="D124" i="22"/>
  <c r="B124" i="22"/>
  <c r="C120" i="22"/>
  <c r="D120" i="22"/>
  <c r="E120" i="22"/>
  <c r="B120" i="22"/>
  <c r="C116" i="22"/>
  <c r="D116" i="22"/>
  <c r="B116" i="22"/>
  <c r="C113" i="22"/>
  <c r="D113" i="22"/>
  <c r="B113" i="22"/>
  <c r="C109" i="22"/>
  <c r="D109" i="22"/>
  <c r="E109" i="22"/>
  <c r="B109" i="22"/>
  <c r="C106" i="22"/>
  <c r="D106" i="22"/>
  <c r="B106" i="22"/>
  <c r="C102" i="22"/>
  <c r="D102" i="22"/>
  <c r="B102" i="22"/>
  <c r="C99" i="22"/>
  <c r="D99" i="22"/>
  <c r="B99" i="22"/>
  <c r="C96" i="22"/>
  <c r="D96" i="22"/>
  <c r="B96" i="22"/>
  <c r="C92" i="22"/>
  <c r="D92" i="22"/>
  <c r="E92" i="22"/>
  <c r="B92" i="22"/>
  <c r="E88" i="22"/>
  <c r="E83" i="22"/>
  <c r="E87" i="22" s="1"/>
  <c r="C81" i="22"/>
  <c r="D81" i="22"/>
  <c r="D306" i="22" s="1"/>
  <c r="E81" i="22"/>
  <c r="B81" i="22"/>
  <c r="C80" i="22"/>
  <c r="E80" i="22"/>
  <c r="B80" i="22"/>
  <c r="C76" i="22"/>
  <c r="D76" i="22"/>
  <c r="D79" i="22" s="1"/>
  <c r="E76" i="22"/>
  <c r="B76" i="22"/>
  <c r="C73" i="22"/>
  <c r="E73" i="22"/>
  <c r="B73" i="22"/>
  <c r="C70" i="22"/>
  <c r="B70" i="22"/>
  <c r="C68" i="22"/>
  <c r="B68" i="22"/>
  <c r="C63" i="22"/>
  <c r="E63" i="22"/>
  <c r="B63" i="22"/>
  <c r="C60" i="22"/>
  <c r="E60" i="22"/>
  <c r="B60" i="22"/>
  <c r="C53" i="22"/>
  <c r="B53" i="22"/>
  <c r="C37" i="22"/>
  <c r="B37" i="22"/>
  <c r="C31" i="22"/>
  <c r="B31" i="22"/>
  <c r="C25" i="22"/>
  <c r="B25" i="22"/>
  <c r="C35" i="22"/>
  <c r="B35" i="22"/>
  <c r="E274" i="22" l="1"/>
  <c r="E306" i="22"/>
  <c r="E79" i="22"/>
  <c r="B20" i="22"/>
  <c r="C20" i="22"/>
  <c r="C45" i="22"/>
  <c r="B45" i="22"/>
  <c r="C43" i="22"/>
  <c r="B43" i="22"/>
  <c r="C41" i="22"/>
  <c r="B41" i="22"/>
  <c r="C39" i="22" l="1"/>
  <c r="B39" i="22"/>
  <c r="C52" i="22" l="1"/>
  <c r="B52" i="22"/>
  <c r="C14" i="22"/>
  <c r="C16" i="22" s="1"/>
  <c r="C18" i="22"/>
  <c r="C309" i="22" s="1"/>
  <c r="D18" i="22"/>
  <c r="D309" i="22" s="1"/>
  <c r="B18" i="22"/>
  <c r="B309" i="22" s="1"/>
  <c r="C23" i="22"/>
  <c r="D23" i="22"/>
  <c r="D305" i="22" s="1"/>
  <c r="C22" i="22"/>
  <c r="D20" i="22"/>
  <c r="D22" i="22" s="1"/>
  <c r="B256" i="22" l="1"/>
  <c r="C256" i="22"/>
  <c r="C49" i="22"/>
  <c r="B49" i="22"/>
  <c r="C47" i="22"/>
  <c r="B47" i="22"/>
  <c r="C33" i="22"/>
  <c r="B33" i="22"/>
  <c r="C29" i="22"/>
  <c r="B29" i="22"/>
  <c r="C27" i="22"/>
  <c r="B27" i="22"/>
  <c r="B14" i="22"/>
  <c r="B16" i="22" s="1"/>
  <c r="B10" i="27"/>
  <c r="B51" i="22" l="1"/>
  <c r="C51" i="22"/>
  <c r="C254" i="22" l="1"/>
  <c r="B254" i="22"/>
  <c r="D256" i="22"/>
  <c r="B23" i="22"/>
  <c r="B22" i="22" l="1"/>
  <c r="C85" i="22" l="1"/>
  <c r="B85" i="22"/>
  <c r="C83" i="22"/>
  <c r="B83" i="22"/>
  <c r="C280" i="22"/>
  <c r="C294" i="22" s="1"/>
  <c r="B280" i="22"/>
  <c r="B294" i="22" s="1"/>
  <c r="B13" i="27"/>
  <c r="B9" i="27"/>
  <c r="B18" i="27" l="1"/>
  <c r="C239" i="22"/>
  <c r="D239" i="22"/>
  <c r="B239" i="22"/>
  <c r="C230" i="22"/>
  <c r="C274" i="22" s="1"/>
  <c r="D230" i="22"/>
  <c r="D274" i="22" s="1"/>
  <c r="D304" i="22" s="1"/>
  <c r="B230" i="22"/>
  <c r="C88" i="22"/>
  <c r="C306" i="22" s="1"/>
  <c r="B88" i="22"/>
  <c r="B306" i="22" s="1"/>
  <c r="B274" i="22" l="1"/>
  <c r="C55" i="22"/>
  <c r="E55" i="22"/>
  <c r="C66" i="22" l="1"/>
  <c r="C79" i="22" s="1"/>
  <c r="B66" i="22"/>
  <c r="B79" i="22" s="1"/>
  <c r="C87" i="22" l="1"/>
  <c r="B87" i="22"/>
  <c r="B304" i="22" s="1"/>
  <c r="C57" i="22" l="1"/>
  <c r="C304" i="22" s="1"/>
  <c r="E57" i="22"/>
  <c r="E304" i="22" s="1"/>
  <c r="C58" i="22"/>
  <c r="C305" i="22" s="1"/>
  <c r="E58" i="22"/>
  <c r="E305" i="22" s="1"/>
</calcChain>
</file>

<file path=xl/sharedStrings.xml><?xml version="1.0" encoding="utf-8"?>
<sst xmlns="http://schemas.openxmlformats.org/spreadsheetml/2006/main" count="370" uniqueCount="155">
  <si>
    <t>Asignavimų valdytojas</t>
  </si>
  <si>
    <t>Gamtos mokykla</t>
  </si>
  <si>
    <t>Kūno kultūros ir sporto centras</t>
  </si>
  <si>
    <t>Kraštotyros muziejus</t>
  </si>
  <si>
    <t>Lėlių vežimo teatras</t>
  </si>
  <si>
    <t>Savivaldybės administracija</t>
  </si>
  <si>
    <t>Pradinė mokykla</t>
  </si>
  <si>
    <t>Skaistakalnio pagrindinė mokykla</t>
  </si>
  <si>
    <t>Futbolo akademija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</si>
  <si>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</si>
  <si>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</si>
  <si>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</si>
  <si>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</si>
  <si>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                                     01 SAVIVALDYBĖS VALDYMO  PROGRAMA</t>
  </si>
  <si>
    <t>Iš jų: Savivaldybės biudžeto lėšos</t>
  </si>
  <si>
    <t>Iš jų:  Savivaldybės biudžeto lėšos</t>
  </si>
  <si>
    <t>Iš viso  10 programai</t>
  </si>
  <si>
    <t>Iš viso  11 programai</t>
  </si>
  <si>
    <t xml:space="preserve">                                 12 KŪNO KULTŪROS IR SPORTO PROGRAMA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</si>
  <si>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</si>
  <si>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</si>
  <si>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</si>
  <si>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>5-oji gimnazija</t>
  </si>
  <si>
    <t>Iš viso 13 programai</t>
  </si>
  <si>
    <t xml:space="preserve">                                    15 SOCIALINĖS PARAMOS ĮGYVENDINIMO PROGRAMA</t>
  </si>
  <si>
    <t>Iš viso 15 programai</t>
  </si>
  <si>
    <t xml:space="preserve">                              11 KULTŪROS IR MENO PROGRAMA</t>
  </si>
  <si>
    <t xml:space="preserve">  išlaidoms</t>
  </si>
  <si>
    <t>iš viso</t>
  </si>
  <si>
    <t>Rožyno progimnazija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</si>
  <si>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</si>
  <si>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</si>
  <si>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</si>
  <si>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</si>
  <si>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</si>
  <si>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</si>
  <si>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</si>
  <si>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>Senvagės progimnazija</t>
  </si>
  <si>
    <t>Pajamų pavadinimas</t>
  </si>
  <si>
    <t>DOTACIJOS</t>
  </si>
  <si>
    <t>Iš viso pajamų</t>
  </si>
  <si>
    <t>Iš jų  (tūkst. Eur)</t>
  </si>
  <si>
    <t>Iš viso (tūkst. Eur)</t>
  </si>
  <si>
    <t>iš jų darbo užmokesčiui</t>
  </si>
  <si>
    <t>Raimundo Sargūno sporto gimnazija</t>
  </si>
  <si>
    <t xml:space="preserve">        PANEVĖŽIO MIESTO SAVIVALDYBĖS 2016 METŲ BIUDŽETO PAJAMOS           </t>
  </si>
  <si>
    <t xml:space="preserve">                Iš viso asignavimų</t>
  </si>
  <si>
    <t>Pajamos už prekes ir paslaugas</t>
  </si>
  <si>
    <t>Pajamos už patalpų nuomą</t>
  </si>
  <si>
    <t>Specialioji mokykla-daugiafunkcis centras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</si>
  <si>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</si>
  <si>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</si>
  <si>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</si>
  <si>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</si>
  <si>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</si>
  <si>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                      10 MIESTO INFRASTRUKTŪROS OBJEKTŲ PLĖTROS,                            MODERNIZAVIMO IR PRIEŽIŪROS  PROGRAMA</t>
  </si>
  <si>
    <t xml:space="preserve">                   Iš viso </t>
  </si>
  <si>
    <t xml:space="preserve">     Iš jų ( tūkst. Eur)</t>
  </si>
  <si>
    <t xml:space="preserve">          mokinio krepšelio lėšos</t>
  </si>
  <si>
    <t xml:space="preserve">         mokinio krepšelio lėšos</t>
  </si>
  <si>
    <t>Pedagoginė-psichologinė tarnyba</t>
  </si>
  <si>
    <t xml:space="preserve">         įstaigų pajamos už paslaugas</t>
  </si>
  <si>
    <t>KITOS PAJAMOS</t>
  </si>
  <si>
    <t xml:space="preserve">Iš jų:  Savivaldybės biudžeto lėšos                                        </t>
  </si>
  <si>
    <t xml:space="preserve">           mokinio krepšelio lėšos</t>
  </si>
  <si>
    <t>Savivaldybės administracijos  Socialinių reikalų skyrius</t>
  </si>
  <si>
    <t xml:space="preserve">           02   INVESTICIJŲ PROJEKTŲ PROGRAMA</t>
  </si>
  <si>
    <t xml:space="preserve">        mokinio krepšelio lėšos</t>
  </si>
  <si>
    <t>Socialinių paslaugų centras</t>
  </si>
  <si>
    <t xml:space="preserve">       valstybės biudžeto specialioji tikslinė dotacija regioninėms įstaigoms ( klasėms) finansuoti</t>
  </si>
  <si>
    <t>Iš jų: valstybės biudžeto specialioji tikslinė dotacija regioninėms įstaigoms finansuoti</t>
  </si>
  <si>
    <t>Iš viso  02 programai</t>
  </si>
  <si>
    <t>Savivaldybės administracijos Strateginio planavimo, investicijų ir biudžeto skyrius</t>
  </si>
  <si>
    <t>Iš jų – palūkanoms už paskolas ir kitus finansinius įsipareigojimus mokėti</t>
  </si>
  <si>
    <t>Iš jų: Savivldybės biudžeto lėšos</t>
  </si>
  <si>
    <t>05 EKONOMINĖS PLĖTROS IR UŽIMTUMO SKATINIMO PROGRAMA</t>
  </si>
  <si>
    <t xml:space="preserve">    Iš viso 05 programai</t>
  </si>
  <si>
    <t>Suaugusiųjų ir jaunimo mokymo centras</t>
  </si>
  <si>
    <t>Dailės galerija</t>
  </si>
  <si>
    <t>Kultūros centras Panevėžio bendruomenių rūmai</t>
  </si>
  <si>
    <t>Savivaldybės viešoji biblioteka</t>
  </si>
  <si>
    <t xml:space="preserve">         įstaigos pajamos už paslaugas</t>
  </si>
  <si>
    <t>Muzikinis reatras</t>
  </si>
  <si>
    <t>Įmokos už išlaikymą  švietimo, socialinės apsaugos ir kitose įstaigose</t>
  </si>
  <si>
    <t>Muzikinis teatras</t>
  </si>
  <si>
    <t>Muzikos mokykla</t>
  </si>
  <si>
    <t xml:space="preserve">        įstaigos pajamos už paslaugas</t>
  </si>
  <si>
    <t>Iš jų: įstaigos pajamos už paslaugas</t>
  </si>
  <si>
    <t>Iš jų: valstybės biudžeto specialioji tikslinė dotacija regioninėms mokykloms finansuoti</t>
  </si>
  <si>
    <t xml:space="preserve">         valstybės biudžeto lėšos</t>
  </si>
  <si>
    <t>Iš jų: valstybės biudžeto lėšos</t>
  </si>
  <si>
    <t>Mykolo karkos pagrindinė mokykla</t>
  </si>
  <si>
    <t>Atviras jaunimo centras</t>
  </si>
  <si>
    <t xml:space="preserve"> Iš jų – mokinio krepšelio lėšos</t>
  </si>
  <si>
    <t xml:space="preserve">           įstaigos pajamos už paslaugas</t>
  </si>
  <si>
    <t xml:space="preserve">            mokinio krepšelio lėšos</t>
  </si>
  <si>
    <t>Jaunuolių dienos centras</t>
  </si>
  <si>
    <t>VISUOMENĖS SVEIKATOS RĖMIMO SPECIALIOJI PROGRAMA</t>
  </si>
  <si>
    <t>Visuomenės sveikatos biuras</t>
  </si>
  <si>
    <t>Iš viso 16 programai</t>
  </si>
  <si>
    <t>Mokinio krepšeliui finansuoti</t>
  </si>
  <si>
    <t>Įmokos už išlaikymą švietimo, socialinės apsaugos ir kitose įstaigose</t>
  </si>
  <si>
    <t>Specialioji tikslinė dotacija</t>
  </si>
  <si>
    <t>Valstybinėms (valstybės perduotms savivaldybėms) funkcijoms atlikti</t>
  </si>
  <si>
    <t xml:space="preserve">         valstybės biudžeto specialioji tikslinė dotacija  valstybinėms (valstybės perduotoms savivaldybėms) funkcijoms  atlikti</t>
  </si>
  <si>
    <t>Iš jų – Savivaldybės biudžeto lėšos</t>
  </si>
  <si>
    <t xml:space="preserve">  Iš jų – valstybės biudžeto specialioji tikslinė dotacija  valstybinėms (valstybės perduotoms savivaldybėms) funkcijoms  atlikti</t>
  </si>
  <si>
    <t>Lopšelis-darželis ,,Žilvinas“</t>
  </si>
  <si>
    <t>Lopšelis-darželis ,,Kastytis“</t>
  </si>
  <si>
    <t>,,Vyturio“ progimnazija</t>
  </si>
  <si>
    <t>,,Aušros“ progimnazija</t>
  </si>
  <si>
    <t xml:space="preserve">       valstybės biudžeto specialioji tikslinė dotacija  valstybinėms (valstybės perduotoms savivaldybėms) funkcijoms  atlikti</t>
  </si>
  <si>
    <t>Iš jų –  Savivaldybės biudžeto lėšos</t>
  </si>
  <si>
    <t>Kino centras ,,Garsas“</t>
  </si>
  <si>
    <t>Iš jų –  įstaigos pajamos už paslaugas</t>
  </si>
  <si>
    <t>Teatras ,,Menas“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</si>
  <si>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</si>
  <si>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</si>
  <si>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</si>
  <si>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</si>
  <si>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</si>
  <si>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</si>
  <si>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</si>
  <si>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</si>
  <si>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,,Nykštukas“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</si>
  <si>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</si>
  <si>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</si>
  <si>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</si>
  <si>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</si>
  <si>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</si>
  <si>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</si>
  <si>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</si>
  <si>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</si>
  <si>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</si>
  <si>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</si>
  <si>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</si>
  <si>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</si>
  <si>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</si>
  <si>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</si>
  <si>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</si>
  <si>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</si>
  <si>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</si>
  <si>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,,Minties“ gimnazija</t>
  </si>
  <si>
    <t>,,Vilties“ progimnazija</t>
  </si>
  <si>
    <t>,,Saulėtekio“ progimnazija</t>
  </si>
  <si>
    <t xml:space="preserve">  Iš jų – mokinio krepšelio lėšos</t>
  </si>
  <si>
    <t>,,Žemynos“ progimnazija</t>
  </si>
  <si>
    <t>,,Ąžuolo“ progimnazija</t>
  </si>
  <si>
    <t>,,Šaltinio“ progimnazija</t>
  </si>
  <si>
    <t>,,Šviesos“ specialiojo ugdymo centras</t>
  </si>
  <si>
    <t>Iš jų –  valstybės biudžeto specialioji tikslinė dotacija  valstybinėms (valstybės perduotoms savivaldybėms) funkcijoms  atlikti</t>
  </si>
  <si>
    <t xml:space="preserve">       valstybės biudžeto specialioji tikslinė dotacija regioninėms įstaigoms (klasėms) finansuoti</t>
  </si>
  <si>
    <t>Savivaldybės kontrolės ir audito tarnyba</t>
  </si>
  <si>
    <t>Iš jų: Savivaldybės biudžeto lėšos Tarybai</t>
  </si>
  <si>
    <t xml:space="preserve">         Savivaldybės biudžeto lėšos Administracijai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</si>
</sst>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rgb="FF9C6500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2" borderId="0" applyNumberFormat="0" applyBorder="0" applyAlignment="0" applyProtection="0"/>
  </cellStyleXfs>
  <cellXfs count="169">
    <xf numFmtId="0" fontId="0" fillId="0" borderId="0" xfId="0"/>
    <xf numFmtId="0" fontId="1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8" fillId="0" borderId="0" xfId="0" applyFont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0" fillId="0" borderId="5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wrapText="1"/>
    </xf>
    <xf numFmtId="164" fontId="10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6" fillId="0" borderId="4" xfId="0" applyNumberFormat="1" applyFont="1" applyBorder="1"/>
    <xf numFmtId="164" fontId="12" fillId="0" borderId="2" xfId="0" applyNumberFormat="1" applyFont="1" applyBorder="1" applyAlignment="1">
      <alignment horizontal="lef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7" fillId="0" borderId="6" xfId="0" applyNumberFormat="1" applyFont="1" applyBorder="1"/>
    <xf numFmtId="164" fontId="10" fillId="0" borderId="3" xfId="0" applyNumberFormat="1" applyFont="1" applyBorder="1"/>
    <xf numFmtId="164" fontId="10" fillId="0" borderId="5" xfId="0" applyNumberFormat="1" applyFont="1" applyBorder="1"/>
    <xf numFmtId="164" fontId="14" fillId="0" borderId="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/>
    <xf numFmtId="164" fontId="17" fillId="0" borderId="7" xfId="0" applyNumberFormat="1" applyFont="1" applyBorder="1"/>
    <xf numFmtId="0" fontId="13" fillId="0" borderId="0" xfId="0" applyFont="1"/>
    <xf numFmtId="164" fontId="7" fillId="0" borderId="9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horizontal="right" vertical="center"/>
    </xf>
    <xf numFmtId="164" fontId="16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4" fillId="0" borderId="7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wrapText="1"/>
    </xf>
    <xf numFmtId="164" fontId="10" fillId="0" borderId="3" xfId="0" applyNumberFormat="1" applyFont="1" applyBorder="1" applyAlignment="1">
      <alignment wrapText="1"/>
    </xf>
    <xf numFmtId="164" fontId="6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0" borderId="10" xfId="0" applyFont="1" applyBorder="1"/>
    <xf numFmtId="0" fontId="10" fillId="0" borderId="2" xfId="0" applyFont="1" applyBorder="1"/>
    <xf numFmtId="0" fontId="10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7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center" vertical="top" wrapText="1"/>
    </xf>
    <xf numFmtId="164" fontId="14" fillId="0" borderId="3" xfId="0" applyNumberFormat="1" applyFont="1" applyBorder="1" applyAlignment="1">
      <alignment horizontal="center"/>
    </xf>
    <xf numFmtId="0" fontId="10" fillId="0" borderId="11" xfId="0" applyFont="1" applyBorder="1"/>
    <xf numFmtId="164" fontId="17" fillId="0" borderId="2" xfId="0" applyNumberFormat="1" applyFont="1" applyBorder="1" applyAlignment="1">
      <alignment horizontal="left" vertical="center" wrapText="1"/>
    </xf>
    <xf numFmtId="164" fontId="17" fillId="0" borderId="6" xfId="0" applyNumberFormat="1" applyFont="1" applyBorder="1" applyAlignment="1">
      <alignment horizontal="right" vertical="center" wrapText="1"/>
    </xf>
    <xf numFmtId="164" fontId="15" fillId="0" borderId="2" xfId="0" applyNumberFormat="1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wrapText="1"/>
    </xf>
    <xf numFmtId="164" fontId="10" fillId="0" borderId="0" xfId="0" applyNumberFormat="1" applyFont="1" applyBorder="1" applyAlignment="1">
      <alignment horizontal="left" vertical="center" wrapText="1"/>
    </xf>
    <xf numFmtId="164" fontId="6" fillId="0" borderId="6" xfId="0" applyNumberFormat="1" applyFont="1" applyBorder="1"/>
    <xf numFmtId="164" fontId="7" fillId="0" borderId="1" xfId="0" applyNumberFormat="1" applyFont="1" applyBorder="1" applyAlignment="1">
      <alignment vertical="center"/>
    </xf>
    <xf numFmtId="0" fontId="1" fillId="0" borderId="0" xfId="0" applyFont="1" applyAlignment="1">
      <alignment wrapText="1"/>
    </xf>
    <xf numFmtId="0" fontId="10" fillId="0" borderId="3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164" fontId="17" fillId="0" borderId="7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wrapText="1"/>
    </xf>
    <xf numFmtId="164" fontId="7" fillId="0" borderId="6" xfId="0" applyNumberFormat="1" applyFont="1" applyBorder="1" applyAlignment="1">
      <alignment wrapText="1"/>
    </xf>
    <xf numFmtId="0" fontId="2" fillId="0" borderId="9" xfId="0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164" fontId="15" fillId="0" borderId="2" xfId="0" applyNumberFormat="1" applyFont="1" applyBorder="1"/>
    <xf numFmtId="0" fontId="1" fillId="0" borderId="12" xfId="0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wrapText="1"/>
    </xf>
    <xf numFmtId="0" fontId="15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164" fontId="2" fillId="0" borderId="9" xfId="0" applyNumberFormat="1" applyFont="1" applyBorder="1" applyAlignment="1">
      <alignment vertical="center" wrapText="1"/>
    </xf>
    <xf numFmtId="164" fontId="10" fillId="0" borderId="9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/>
    <xf numFmtId="164" fontId="1" fillId="0" borderId="1" xfId="0" applyNumberFormat="1" applyFont="1" applyBorder="1"/>
    <xf numFmtId="164" fontId="1" fillId="0" borderId="1" xfId="0" applyNumberFormat="1" applyFont="1" applyBorder="1" applyAlignment="1">
      <alignment vertical="center"/>
    </xf>
    <xf numFmtId="164" fontId="14" fillId="0" borderId="7" xfId="0" applyNumberFormat="1" applyFont="1" applyBorder="1" applyAlignment="1">
      <alignment horizontal="right"/>
    </xf>
    <xf numFmtId="0" fontId="2" fillId="0" borderId="10" xfId="0" applyFont="1" applyBorder="1" applyAlignment="1">
      <alignment horizontal="left" wrapText="1"/>
    </xf>
    <xf numFmtId="164" fontId="14" fillId="0" borderId="6" xfId="0" applyNumberFormat="1" applyFont="1" applyBorder="1" applyAlignment="1">
      <alignment wrapText="1"/>
    </xf>
    <xf numFmtId="164" fontId="15" fillId="0" borderId="5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6" fillId="0" borderId="7" xfId="0" applyFont="1" applyBorder="1" applyAlignment="1">
      <alignment wrapText="1"/>
    </xf>
    <xf numFmtId="164" fontId="6" fillId="0" borderId="7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19" fillId="3" borderId="0" xfId="1" applyFill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/>
    </xf>
    <xf numFmtId="164" fontId="7" fillId="0" borderId="12" xfId="0" applyNumberFormat="1" applyFont="1" applyBorder="1" applyAlignment="1">
      <alignment vertical="center" wrapText="1"/>
    </xf>
    <xf numFmtId="164" fontId="17" fillId="0" borderId="10" xfId="0" applyNumberFormat="1" applyFont="1" applyBorder="1" applyAlignment="1">
      <alignment horizontal="left" vertical="center" wrapText="1"/>
    </xf>
    <xf numFmtId="164" fontId="20" fillId="0" borderId="4" xfId="0" applyNumberFormat="1" applyFont="1" applyBorder="1" applyAlignment="1"/>
    <xf numFmtId="164" fontId="20" fillId="0" borderId="7" xfId="0" applyNumberFormat="1" applyFont="1" applyBorder="1" applyAlignment="1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wrapText="1"/>
    </xf>
    <xf numFmtId="0" fontId="11" fillId="0" borderId="13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2">
    <cellStyle name="Įprastas" xfId="0" builtinId="0"/>
    <cellStyle name="Neutralus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3876675</xdr:colOff>
      <xdr:row>0</xdr:row>
      <xdr:rowOff>76200</xdr:rowOff>
    </xdr:from>
    <xdr:to>
      <xdr:col>2</xdr:col>
      <xdr:colOff>0</xdr:colOff>
      <xdr:row>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3876675" y="76200"/>
          <a:ext cx="2028825" cy="8953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lapkričio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4</xdr:col>
      <xdr:colOff>619125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81400" y="95250"/>
          <a:ext cx="2381250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2016 m. lapkričio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310</xdr:row>
      <xdr:rowOff>28575</xdr:rowOff>
    </xdr:from>
    <xdr:to>
      <xdr:col>1</xdr:col>
      <xdr:colOff>466725</xdr:colOff>
      <xdr:row>310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38100</xdr:rowOff>
    </xdr:from>
    <xdr:to>
      <xdr:col>4</xdr:col>
      <xdr:colOff>123825</xdr:colOff>
      <xdr:row>0</xdr:row>
      <xdr:rowOff>971550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28875" y="38100"/>
          <a:ext cx="19526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2016 m. lapkričio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F18" sqref="F18"/>
    </sheetView>
  </sheetViews>
  <sheetFormatPr defaultRowHeight="12.75" x14ac:dyDescent="0.2"/>
  <cols>
    <col min="1" max="1" width="59.7109375" customWidth="1"/>
    <col min="2" max="2" width="28.85546875" customWidth="1"/>
  </cols>
  <sheetData>
    <row r="1" spans="1:2" ht="76.5" customHeight="1" x14ac:dyDescent="0.2">
      <c r="A1" s="9"/>
    </row>
    <row r="2" spans="1:2" ht="9" customHeight="1" x14ac:dyDescent="0.25">
      <c r="A2" s="139"/>
      <c r="B2" s="140"/>
    </row>
    <row r="3" spans="1:2" ht="24.75" customHeight="1" x14ac:dyDescent="0.25">
      <c r="A3" s="45"/>
      <c r="B3" s="46"/>
    </row>
    <row r="4" spans="1:2" ht="15.75" x14ac:dyDescent="0.25">
      <c r="A4" s="141" t="s">
        <v>45</v>
      </c>
      <c r="B4" s="141"/>
    </row>
    <row r="5" spans="1:2" ht="15.75" x14ac:dyDescent="0.25">
      <c r="A5" s="139"/>
      <c r="B5" s="139"/>
    </row>
    <row r="6" spans="1:2" x14ac:dyDescent="0.2">
      <c r="A6" s="9"/>
    </row>
    <row r="7" spans="1:2" hidden="1" x14ac:dyDescent="0.2"/>
    <row r="8" spans="1:2" ht="21" customHeight="1" x14ac:dyDescent="0.2">
      <c r="A8" s="47" t="s">
        <v>38</v>
      </c>
      <c r="B8" s="47" t="s">
        <v>42</v>
      </c>
    </row>
    <row r="9" spans="1:2" ht="18" customHeight="1" x14ac:dyDescent="0.2">
      <c r="A9" s="23" t="s">
        <v>39</v>
      </c>
      <c r="B9" s="49">
        <f>B10</f>
        <v>76.500000000000014</v>
      </c>
    </row>
    <row r="10" spans="1:2" ht="16.5" customHeight="1" x14ac:dyDescent="0.2">
      <c r="A10" s="23" t="s">
        <v>102</v>
      </c>
      <c r="B10" s="49">
        <f>B11+B12</f>
        <v>76.500000000000014</v>
      </c>
    </row>
    <row r="11" spans="1:2" ht="36.75" customHeight="1" x14ac:dyDescent="0.2">
      <c r="A11" s="1" t="s">
        <v>103</v>
      </c>
      <c r="B11" s="48">
        <v>144.80000000000001</v>
      </c>
    </row>
    <row r="12" spans="1:2" ht="18" customHeight="1" x14ac:dyDescent="0.25">
      <c r="A12" s="95" t="s">
        <v>100</v>
      </c>
      <c r="B12" s="48">
        <v>-68.3</v>
      </c>
    </row>
    <row r="13" spans="1:2" ht="18" customHeight="1" x14ac:dyDescent="0.2">
      <c r="A13" s="23" t="s">
        <v>62</v>
      </c>
      <c r="B13" s="58">
        <f>B14</f>
        <v>134.9</v>
      </c>
    </row>
    <row r="14" spans="1:2" ht="19.5" customHeight="1" x14ac:dyDescent="0.2">
      <c r="A14" s="23" t="s">
        <v>47</v>
      </c>
      <c r="B14" s="49">
        <f>B15+B16+B17</f>
        <v>134.9</v>
      </c>
    </row>
    <row r="15" spans="1:2" ht="18" customHeight="1" x14ac:dyDescent="0.2">
      <c r="A15" s="1" t="s">
        <v>47</v>
      </c>
      <c r="B15" s="48">
        <v>46.2</v>
      </c>
    </row>
    <row r="16" spans="1:2" ht="22.5" customHeight="1" x14ac:dyDescent="0.2">
      <c r="A16" s="1" t="s">
        <v>48</v>
      </c>
      <c r="B16" s="57">
        <v>40.700000000000003</v>
      </c>
    </row>
    <row r="17" spans="1:2" ht="22.5" customHeight="1" x14ac:dyDescent="0.2">
      <c r="A17" s="1" t="s">
        <v>101</v>
      </c>
      <c r="B17" s="57">
        <v>48</v>
      </c>
    </row>
    <row r="18" spans="1:2" ht="21.75" customHeight="1" x14ac:dyDescent="0.2">
      <c r="A18" s="23" t="s">
        <v>40</v>
      </c>
      <c r="B18" s="49">
        <f>B9+B13</f>
        <v>211.40000000000003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topLeftCell="A274" zoomScaleNormal="100" workbookViewId="0">
      <selection activeCell="F284" sqref="F284"/>
    </sheetView>
  </sheetViews>
  <sheetFormatPr defaultColWidth="9.140625" defaultRowHeight="15" x14ac:dyDescent="0.25"/>
  <cols>
    <col min="1" max="1" width="39.42578125" style="4" customWidth="1"/>
    <col min="2" max="2" width="13.85546875" style="4" customWidth="1"/>
    <col min="3" max="3" width="10" style="4" customWidth="1"/>
    <col min="4" max="4" width="11.28515625" style="5" customWidth="1"/>
    <col min="5" max="5" width="9.85546875" style="4" customWidth="1"/>
    <col min="6" max="6" width="17.85546875" style="4" customWidth="1"/>
    <col min="7" max="16384" width="9.140625" style="4"/>
  </cols>
  <sheetData>
    <row r="1" spans="1:9" ht="76.5" customHeight="1" x14ac:dyDescent="0.25"/>
    <row r="2" spans="1:9" ht="30.75" customHeight="1" x14ac:dyDescent="0.25">
      <c r="A2" s="151" t="s">
        <v>11</v>
      </c>
      <c r="B2" s="140"/>
      <c r="C2" s="140"/>
      <c r="D2" s="140"/>
      <c r="E2" s="140"/>
      <c r="F2" s="12"/>
      <c r="I2" s="138"/>
    </row>
    <row r="3" spans="1:9" hidden="1" x14ac:dyDescent="0.25"/>
    <row r="4" spans="1:9" ht="12.75" customHeight="1" x14ac:dyDescent="0.25">
      <c r="A4" s="152" t="s">
        <v>0</v>
      </c>
      <c r="B4" s="152" t="s">
        <v>42</v>
      </c>
      <c r="C4" s="153" t="s">
        <v>41</v>
      </c>
      <c r="D4" s="153"/>
      <c r="E4" s="153"/>
    </row>
    <row r="5" spans="1:9" ht="15.75" customHeight="1" x14ac:dyDescent="0.25">
      <c r="A5" s="153"/>
      <c r="B5" s="155"/>
      <c r="C5" s="156" t="s">
        <v>27</v>
      </c>
      <c r="D5" s="157"/>
      <c r="E5" s="20"/>
    </row>
    <row r="6" spans="1:9" ht="105.75" customHeight="1" x14ac:dyDescent="0.25">
      <c r="A6" s="154"/>
      <c r="B6" s="154"/>
      <c r="C6" s="21" t="s">
        <v>28</v>
      </c>
      <c r="D6" s="22" t="s">
        <v>43</v>
      </c>
      <c r="E6" s="19" t="s">
        <v>30</v>
      </c>
    </row>
    <row r="7" spans="1:9" ht="28.5" customHeight="1" x14ac:dyDescent="0.25">
      <c r="A7" s="158" t="s">
        <v>13</v>
      </c>
      <c r="B7" s="159"/>
      <c r="C7" s="159"/>
      <c r="D7" s="159"/>
      <c r="E7" s="160"/>
    </row>
    <row r="8" spans="1:9" ht="23.25" customHeight="1" x14ac:dyDescent="0.25">
      <c r="A8" s="63" t="s">
        <v>152</v>
      </c>
      <c r="B8" s="133">
        <f>B9</f>
        <v>8.6999999999999993</v>
      </c>
      <c r="C8" s="131">
        <f t="shared" ref="C8:D8" si="0">C9</f>
        <v>8.6999999999999993</v>
      </c>
      <c r="D8" s="131">
        <f t="shared" si="0"/>
        <v>6.6</v>
      </c>
      <c r="E8" s="130"/>
    </row>
    <row r="9" spans="1:9" ht="18.75" customHeight="1" x14ac:dyDescent="0.25">
      <c r="A9" s="96" t="s">
        <v>105</v>
      </c>
      <c r="B9" s="134">
        <v>8.6999999999999993</v>
      </c>
      <c r="C9" s="132">
        <v>8.6999999999999993</v>
      </c>
      <c r="D9" s="132">
        <v>6.6</v>
      </c>
      <c r="E9" s="130"/>
    </row>
    <row r="10" spans="1:9" ht="21.75" customHeight="1" x14ac:dyDescent="0.25">
      <c r="A10" s="98" t="s">
        <v>5</v>
      </c>
      <c r="B10" s="62">
        <f>B13+B11+B12</f>
        <v>1.3000000000000007</v>
      </c>
      <c r="C10" s="62">
        <f t="shared" ref="C10:D10" si="1">C13+C11+C12</f>
        <v>1.3000000000000007</v>
      </c>
      <c r="D10" s="62">
        <f t="shared" si="1"/>
        <v>-3.6999999999999993</v>
      </c>
      <c r="E10" s="62"/>
    </row>
    <row r="11" spans="1:9" ht="20.25" customHeight="1" x14ac:dyDescent="0.25">
      <c r="A11" s="64" t="s">
        <v>153</v>
      </c>
      <c r="B11" s="135">
        <v>9.1999999999999993</v>
      </c>
      <c r="C11" s="135">
        <v>9.1999999999999993</v>
      </c>
      <c r="D11" s="135">
        <v>7</v>
      </c>
      <c r="E11" s="62"/>
    </row>
    <row r="12" spans="1:9" ht="21.75" customHeight="1" x14ac:dyDescent="0.25">
      <c r="A12" s="64" t="s">
        <v>154</v>
      </c>
      <c r="B12" s="135">
        <v>-17.899999999999999</v>
      </c>
      <c r="C12" s="135">
        <v>-17.899999999999999</v>
      </c>
      <c r="D12" s="135">
        <v>-13.6</v>
      </c>
      <c r="E12" s="62"/>
    </row>
    <row r="13" spans="1:9" ht="40.5" customHeight="1" x14ac:dyDescent="0.25">
      <c r="A13" s="96" t="s">
        <v>111</v>
      </c>
      <c r="B13" s="108">
        <v>10</v>
      </c>
      <c r="C13" s="108">
        <v>10</v>
      </c>
      <c r="D13" s="108">
        <v>2.9</v>
      </c>
      <c r="E13" s="91"/>
    </row>
    <row r="14" spans="1:9" ht="30.75" customHeight="1" x14ac:dyDescent="0.25">
      <c r="A14" s="98" t="s">
        <v>72</v>
      </c>
      <c r="B14" s="101">
        <f>B15</f>
        <v>-16.7</v>
      </c>
      <c r="C14" s="101">
        <f>C15</f>
        <v>-16.7</v>
      </c>
      <c r="D14" s="100"/>
      <c r="E14" s="100"/>
    </row>
    <row r="15" spans="1:9" ht="30.75" customHeight="1" x14ac:dyDescent="0.25">
      <c r="A15" s="64" t="s">
        <v>73</v>
      </c>
      <c r="B15" s="128">
        <v>-16.7</v>
      </c>
      <c r="C15" s="128">
        <v>-16.7</v>
      </c>
      <c r="D15" s="100"/>
      <c r="E15" s="100"/>
    </row>
    <row r="16" spans="1:9" ht="18" customHeight="1" x14ac:dyDescent="0.25">
      <c r="A16" s="25" t="s">
        <v>12</v>
      </c>
      <c r="B16" s="13">
        <f>B10+B14+B8</f>
        <v>-6.6999999999999993</v>
      </c>
      <c r="C16" s="13">
        <f t="shared" ref="C16:D16" si="2">C10+C14+C8</f>
        <v>-6.6999999999999993</v>
      </c>
      <c r="D16" s="13">
        <f t="shared" si="2"/>
        <v>2.9000000000000004</v>
      </c>
      <c r="E16" s="13"/>
    </row>
    <row r="17" spans="1:5" ht="18" customHeight="1" x14ac:dyDescent="0.25">
      <c r="A17" s="26" t="s">
        <v>74</v>
      </c>
      <c r="B17" s="68">
        <f>B15+B9+B11+B12</f>
        <v>-16.7</v>
      </c>
      <c r="C17" s="68">
        <f t="shared" ref="C17" si="3">C15+C9+C11+C12</f>
        <v>-16.7</v>
      </c>
      <c r="D17" s="68"/>
      <c r="E17" s="13"/>
    </row>
    <row r="18" spans="1:5" ht="42.75" customHeight="1" x14ac:dyDescent="0.25">
      <c r="A18" s="64" t="s">
        <v>104</v>
      </c>
      <c r="B18" s="68">
        <f>B13</f>
        <v>10</v>
      </c>
      <c r="C18" s="68">
        <f t="shared" ref="C18:D18" si="4">C13</f>
        <v>10</v>
      </c>
      <c r="D18" s="68">
        <f t="shared" si="4"/>
        <v>2.9</v>
      </c>
      <c r="E18" s="68"/>
    </row>
    <row r="19" spans="1:5" ht="27.75" customHeight="1" x14ac:dyDescent="0.25">
      <c r="A19" s="142" t="s">
        <v>66</v>
      </c>
      <c r="B19" s="143"/>
      <c r="C19" s="143"/>
      <c r="D19" s="143"/>
      <c r="E19" s="144"/>
    </row>
    <row r="20" spans="1:5" ht="18" customHeight="1" x14ac:dyDescent="0.25">
      <c r="A20" s="63" t="s">
        <v>5</v>
      </c>
      <c r="B20" s="2">
        <f>B21</f>
        <v>-39</v>
      </c>
      <c r="C20" s="2">
        <f t="shared" ref="C20:D20" si="5">C21</f>
        <v>-39</v>
      </c>
      <c r="D20" s="82">
        <f t="shared" si="5"/>
        <v>-45</v>
      </c>
      <c r="E20" s="2"/>
    </row>
    <row r="21" spans="1:5" ht="18" customHeight="1" x14ac:dyDescent="0.25">
      <c r="A21" s="64" t="s">
        <v>105</v>
      </c>
      <c r="B21" s="3">
        <v>-39</v>
      </c>
      <c r="C21" s="3">
        <v>-39</v>
      </c>
      <c r="D21" s="50">
        <v>-45</v>
      </c>
      <c r="E21" s="3"/>
    </row>
    <row r="22" spans="1:5" ht="18" customHeight="1" x14ac:dyDescent="0.25">
      <c r="A22" s="25" t="s">
        <v>71</v>
      </c>
      <c r="B22" s="2">
        <f t="shared" ref="B22:D23" si="6">B20</f>
        <v>-39</v>
      </c>
      <c r="C22" s="2">
        <f t="shared" si="6"/>
        <v>-39</v>
      </c>
      <c r="D22" s="82">
        <f t="shared" si="6"/>
        <v>-45</v>
      </c>
      <c r="E22" s="2"/>
    </row>
    <row r="23" spans="1:5" ht="18" customHeight="1" x14ac:dyDescent="0.25">
      <c r="A23" s="64" t="s">
        <v>105</v>
      </c>
      <c r="B23" s="3">
        <f t="shared" si="6"/>
        <v>-39</v>
      </c>
      <c r="C23" s="3">
        <f t="shared" si="6"/>
        <v>-39</v>
      </c>
      <c r="D23" s="50">
        <f t="shared" si="6"/>
        <v>-45</v>
      </c>
      <c r="E23" s="3"/>
    </row>
    <row r="24" spans="1:5" ht="26.25" customHeight="1" x14ac:dyDescent="0.25">
      <c r="A24" s="142" t="s">
        <v>75</v>
      </c>
      <c r="B24" s="161"/>
      <c r="C24" s="161"/>
      <c r="D24" s="161"/>
      <c r="E24" s="162"/>
    </row>
    <row r="25" spans="1:5" ht="18" customHeight="1" x14ac:dyDescent="0.25">
      <c r="A25" s="63" t="s">
        <v>5</v>
      </c>
      <c r="B25" s="30">
        <f>B26</f>
        <v>39</v>
      </c>
      <c r="C25" s="30">
        <f>C26</f>
        <v>39</v>
      </c>
      <c r="D25" s="90"/>
      <c r="E25" s="90"/>
    </row>
    <row r="26" spans="1:5" ht="17.25" customHeight="1" x14ac:dyDescent="0.25">
      <c r="A26" s="96" t="s">
        <v>105</v>
      </c>
      <c r="B26" s="28">
        <v>39</v>
      </c>
      <c r="C26" s="3">
        <v>39</v>
      </c>
      <c r="D26" s="90"/>
      <c r="E26" s="90"/>
    </row>
    <row r="27" spans="1:5" ht="18.75" customHeight="1" x14ac:dyDescent="0.25">
      <c r="A27" s="98" t="s">
        <v>77</v>
      </c>
      <c r="B27" s="2">
        <f>B28</f>
        <v>-0.6</v>
      </c>
      <c r="C27" s="2">
        <f>C28</f>
        <v>-0.6</v>
      </c>
      <c r="D27" s="3"/>
      <c r="E27" s="3"/>
    </row>
    <row r="28" spans="1:5" ht="41.25" customHeight="1" x14ac:dyDescent="0.25">
      <c r="A28" s="96" t="s">
        <v>106</v>
      </c>
      <c r="B28" s="3">
        <v>-0.6</v>
      </c>
      <c r="C28" s="3">
        <v>-0.6</v>
      </c>
      <c r="D28" s="3"/>
      <c r="E28" s="3"/>
    </row>
    <row r="29" spans="1:5" ht="19.5" customHeight="1" x14ac:dyDescent="0.25">
      <c r="A29" s="106" t="s">
        <v>107</v>
      </c>
      <c r="B29" s="2">
        <f>B30</f>
        <v>-0.4</v>
      </c>
      <c r="C29" s="2">
        <f>C30</f>
        <v>-0.4</v>
      </c>
      <c r="D29" s="3"/>
      <c r="E29" s="3"/>
    </row>
    <row r="30" spans="1:5" ht="44.25" customHeight="1" x14ac:dyDescent="0.25">
      <c r="A30" s="96" t="s">
        <v>106</v>
      </c>
      <c r="B30" s="3">
        <v>-0.4</v>
      </c>
      <c r="C30" s="3">
        <v>-0.4</v>
      </c>
      <c r="D30" s="3"/>
      <c r="E30" s="3"/>
    </row>
    <row r="31" spans="1:5" ht="23.25" customHeight="1" x14ac:dyDescent="0.25">
      <c r="A31" s="106" t="s">
        <v>108</v>
      </c>
      <c r="B31" s="2">
        <f>B32</f>
        <v>0.1</v>
      </c>
      <c r="C31" s="2">
        <f>C32</f>
        <v>0.1</v>
      </c>
      <c r="D31" s="3"/>
      <c r="E31" s="3"/>
    </row>
    <row r="32" spans="1:5" ht="44.25" customHeight="1" x14ac:dyDescent="0.25">
      <c r="A32" s="96" t="s">
        <v>106</v>
      </c>
      <c r="B32" s="3">
        <v>0.1</v>
      </c>
      <c r="C32" s="3">
        <v>0.1</v>
      </c>
      <c r="D32" s="3"/>
      <c r="E32" s="3"/>
    </row>
    <row r="33" spans="1:5" ht="17.25" customHeight="1" x14ac:dyDescent="0.25">
      <c r="A33" s="103" t="s">
        <v>4</v>
      </c>
      <c r="B33" s="2">
        <f>B34</f>
        <v>-0.6</v>
      </c>
      <c r="C33" s="2">
        <f>C34</f>
        <v>-0.6</v>
      </c>
      <c r="D33" s="3"/>
      <c r="E33" s="3"/>
    </row>
    <row r="34" spans="1:5" ht="42.75" customHeight="1" x14ac:dyDescent="0.25">
      <c r="A34" s="104" t="s">
        <v>106</v>
      </c>
      <c r="B34" s="3">
        <v>-0.6</v>
      </c>
      <c r="C34" s="3">
        <v>-0.6</v>
      </c>
      <c r="D34" s="3"/>
      <c r="E34" s="3"/>
    </row>
    <row r="35" spans="1:5" ht="22.5" customHeight="1" x14ac:dyDescent="0.25">
      <c r="A35" s="102" t="s">
        <v>78</v>
      </c>
      <c r="B35" s="2">
        <f>B36</f>
        <v>-0.2</v>
      </c>
      <c r="C35" s="2">
        <f>C36</f>
        <v>-0.2</v>
      </c>
      <c r="D35" s="3"/>
      <c r="E35" s="3"/>
    </row>
    <row r="36" spans="1:5" ht="42.75" customHeight="1" x14ac:dyDescent="0.25">
      <c r="A36" s="104" t="s">
        <v>106</v>
      </c>
      <c r="B36" s="3">
        <v>-0.2</v>
      </c>
      <c r="C36" s="3">
        <v>-0.2</v>
      </c>
      <c r="D36" s="3"/>
      <c r="E36" s="3"/>
    </row>
    <row r="37" spans="1:5" ht="32.25" customHeight="1" x14ac:dyDescent="0.25">
      <c r="A37" s="102" t="s">
        <v>79</v>
      </c>
      <c r="B37" s="2">
        <f>B38</f>
        <v>0.1</v>
      </c>
      <c r="C37" s="2">
        <f>C38</f>
        <v>0.1</v>
      </c>
      <c r="D37" s="3"/>
      <c r="E37" s="3"/>
    </row>
    <row r="38" spans="1:5" ht="42.75" customHeight="1" x14ac:dyDescent="0.25">
      <c r="A38" s="104" t="s">
        <v>106</v>
      </c>
      <c r="B38" s="3">
        <v>0.1</v>
      </c>
      <c r="C38" s="3">
        <v>0.1</v>
      </c>
      <c r="D38" s="3"/>
      <c r="E38" s="3"/>
    </row>
    <row r="39" spans="1:5" ht="21.75" customHeight="1" x14ac:dyDescent="0.25">
      <c r="A39" s="109" t="s">
        <v>109</v>
      </c>
      <c r="B39" s="2">
        <f>B40</f>
        <v>-0.2</v>
      </c>
      <c r="C39" s="2">
        <f>C40</f>
        <v>-0.2</v>
      </c>
      <c r="D39" s="3"/>
      <c r="E39" s="3"/>
    </row>
    <row r="40" spans="1:5" ht="42.75" customHeight="1" x14ac:dyDescent="0.25">
      <c r="A40" s="104" t="s">
        <v>106</v>
      </c>
      <c r="B40" s="3">
        <v>-0.2</v>
      </c>
      <c r="C40" s="3">
        <v>-0.2</v>
      </c>
      <c r="D40" s="3"/>
      <c r="E40" s="3"/>
    </row>
    <row r="41" spans="1:5" ht="20.25" customHeight="1" x14ac:dyDescent="0.25">
      <c r="A41" s="110" t="s">
        <v>35</v>
      </c>
      <c r="B41" s="2">
        <f>B42</f>
        <v>0.1</v>
      </c>
      <c r="C41" s="2">
        <f>C42</f>
        <v>0.1</v>
      </c>
      <c r="D41" s="3"/>
      <c r="E41" s="3"/>
    </row>
    <row r="42" spans="1:5" ht="42.75" customHeight="1" x14ac:dyDescent="0.25">
      <c r="A42" s="104" t="s">
        <v>106</v>
      </c>
      <c r="B42" s="3">
        <v>0.1</v>
      </c>
      <c r="C42" s="3">
        <v>0.1</v>
      </c>
      <c r="D42" s="3"/>
      <c r="E42" s="3"/>
    </row>
    <row r="43" spans="1:5" ht="20.25" customHeight="1" x14ac:dyDescent="0.25">
      <c r="A43" s="110" t="s">
        <v>7</v>
      </c>
      <c r="B43" s="2">
        <f>B44</f>
        <v>-0.2</v>
      </c>
      <c r="C43" s="2">
        <f>C44</f>
        <v>-0.2</v>
      </c>
      <c r="D43" s="3"/>
      <c r="E43" s="3"/>
    </row>
    <row r="44" spans="1:5" ht="42.75" customHeight="1" x14ac:dyDescent="0.25">
      <c r="A44" s="104" t="s">
        <v>106</v>
      </c>
      <c r="B44" s="3">
        <v>-0.2</v>
      </c>
      <c r="C44" s="3">
        <v>-0.2</v>
      </c>
      <c r="D44" s="3"/>
      <c r="E44" s="3"/>
    </row>
    <row r="45" spans="1:5" ht="20.25" customHeight="1" x14ac:dyDescent="0.25">
      <c r="A45" s="110" t="s">
        <v>110</v>
      </c>
      <c r="B45" s="2">
        <f>B46</f>
        <v>0.3</v>
      </c>
      <c r="C45" s="2">
        <f>C46</f>
        <v>0.3</v>
      </c>
      <c r="D45" s="3"/>
      <c r="E45" s="3"/>
    </row>
    <row r="46" spans="1:5" ht="42.75" customHeight="1" x14ac:dyDescent="0.25">
      <c r="A46" s="104" t="s">
        <v>106</v>
      </c>
      <c r="B46" s="3">
        <v>0.3</v>
      </c>
      <c r="C46" s="3">
        <v>0.3</v>
      </c>
      <c r="D46" s="3"/>
      <c r="E46" s="3"/>
    </row>
    <row r="47" spans="1:5" ht="22.5" customHeight="1" x14ac:dyDescent="0.25">
      <c r="A47" s="102" t="s">
        <v>2</v>
      </c>
      <c r="B47" s="2">
        <f>B48</f>
        <v>1</v>
      </c>
      <c r="C47" s="2">
        <f>C48</f>
        <v>1</v>
      </c>
      <c r="D47" s="3"/>
      <c r="E47" s="3"/>
    </row>
    <row r="48" spans="1:5" ht="43.5" customHeight="1" x14ac:dyDescent="0.25">
      <c r="A48" s="104" t="s">
        <v>106</v>
      </c>
      <c r="B48" s="3">
        <v>1</v>
      </c>
      <c r="C48" s="3">
        <v>1</v>
      </c>
      <c r="D48" s="3"/>
      <c r="E48" s="3"/>
    </row>
    <row r="49" spans="1:8" ht="20.25" customHeight="1" x14ac:dyDescent="0.25">
      <c r="A49" s="102" t="s">
        <v>8</v>
      </c>
      <c r="B49" s="2">
        <f>B50</f>
        <v>0.6</v>
      </c>
      <c r="C49" s="2">
        <f>C50</f>
        <v>0.6</v>
      </c>
      <c r="D49" s="3"/>
      <c r="E49" s="3"/>
    </row>
    <row r="50" spans="1:8" ht="43.5" customHeight="1" x14ac:dyDescent="0.25">
      <c r="A50" s="104" t="s">
        <v>106</v>
      </c>
      <c r="B50" s="3">
        <v>0.6</v>
      </c>
      <c r="C50" s="3">
        <v>0.6</v>
      </c>
      <c r="D50" s="3"/>
      <c r="E50" s="3"/>
    </row>
    <row r="51" spans="1:8" ht="21" customHeight="1" x14ac:dyDescent="0.25">
      <c r="A51" s="102" t="s">
        <v>76</v>
      </c>
      <c r="B51" s="2">
        <f>B27+B29+B33+B47+B49+B25</f>
        <v>39</v>
      </c>
      <c r="C51" s="2">
        <f>C27+C29+C33+C47+C49+C25</f>
        <v>39</v>
      </c>
      <c r="D51" s="3"/>
      <c r="E51" s="3"/>
    </row>
    <row r="52" spans="1:8" ht="21" customHeight="1" x14ac:dyDescent="0.25">
      <c r="A52" s="105" t="s">
        <v>14</v>
      </c>
      <c r="B52" s="3">
        <f>B26</f>
        <v>39</v>
      </c>
      <c r="C52" s="3">
        <f>C26</f>
        <v>39</v>
      </c>
      <c r="D52" s="3"/>
      <c r="E52" s="3"/>
    </row>
    <row r="53" spans="1:8" ht="46.5" customHeight="1" x14ac:dyDescent="0.25">
      <c r="A53" s="104" t="s">
        <v>111</v>
      </c>
      <c r="B53" s="3">
        <f>B28+B30+B32+B34+B36+B38+B40+B42+B44+B46+B48+B50</f>
        <v>0</v>
      </c>
      <c r="C53" s="3">
        <f>C28+C30+C32+C34+C36+C38+C40+C42+C44+C46+C48+C50</f>
        <v>0</v>
      </c>
      <c r="D53" s="3"/>
      <c r="E53" s="3"/>
    </row>
    <row r="54" spans="1:8" ht="38.25" customHeight="1" x14ac:dyDescent="0.25">
      <c r="A54" s="148" t="s">
        <v>55</v>
      </c>
      <c r="B54" s="149"/>
      <c r="C54" s="149"/>
      <c r="D54" s="149"/>
      <c r="E54" s="150"/>
    </row>
    <row r="55" spans="1:8" ht="16.5" customHeight="1" x14ac:dyDescent="0.25">
      <c r="A55" s="86" t="s">
        <v>9</v>
      </c>
      <c r="B55" s="87"/>
      <c r="C55" s="87">
        <f t="shared" ref="C55:E55" si="7">C56</f>
        <v>226.9</v>
      </c>
      <c r="D55" s="87"/>
      <c r="E55" s="87">
        <f t="shared" si="7"/>
        <v>-226.9</v>
      </c>
    </row>
    <row r="56" spans="1:8" ht="19.5" customHeight="1" x14ac:dyDescent="0.25">
      <c r="A56" s="65" t="s">
        <v>112</v>
      </c>
      <c r="B56" s="44"/>
      <c r="C56" s="50">
        <v>226.9</v>
      </c>
      <c r="D56" s="50"/>
      <c r="E56" s="51">
        <v>-226.9</v>
      </c>
      <c r="F56" s="53"/>
    </row>
    <row r="57" spans="1:8" ht="18.75" customHeight="1" x14ac:dyDescent="0.25">
      <c r="A57" s="88" t="s">
        <v>16</v>
      </c>
      <c r="B57" s="99"/>
      <c r="C57" s="82">
        <f>C55</f>
        <v>226.9</v>
      </c>
      <c r="D57" s="82"/>
      <c r="E57" s="82">
        <f>E55</f>
        <v>-226.9</v>
      </c>
    </row>
    <row r="58" spans="1:8" ht="17.25" customHeight="1" x14ac:dyDescent="0.25">
      <c r="A58" s="89" t="s">
        <v>112</v>
      </c>
      <c r="B58" s="44"/>
      <c r="C58" s="50">
        <f>C56</f>
        <v>226.9</v>
      </c>
      <c r="D58" s="50"/>
      <c r="E58" s="50">
        <f>E56</f>
        <v>-226.9</v>
      </c>
      <c r="F58" s="53"/>
      <c r="G58" s="53"/>
      <c r="H58" s="53"/>
    </row>
    <row r="59" spans="1:8" ht="26.25" customHeight="1" x14ac:dyDescent="0.25">
      <c r="A59" s="147" t="s">
        <v>26</v>
      </c>
      <c r="B59" s="146"/>
      <c r="C59" s="146"/>
      <c r="D59" s="146"/>
      <c r="E59" s="146"/>
    </row>
    <row r="60" spans="1:8" ht="21" customHeight="1" x14ac:dyDescent="0.25">
      <c r="A60" s="111" t="s">
        <v>80</v>
      </c>
      <c r="B60" s="94">
        <f>B61+B62</f>
        <v>1.5</v>
      </c>
      <c r="C60" s="94">
        <f t="shared" ref="C60:E60" si="8">C61+C62</f>
        <v>1</v>
      </c>
      <c r="D60" s="94"/>
      <c r="E60" s="94">
        <f t="shared" si="8"/>
        <v>0.5</v>
      </c>
    </row>
    <row r="61" spans="1:8" ht="15.75" customHeight="1" x14ac:dyDescent="0.25">
      <c r="A61" s="112" t="s">
        <v>14</v>
      </c>
      <c r="B61" s="61">
        <v>1.1000000000000001</v>
      </c>
      <c r="C61" s="61">
        <v>0.6</v>
      </c>
      <c r="D61" s="61"/>
      <c r="E61" s="61">
        <v>0.5</v>
      </c>
    </row>
    <row r="62" spans="1:8" ht="17.25" customHeight="1" x14ac:dyDescent="0.25">
      <c r="A62" s="112" t="s">
        <v>81</v>
      </c>
      <c r="B62" s="61">
        <v>0.4</v>
      </c>
      <c r="C62" s="61">
        <v>0.4</v>
      </c>
      <c r="D62" s="61"/>
      <c r="E62" s="61"/>
    </row>
    <row r="63" spans="1:8" ht="17.25" customHeight="1" x14ac:dyDescent="0.25">
      <c r="A63" s="32" t="s">
        <v>3</v>
      </c>
      <c r="B63" s="30">
        <f>B65+B64</f>
        <v>3</v>
      </c>
      <c r="C63" s="30">
        <f t="shared" ref="C63:E63" si="9">C65+C64</f>
        <v>1.5</v>
      </c>
      <c r="D63" s="30"/>
      <c r="E63" s="30">
        <f t="shared" si="9"/>
        <v>1.5</v>
      </c>
    </row>
    <row r="64" spans="1:8" ht="17.25" customHeight="1" x14ac:dyDescent="0.25">
      <c r="A64" s="113" t="s">
        <v>14</v>
      </c>
      <c r="B64" s="28">
        <v>1.5</v>
      </c>
      <c r="C64" s="28"/>
      <c r="D64" s="28"/>
      <c r="E64" s="3">
        <v>1.5</v>
      </c>
    </row>
    <row r="65" spans="1:5" ht="15" customHeight="1" x14ac:dyDescent="0.25">
      <c r="A65" s="114" t="s">
        <v>81</v>
      </c>
      <c r="B65" s="28">
        <v>1.5</v>
      </c>
      <c r="C65" s="3">
        <v>1.5</v>
      </c>
      <c r="D65" s="3"/>
      <c r="E65" s="10"/>
    </row>
    <row r="66" spans="1:5" ht="18" customHeight="1" x14ac:dyDescent="0.25">
      <c r="A66" s="32" t="s">
        <v>113</v>
      </c>
      <c r="B66" s="30">
        <f>B67</f>
        <v>12</v>
      </c>
      <c r="C66" s="30">
        <f t="shared" ref="C66" si="10">C67</f>
        <v>12</v>
      </c>
      <c r="D66" s="30"/>
      <c r="E66" s="30"/>
    </row>
    <row r="67" spans="1:5" ht="19.5" customHeight="1" x14ac:dyDescent="0.25">
      <c r="A67" s="29" t="s">
        <v>114</v>
      </c>
      <c r="B67" s="28">
        <v>12</v>
      </c>
      <c r="C67" s="3">
        <v>12</v>
      </c>
      <c r="D67" s="3"/>
      <c r="E67" s="10"/>
    </row>
    <row r="68" spans="1:5" ht="17.25" customHeight="1" x14ac:dyDescent="0.25">
      <c r="A68" s="31" t="s">
        <v>78</v>
      </c>
      <c r="B68" s="30">
        <f>B69</f>
        <v>0.8</v>
      </c>
      <c r="C68" s="30">
        <f>C69</f>
        <v>0.8</v>
      </c>
      <c r="D68" s="28"/>
      <c r="E68" s="14"/>
    </row>
    <row r="69" spans="1:5" ht="18" customHeight="1" x14ac:dyDescent="0.25">
      <c r="A69" s="29" t="s">
        <v>114</v>
      </c>
      <c r="B69" s="28">
        <v>0.8</v>
      </c>
      <c r="C69" s="28">
        <v>0.8</v>
      </c>
      <c r="D69" s="28"/>
      <c r="E69" s="14"/>
    </row>
    <row r="70" spans="1:5" ht="18" customHeight="1" x14ac:dyDescent="0.25">
      <c r="A70" s="25" t="s">
        <v>82</v>
      </c>
      <c r="B70" s="30">
        <f>B71+B72</f>
        <v>4.5</v>
      </c>
      <c r="C70" s="30">
        <f>C71+C72</f>
        <v>4.5</v>
      </c>
      <c r="D70" s="30"/>
      <c r="E70" s="17"/>
    </row>
    <row r="71" spans="1:5" ht="22.5" customHeight="1" x14ac:dyDescent="0.25">
      <c r="A71" s="113" t="s">
        <v>14</v>
      </c>
      <c r="B71" s="28">
        <v>1.5</v>
      </c>
      <c r="C71" s="28">
        <v>1.5</v>
      </c>
      <c r="D71" s="28"/>
      <c r="E71" s="14"/>
    </row>
    <row r="72" spans="1:5" ht="15.75" customHeight="1" x14ac:dyDescent="0.25">
      <c r="A72" s="114" t="s">
        <v>81</v>
      </c>
      <c r="B72" s="28">
        <v>3</v>
      </c>
      <c r="C72" s="28">
        <v>3</v>
      </c>
      <c r="D72" s="28"/>
      <c r="E72" s="14"/>
    </row>
    <row r="73" spans="1:5" ht="20.25" customHeight="1" x14ac:dyDescent="0.25">
      <c r="A73" s="115" t="s">
        <v>115</v>
      </c>
      <c r="B73" s="30">
        <f>B74+B75</f>
        <v>7.8</v>
      </c>
      <c r="C73" s="30">
        <f t="shared" ref="C73:E73" si="11">C74+C75</f>
        <v>6</v>
      </c>
      <c r="D73" s="30"/>
      <c r="E73" s="30">
        <f t="shared" si="11"/>
        <v>1.8</v>
      </c>
    </row>
    <row r="74" spans="1:5" ht="18" customHeight="1" x14ac:dyDescent="0.25">
      <c r="A74" s="113" t="s">
        <v>14</v>
      </c>
      <c r="B74" s="28">
        <v>1.8</v>
      </c>
      <c r="C74" s="28"/>
      <c r="D74" s="28"/>
      <c r="E74" s="14">
        <v>1.8</v>
      </c>
    </row>
    <row r="75" spans="1:5" ht="19.5" customHeight="1" x14ac:dyDescent="0.25">
      <c r="A75" s="114" t="s">
        <v>81</v>
      </c>
      <c r="B75" s="28">
        <v>6</v>
      </c>
      <c r="C75" s="28">
        <v>6</v>
      </c>
      <c r="D75" s="28"/>
      <c r="E75" s="14"/>
    </row>
    <row r="76" spans="1:5" ht="18" customHeight="1" x14ac:dyDescent="0.25">
      <c r="A76" s="115" t="s">
        <v>4</v>
      </c>
      <c r="B76" s="30">
        <f>B77+B78</f>
        <v>1.1000000000000001</v>
      </c>
      <c r="C76" s="30">
        <f t="shared" ref="C76:E76" si="12">C77+C78</f>
        <v>-2.1999999999999997</v>
      </c>
      <c r="D76" s="30">
        <f t="shared" si="12"/>
        <v>-1.2</v>
      </c>
      <c r="E76" s="30">
        <f t="shared" si="12"/>
        <v>3.3</v>
      </c>
    </row>
    <row r="77" spans="1:5" ht="20.25" customHeight="1" x14ac:dyDescent="0.25">
      <c r="A77" s="113" t="s">
        <v>14</v>
      </c>
      <c r="B77" s="28">
        <v>1.1000000000000001</v>
      </c>
      <c r="C77" s="28">
        <v>0.6</v>
      </c>
      <c r="D77" s="28"/>
      <c r="E77" s="14">
        <v>0.5</v>
      </c>
    </row>
    <row r="78" spans="1:5" ht="18.75" customHeight="1" x14ac:dyDescent="0.25">
      <c r="A78" s="114" t="s">
        <v>81</v>
      </c>
      <c r="B78" s="28"/>
      <c r="C78" s="28">
        <v>-2.8</v>
      </c>
      <c r="D78" s="28">
        <v>-1.2</v>
      </c>
      <c r="E78" s="116">
        <v>2.8</v>
      </c>
    </row>
    <row r="79" spans="1:5" x14ac:dyDescent="0.25">
      <c r="A79" s="34" t="s">
        <v>17</v>
      </c>
      <c r="B79" s="30">
        <f>B60+B63+B66+B68+B70+B73+B76</f>
        <v>30.700000000000003</v>
      </c>
      <c r="C79" s="30">
        <f t="shared" ref="C79:E79" si="13">C60+C63+C66+C68+C70+C73+C76</f>
        <v>23.6</v>
      </c>
      <c r="D79" s="30">
        <f t="shared" si="13"/>
        <v>-1.2</v>
      </c>
      <c r="E79" s="30">
        <f t="shared" si="13"/>
        <v>7.1</v>
      </c>
    </row>
    <row r="80" spans="1:5" x14ac:dyDescent="0.25">
      <c r="A80" s="113" t="s">
        <v>14</v>
      </c>
      <c r="B80" s="28">
        <f>B61+B64+B71+B74+B77</f>
        <v>7</v>
      </c>
      <c r="C80" s="28">
        <f t="shared" ref="C80:E80" si="14">C61+C64+C71+C74+C77</f>
        <v>2.7</v>
      </c>
      <c r="D80" s="28"/>
      <c r="E80" s="28">
        <f t="shared" si="14"/>
        <v>4.3</v>
      </c>
    </row>
    <row r="81" spans="1:6" ht="20.25" customHeight="1" x14ac:dyDescent="0.25">
      <c r="A81" s="114" t="s">
        <v>81</v>
      </c>
      <c r="B81" s="28">
        <f>B62+B65+B67+B69+B72+B75+B78</f>
        <v>23.700000000000003</v>
      </c>
      <c r="C81" s="28">
        <f t="shared" ref="C81:E81" si="15">C62+C65+C67+C69+C72+C75+C78</f>
        <v>20.900000000000002</v>
      </c>
      <c r="D81" s="28">
        <f t="shared" si="15"/>
        <v>-1.2</v>
      </c>
      <c r="E81" s="28">
        <f t="shared" si="15"/>
        <v>2.8</v>
      </c>
    </row>
    <row r="82" spans="1:6" ht="27.75" customHeight="1" x14ac:dyDescent="0.25">
      <c r="A82" s="54" t="s">
        <v>18</v>
      </c>
      <c r="B82" s="15"/>
      <c r="C82" s="15"/>
      <c r="D82" s="11"/>
      <c r="E82" s="35"/>
    </row>
    <row r="83" spans="1:6" ht="18.75" customHeight="1" x14ac:dyDescent="0.25">
      <c r="A83" s="34" t="s">
        <v>2</v>
      </c>
      <c r="B83" s="13">
        <f>B84</f>
        <v>25</v>
      </c>
      <c r="C83" s="13">
        <f t="shared" ref="C83:E83" si="16">C84</f>
        <v>5.5</v>
      </c>
      <c r="D83" s="13"/>
      <c r="E83" s="13">
        <f t="shared" si="16"/>
        <v>19.5</v>
      </c>
    </row>
    <row r="84" spans="1:6" ht="17.25" customHeight="1" x14ac:dyDescent="0.25">
      <c r="A84" s="26" t="s">
        <v>114</v>
      </c>
      <c r="B84" s="28">
        <v>25</v>
      </c>
      <c r="C84" s="3">
        <v>5.5</v>
      </c>
      <c r="D84" s="3"/>
      <c r="E84" s="10">
        <v>19.5</v>
      </c>
    </row>
    <row r="85" spans="1:6" ht="19.5" customHeight="1" x14ac:dyDescent="0.25">
      <c r="A85" s="32" t="s">
        <v>8</v>
      </c>
      <c r="B85" s="30">
        <f>B86</f>
        <v>3</v>
      </c>
      <c r="C85" s="30">
        <f t="shared" ref="C85" si="17">C86</f>
        <v>3</v>
      </c>
      <c r="D85" s="30"/>
      <c r="E85" s="2"/>
    </row>
    <row r="86" spans="1:6" ht="19.5" customHeight="1" x14ac:dyDescent="0.25">
      <c r="A86" s="26" t="s">
        <v>114</v>
      </c>
      <c r="B86" s="44">
        <v>3</v>
      </c>
      <c r="C86" s="44">
        <v>3</v>
      </c>
      <c r="D86" s="28"/>
      <c r="E86" s="2"/>
      <c r="F86" s="53"/>
    </row>
    <row r="87" spans="1:6" x14ac:dyDescent="0.25">
      <c r="A87" s="66" t="s">
        <v>19</v>
      </c>
      <c r="B87" s="30">
        <f t="shared" ref="B87:E88" si="18">B83+B85</f>
        <v>28</v>
      </c>
      <c r="C87" s="30">
        <f t="shared" si="18"/>
        <v>8.5</v>
      </c>
      <c r="D87" s="30"/>
      <c r="E87" s="30">
        <f t="shared" si="18"/>
        <v>19.5</v>
      </c>
    </row>
    <row r="88" spans="1:6" ht="18.75" customHeight="1" x14ac:dyDescent="0.25">
      <c r="A88" s="26" t="s">
        <v>114</v>
      </c>
      <c r="B88" s="28">
        <f t="shared" si="18"/>
        <v>28</v>
      </c>
      <c r="C88" s="28">
        <f t="shared" si="18"/>
        <v>8.5</v>
      </c>
      <c r="D88" s="28"/>
      <c r="E88" s="28">
        <f t="shared" si="18"/>
        <v>19.5</v>
      </c>
      <c r="F88" s="53"/>
    </row>
    <row r="89" spans="1:6" ht="25.5" customHeight="1" x14ac:dyDescent="0.25">
      <c r="A89" s="145" t="s">
        <v>20</v>
      </c>
      <c r="B89" s="146"/>
      <c r="C89" s="146"/>
      <c r="D89" s="146"/>
      <c r="E89" s="146"/>
    </row>
    <row r="90" spans="1:6" ht="18.75" customHeight="1" x14ac:dyDescent="0.25">
      <c r="A90" s="80" t="s">
        <v>5</v>
      </c>
      <c r="B90" s="94">
        <f>B91</f>
        <v>-316.5</v>
      </c>
      <c r="C90" s="94">
        <f t="shared" ref="C90:D90" si="19">C91</f>
        <v>-316.5</v>
      </c>
      <c r="D90" s="94">
        <f t="shared" si="19"/>
        <v>14.2</v>
      </c>
      <c r="E90" s="94"/>
    </row>
    <row r="91" spans="1:6" ht="18.75" customHeight="1" x14ac:dyDescent="0.25">
      <c r="A91" s="42" t="s">
        <v>93</v>
      </c>
      <c r="B91" s="61">
        <v>-316.5</v>
      </c>
      <c r="C91" s="61">
        <v>-316.5</v>
      </c>
      <c r="D91" s="61">
        <v>14.2</v>
      </c>
      <c r="E91" s="81"/>
    </row>
    <row r="92" spans="1:6" ht="18" customHeight="1" x14ac:dyDescent="0.25">
      <c r="A92" s="79" t="s">
        <v>116</v>
      </c>
      <c r="B92" s="13">
        <f>B95+B94+B93</f>
        <v>8.9</v>
      </c>
      <c r="C92" s="13">
        <f t="shared" ref="C92:E92" si="20">C95+C94+C93</f>
        <v>8.4</v>
      </c>
      <c r="D92" s="13">
        <f t="shared" si="20"/>
        <v>4.4000000000000004</v>
      </c>
      <c r="E92" s="13">
        <f t="shared" si="20"/>
        <v>0.5</v>
      </c>
    </row>
    <row r="93" spans="1:6" ht="18" customHeight="1" x14ac:dyDescent="0.25">
      <c r="A93" s="33" t="s">
        <v>14</v>
      </c>
      <c r="B93" s="68">
        <v>3</v>
      </c>
      <c r="C93" s="28">
        <v>3</v>
      </c>
      <c r="D93" s="28"/>
      <c r="E93" s="28"/>
    </row>
    <row r="94" spans="1:6" ht="18" customHeight="1" x14ac:dyDescent="0.25">
      <c r="A94" s="33" t="s">
        <v>86</v>
      </c>
      <c r="B94" s="68">
        <v>0.2</v>
      </c>
      <c r="C94" s="28">
        <v>-0.3</v>
      </c>
      <c r="D94" s="28"/>
      <c r="E94" s="28">
        <v>0.5</v>
      </c>
    </row>
    <row r="95" spans="1:6" ht="21" customHeight="1" x14ac:dyDescent="0.25">
      <c r="A95" s="89" t="s">
        <v>64</v>
      </c>
      <c r="B95" s="28">
        <v>5.7</v>
      </c>
      <c r="C95" s="3">
        <v>5.7</v>
      </c>
      <c r="D95" s="3">
        <v>4.4000000000000004</v>
      </c>
      <c r="E95" s="10"/>
    </row>
    <row r="96" spans="1:6" ht="15.75" x14ac:dyDescent="0.25">
      <c r="A96" s="31" t="s">
        <v>117</v>
      </c>
      <c r="B96" s="30">
        <f>B98+B97</f>
        <v>2.0999999999999996</v>
      </c>
      <c r="C96" s="30">
        <f t="shared" ref="C96:D96" si="21">C98+C97</f>
        <v>2.0999999999999996</v>
      </c>
      <c r="D96" s="30">
        <f t="shared" si="21"/>
        <v>1.8</v>
      </c>
      <c r="E96" s="30"/>
    </row>
    <row r="97" spans="1:5" x14ac:dyDescent="0.25">
      <c r="A97" s="33" t="s">
        <v>14</v>
      </c>
      <c r="B97" s="28">
        <v>-0.2</v>
      </c>
      <c r="C97" s="28">
        <v>-0.2</v>
      </c>
      <c r="D97" s="30"/>
      <c r="E97" s="30"/>
    </row>
    <row r="98" spans="1:5" x14ac:dyDescent="0.25">
      <c r="A98" s="89" t="s">
        <v>64</v>
      </c>
      <c r="B98" s="28">
        <v>2.2999999999999998</v>
      </c>
      <c r="C98" s="3">
        <v>2.2999999999999998</v>
      </c>
      <c r="D98" s="3">
        <v>1.8</v>
      </c>
      <c r="E98" s="10"/>
    </row>
    <row r="99" spans="1:5" ht="15.75" x14ac:dyDescent="0.25">
      <c r="A99" s="25" t="s">
        <v>118</v>
      </c>
      <c r="B99" s="30">
        <f>B100+B101</f>
        <v>7.8999999999999995</v>
      </c>
      <c r="C99" s="30">
        <f t="shared" ref="C99:D99" si="22">C100+C101</f>
        <v>7.8999999999999995</v>
      </c>
      <c r="D99" s="30">
        <f t="shared" si="22"/>
        <v>3.8999999999999995</v>
      </c>
      <c r="E99" s="30"/>
    </row>
    <row r="100" spans="1:5" x14ac:dyDescent="0.25">
      <c r="A100" s="33" t="s">
        <v>14</v>
      </c>
      <c r="B100" s="28">
        <v>0.6</v>
      </c>
      <c r="C100" s="3">
        <v>0.6</v>
      </c>
      <c r="D100" s="3">
        <v>-1.7</v>
      </c>
      <c r="E100" s="10"/>
    </row>
    <row r="101" spans="1:5" x14ac:dyDescent="0.25">
      <c r="A101" s="89" t="s">
        <v>64</v>
      </c>
      <c r="B101" s="28">
        <v>7.3</v>
      </c>
      <c r="C101" s="28">
        <v>7.3</v>
      </c>
      <c r="D101" s="28">
        <v>5.6</v>
      </c>
      <c r="E101" s="14"/>
    </row>
    <row r="102" spans="1:5" ht="16.5" customHeight="1" x14ac:dyDescent="0.25">
      <c r="A102" s="25" t="s">
        <v>119</v>
      </c>
      <c r="B102" s="30">
        <f>B103+B104+B105</f>
        <v>7.2999999999999989</v>
      </c>
      <c r="C102" s="30">
        <f t="shared" ref="C102:D102" si="23">C103+C104+C105</f>
        <v>7.2999999999999989</v>
      </c>
      <c r="D102" s="30">
        <f t="shared" si="23"/>
        <v>3.9</v>
      </c>
      <c r="E102" s="30"/>
    </row>
    <row r="103" spans="1:5" ht="16.5" customHeight="1" x14ac:dyDescent="0.25">
      <c r="A103" s="33" t="s">
        <v>14</v>
      </c>
      <c r="B103" s="28">
        <v>-0.6</v>
      </c>
      <c r="C103" s="28">
        <v>-0.6</v>
      </c>
      <c r="D103" s="3"/>
      <c r="E103" s="3"/>
    </row>
    <row r="104" spans="1:5" ht="16.5" customHeight="1" x14ac:dyDescent="0.25">
      <c r="A104" s="33" t="s">
        <v>86</v>
      </c>
      <c r="B104" s="28">
        <v>2.8</v>
      </c>
      <c r="C104" s="28">
        <v>2.8</v>
      </c>
      <c r="D104" s="28"/>
      <c r="E104" s="28"/>
    </row>
    <row r="105" spans="1:5" ht="16.5" customHeight="1" x14ac:dyDescent="0.25">
      <c r="A105" s="89" t="s">
        <v>64</v>
      </c>
      <c r="B105" s="28">
        <v>5.0999999999999996</v>
      </c>
      <c r="C105" s="28">
        <v>5.0999999999999996</v>
      </c>
      <c r="D105" s="28">
        <v>3.9</v>
      </c>
      <c r="E105" s="28"/>
    </row>
    <row r="106" spans="1:5" ht="15.75" customHeight="1" x14ac:dyDescent="0.25">
      <c r="A106" s="36" t="s">
        <v>120</v>
      </c>
      <c r="B106" s="30">
        <f>B107+B108</f>
        <v>3.6999999999999997</v>
      </c>
      <c r="C106" s="30">
        <f t="shared" ref="C106:D106" si="24">C107+C108</f>
        <v>3.6999999999999997</v>
      </c>
      <c r="D106" s="30">
        <f t="shared" si="24"/>
        <v>3.1</v>
      </c>
      <c r="E106" s="30"/>
    </row>
    <row r="107" spans="1:5" ht="17.25" customHeight="1" x14ac:dyDescent="0.25">
      <c r="A107" s="33" t="s">
        <v>14</v>
      </c>
      <c r="B107" s="28">
        <v>-0.4</v>
      </c>
      <c r="C107" s="3">
        <v>-0.4</v>
      </c>
      <c r="D107" s="3"/>
      <c r="E107" s="10"/>
    </row>
    <row r="108" spans="1:5" ht="17.25" customHeight="1" x14ac:dyDescent="0.25">
      <c r="A108" s="89" t="s">
        <v>64</v>
      </c>
      <c r="B108" s="28">
        <v>4.0999999999999996</v>
      </c>
      <c r="C108" s="28">
        <v>4.0999999999999996</v>
      </c>
      <c r="D108" s="28">
        <v>3.1</v>
      </c>
      <c r="E108" s="14"/>
    </row>
    <row r="109" spans="1:5" ht="17.25" customHeight="1" x14ac:dyDescent="0.25">
      <c r="A109" s="25" t="s">
        <v>121</v>
      </c>
      <c r="B109" s="30">
        <f>B110+B111+B112</f>
        <v>6.8</v>
      </c>
      <c r="C109" s="30">
        <f t="shared" ref="C109:E109" si="25">C110+C111+C112</f>
        <v>7</v>
      </c>
      <c r="D109" s="30">
        <f t="shared" si="25"/>
        <v>2.7</v>
      </c>
      <c r="E109" s="30">
        <f t="shared" si="25"/>
        <v>-0.2</v>
      </c>
    </row>
    <row r="110" spans="1:5" ht="17.25" customHeight="1" x14ac:dyDescent="0.25">
      <c r="A110" s="33" t="s">
        <v>14</v>
      </c>
      <c r="B110" s="28">
        <v>0.5</v>
      </c>
      <c r="C110" s="3">
        <v>0.7</v>
      </c>
      <c r="D110" s="3"/>
      <c r="E110" s="10">
        <v>-0.2</v>
      </c>
    </row>
    <row r="111" spans="1:5" ht="17.25" customHeight="1" x14ac:dyDescent="0.25">
      <c r="A111" s="33" t="s">
        <v>86</v>
      </c>
      <c r="B111" s="28">
        <v>2.8</v>
      </c>
      <c r="C111" s="28">
        <v>2.8</v>
      </c>
      <c r="D111" s="28"/>
      <c r="E111" s="14"/>
    </row>
    <row r="112" spans="1:5" ht="17.25" customHeight="1" x14ac:dyDescent="0.25">
      <c r="A112" s="89" t="s">
        <v>64</v>
      </c>
      <c r="B112" s="28">
        <v>3.5</v>
      </c>
      <c r="C112" s="28">
        <v>3.5</v>
      </c>
      <c r="D112" s="28">
        <v>2.7</v>
      </c>
      <c r="E112" s="14"/>
    </row>
    <row r="113" spans="1:20" ht="15.75" x14ac:dyDescent="0.25">
      <c r="A113" s="25" t="s">
        <v>122</v>
      </c>
      <c r="B113" s="30">
        <f>B114+B115</f>
        <v>0.5</v>
      </c>
      <c r="C113" s="30">
        <f t="shared" ref="C113:D113" si="26">C114+C115</f>
        <v>0.5</v>
      </c>
      <c r="D113" s="30">
        <f t="shared" si="26"/>
        <v>-0.6</v>
      </c>
      <c r="E113" s="30"/>
    </row>
    <row r="114" spans="1:20" ht="19.5" customHeight="1" x14ac:dyDescent="0.25">
      <c r="A114" s="33" t="s">
        <v>14</v>
      </c>
      <c r="B114" s="27">
        <v>1.3</v>
      </c>
      <c r="C114" s="3">
        <v>1.3</v>
      </c>
      <c r="D114" s="3"/>
      <c r="E114" s="10"/>
    </row>
    <row r="115" spans="1:20" ht="19.5" customHeight="1" x14ac:dyDescent="0.25">
      <c r="A115" s="89" t="s">
        <v>64</v>
      </c>
      <c r="B115" s="27">
        <v>-0.8</v>
      </c>
      <c r="C115" s="28">
        <v>-0.8</v>
      </c>
      <c r="D115" s="28">
        <v>-0.6</v>
      </c>
      <c r="E115" s="14"/>
    </row>
    <row r="116" spans="1:20" ht="15.75" x14ac:dyDescent="0.25">
      <c r="A116" s="37" t="s">
        <v>123</v>
      </c>
      <c r="B116" s="17">
        <f>B117+B118+B119</f>
        <v>2.3000000000000003</v>
      </c>
      <c r="C116" s="17">
        <f t="shared" ref="C116:D116" si="27">C117+C118+C119</f>
        <v>2.3000000000000003</v>
      </c>
      <c r="D116" s="17">
        <f t="shared" si="27"/>
        <v>-1.1000000000000001</v>
      </c>
      <c r="E116" s="17"/>
      <c r="F116" s="7"/>
      <c r="R116" s="6"/>
      <c r="S116" s="6"/>
      <c r="T116" s="6"/>
    </row>
    <row r="117" spans="1:20" x14ac:dyDescent="0.25">
      <c r="A117" s="33" t="s">
        <v>14</v>
      </c>
      <c r="B117" s="14">
        <v>0.2</v>
      </c>
      <c r="C117" s="10">
        <v>0.2</v>
      </c>
      <c r="D117" s="16"/>
      <c r="E117" s="10"/>
      <c r="H117" s="6"/>
      <c r="I117" s="6"/>
    </row>
    <row r="118" spans="1:20" x14ac:dyDescent="0.25">
      <c r="A118" s="33" t="s">
        <v>86</v>
      </c>
      <c r="B118" s="14">
        <v>3.5</v>
      </c>
      <c r="C118" s="14">
        <v>3.5</v>
      </c>
      <c r="D118" s="60"/>
      <c r="E118" s="14"/>
      <c r="H118" s="6"/>
      <c r="I118" s="6"/>
    </row>
    <row r="119" spans="1:20" x14ac:dyDescent="0.25">
      <c r="A119" s="89" t="s">
        <v>64</v>
      </c>
      <c r="B119" s="14">
        <v>-1.4</v>
      </c>
      <c r="C119" s="14">
        <v>-1.4</v>
      </c>
      <c r="D119" s="60">
        <v>-1.1000000000000001</v>
      </c>
      <c r="E119" s="14"/>
      <c r="H119" s="6"/>
      <c r="I119" s="6"/>
    </row>
    <row r="120" spans="1:20" ht="15.75" x14ac:dyDescent="0.25">
      <c r="A120" s="37" t="s">
        <v>31</v>
      </c>
      <c r="B120" s="17">
        <f>B121+B122+B123</f>
        <v>11.7</v>
      </c>
      <c r="C120" s="17">
        <f t="shared" ref="C120:E120" si="28">C121+C122+C123</f>
        <v>11.100000000000001</v>
      </c>
      <c r="D120" s="17">
        <f t="shared" si="28"/>
        <v>4</v>
      </c>
      <c r="E120" s="17">
        <f t="shared" si="28"/>
        <v>0.6</v>
      </c>
      <c r="F120" s="8"/>
    </row>
    <row r="121" spans="1:20" x14ac:dyDescent="0.25">
      <c r="A121" s="33" t="s">
        <v>14</v>
      </c>
      <c r="B121" s="14">
        <v>-0.5</v>
      </c>
      <c r="C121" s="10">
        <v>-0.5</v>
      </c>
      <c r="D121" s="16"/>
      <c r="E121" s="10"/>
      <c r="F121" s="8"/>
      <c r="G121" s="6"/>
    </row>
    <row r="122" spans="1:20" x14ac:dyDescent="0.25">
      <c r="A122" s="33" t="s">
        <v>86</v>
      </c>
      <c r="B122" s="14">
        <v>7</v>
      </c>
      <c r="C122" s="14">
        <v>6.4</v>
      </c>
      <c r="D122" s="60"/>
      <c r="E122" s="14">
        <v>0.6</v>
      </c>
      <c r="F122" s="8"/>
      <c r="G122" s="6"/>
    </row>
    <row r="123" spans="1:20" x14ac:dyDescent="0.25">
      <c r="A123" s="89" t="s">
        <v>64</v>
      </c>
      <c r="B123" s="14">
        <v>5.2</v>
      </c>
      <c r="C123" s="14">
        <v>5.2</v>
      </c>
      <c r="D123" s="60">
        <v>4</v>
      </c>
      <c r="E123" s="14"/>
      <c r="F123" s="8"/>
      <c r="G123" s="6"/>
    </row>
    <row r="124" spans="1:20" ht="15.75" x14ac:dyDescent="0.25">
      <c r="A124" s="37" t="s">
        <v>107</v>
      </c>
      <c r="B124" s="17">
        <f>B125+B126</f>
        <v>5.8</v>
      </c>
      <c r="C124" s="17">
        <f t="shared" ref="C124:D124" si="29">C125+C126</f>
        <v>5.8</v>
      </c>
      <c r="D124" s="17">
        <f t="shared" si="29"/>
        <v>3.3</v>
      </c>
      <c r="E124" s="17"/>
    </row>
    <row r="125" spans="1:20" x14ac:dyDescent="0.25">
      <c r="A125" s="33" t="s">
        <v>14</v>
      </c>
      <c r="B125" s="14">
        <v>1.5</v>
      </c>
      <c r="C125" s="10">
        <v>1.5</v>
      </c>
      <c r="D125" s="16"/>
      <c r="E125" s="10"/>
    </row>
    <row r="126" spans="1:20" x14ac:dyDescent="0.25">
      <c r="A126" s="89" t="s">
        <v>64</v>
      </c>
      <c r="B126" s="14">
        <v>4.3</v>
      </c>
      <c r="C126" s="14">
        <v>4.3</v>
      </c>
      <c r="D126" s="60">
        <v>3.3</v>
      </c>
      <c r="E126" s="14"/>
    </row>
    <row r="127" spans="1:20" ht="15.75" x14ac:dyDescent="0.25">
      <c r="A127" s="38" t="s">
        <v>124</v>
      </c>
      <c r="B127" s="17">
        <f>B128+B129+B130</f>
        <v>3.7</v>
      </c>
      <c r="C127" s="17">
        <f t="shared" ref="C127:E127" si="30">C128+C129+C130</f>
        <v>1.4</v>
      </c>
      <c r="D127" s="17">
        <f t="shared" si="30"/>
        <v>0.4</v>
      </c>
      <c r="E127" s="17">
        <f t="shared" si="30"/>
        <v>2.2999999999999998</v>
      </c>
    </row>
    <row r="128" spans="1:20" x14ac:dyDescent="0.25">
      <c r="A128" s="33" t="s">
        <v>14</v>
      </c>
      <c r="B128" s="14">
        <v>0.8</v>
      </c>
      <c r="C128" s="10">
        <v>-1</v>
      </c>
      <c r="D128" s="16"/>
      <c r="E128" s="10">
        <v>1.8</v>
      </c>
    </row>
    <row r="129" spans="1:5" x14ac:dyDescent="0.25">
      <c r="A129" s="33" t="s">
        <v>86</v>
      </c>
      <c r="B129" s="14">
        <v>2.4</v>
      </c>
      <c r="C129" s="14">
        <v>1.9</v>
      </c>
      <c r="D129" s="60"/>
      <c r="E129" s="14">
        <v>0.5</v>
      </c>
    </row>
    <row r="130" spans="1:5" x14ac:dyDescent="0.25">
      <c r="A130" s="89" t="s">
        <v>64</v>
      </c>
      <c r="B130" s="14">
        <v>0.5</v>
      </c>
      <c r="C130" s="14">
        <v>0.5</v>
      </c>
      <c r="D130" s="60">
        <v>0.4</v>
      </c>
      <c r="E130" s="14"/>
    </row>
    <row r="131" spans="1:5" ht="15.75" x14ac:dyDescent="0.25">
      <c r="A131" s="37" t="s">
        <v>108</v>
      </c>
      <c r="B131" s="17">
        <f>B132+B133+B134</f>
        <v>-0.10000000000000031</v>
      </c>
      <c r="C131" s="17">
        <f t="shared" ref="C131:D131" si="31">C132+C133+C134</f>
        <v>-0.10000000000000031</v>
      </c>
      <c r="D131" s="17">
        <f t="shared" si="31"/>
        <v>-1.4</v>
      </c>
      <c r="E131" s="17"/>
    </row>
    <row r="132" spans="1:5" x14ac:dyDescent="0.25">
      <c r="A132" s="33" t="s">
        <v>14</v>
      </c>
      <c r="B132" s="14">
        <v>-0.6</v>
      </c>
      <c r="C132" s="10">
        <v>-0.6</v>
      </c>
      <c r="D132" s="16"/>
      <c r="E132" s="10"/>
    </row>
    <row r="133" spans="1:5" x14ac:dyDescent="0.25">
      <c r="A133" s="33" t="s">
        <v>86</v>
      </c>
      <c r="B133" s="14">
        <v>2.2999999999999998</v>
      </c>
      <c r="C133" s="14">
        <v>2.2999999999999998</v>
      </c>
      <c r="D133" s="60"/>
      <c r="E133" s="14"/>
    </row>
    <row r="134" spans="1:5" x14ac:dyDescent="0.25">
      <c r="A134" s="89" t="s">
        <v>64</v>
      </c>
      <c r="B134" s="14">
        <v>-1.8</v>
      </c>
      <c r="C134" s="14">
        <v>-1.8</v>
      </c>
      <c r="D134" s="60">
        <v>-1.4</v>
      </c>
      <c r="E134" s="14"/>
    </row>
    <row r="135" spans="1:5" ht="15.75" x14ac:dyDescent="0.25">
      <c r="A135" s="37" t="s">
        <v>125</v>
      </c>
      <c r="B135" s="17">
        <f>B136+B137</f>
        <v>3.8</v>
      </c>
      <c r="C135" s="17">
        <f t="shared" ref="C135:D135" si="32">C136+C137</f>
        <v>3.8</v>
      </c>
      <c r="D135" s="17">
        <f t="shared" si="32"/>
        <v>2.5</v>
      </c>
      <c r="E135" s="17"/>
    </row>
    <row r="136" spans="1:5" x14ac:dyDescent="0.25">
      <c r="A136" s="33" t="s">
        <v>14</v>
      </c>
      <c r="B136" s="14">
        <v>0.5</v>
      </c>
      <c r="C136" s="10">
        <v>0.5</v>
      </c>
      <c r="D136" s="16"/>
      <c r="E136" s="10"/>
    </row>
    <row r="137" spans="1:5" x14ac:dyDescent="0.25">
      <c r="A137" s="89" t="s">
        <v>64</v>
      </c>
      <c r="B137" s="14">
        <v>3.3</v>
      </c>
      <c r="C137" s="14">
        <v>3.3</v>
      </c>
      <c r="D137" s="60">
        <v>2.5</v>
      </c>
      <c r="E137" s="14"/>
    </row>
    <row r="138" spans="1:5" ht="15.75" x14ac:dyDescent="0.25">
      <c r="A138" s="37" t="s">
        <v>126</v>
      </c>
      <c r="B138" s="17">
        <f>B139+B140+B141</f>
        <v>2.2999999999999998</v>
      </c>
      <c r="C138" s="17">
        <f t="shared" ref="C138:E138" si="33">C139+C140+C141</f>
        <v>2.2999999999999998</v>
      </c>
      <c r="D138" s="17">
        <f t="shared" si="33"/>
        <v>-1.7000000000000002</v>
      </c>
      <c r="E138" s="17">
        <f t="shared" si="33"/>
        <v>0</v>
      </c>
    </row>
    <row r="139" spans="1:5" x14ac:dyDescent="0.25">
      <c r="A139" s="33" t="s">
        <v>14</v>
      </c>
      <c r="B139" s="14">
        <v>-0.2</v>
      </c>
      <c r="C139" s="10">
        <v>-0.2</v>
      </c>
      <c r="D139" s="16">
        <v>-1.3</v>
      </c>
      <c r="E139" s="10"/>
    </row>
    <row r="140" spans="1:5" x14ac:dyDescent="0.25">
      <c r="A140" s="33" t="s">
        <v>86</v>
      </c>
      <c r="B140" s="14">
        <v>3</v>
      </c>
      <c r="C140" s="14">
        <v>3</v>
      </c>
      <c r="D140" s="60"/>
      <c r="E140" s="14"/>
    </row>
    <row r="141" spans="1:5" x14ac:dyDescent="0.25">
      <c r="A141" s="89" t="s">
        <v>64</v>
      </c>
      <c r="B141" s="14">
        <v>-0.5</v>
      </c>
      <c r="C141" s="14">
        <v>-0.5</v>
      </c>
      <c r="D141" s="60">
        <v>-0.4</v>
      </c>
      <c r="E141" s="14"/>
    </row>
    <row r="142" spans="1:5" ht="15.75" x14ac:dyDescent="0.25">
      <c r="A142" s="38" t="s">
        <v>127</v>
      </c>
      <c r="B142" s="17">
        <f>B143+B144</f>
        <v>12.7</v>
      </c>
      <c r="C142" s="17">
        <f t="shared" ref="C142:D142" si="34">C143+C144</f>
        <v>12.7</v>
      </c>
      <c r="D142" s="17">
        <f t="shared" si="34"/>
        <v>6</v>
      </c>
      <c r="E142" s="17"/>
    </row>
    <row r="143" spans="1:5" x14ac:dyDescent="0.25">
      <c r="A143" s="33" t="s">
        <v>14</v>
      </c>
      <c r="B143" s="14">
        <v>4.8</v>
      </c>
      <c r="C143" s="10">
        <v>4.8</v>
      </c>
      <c r="D143" s="16"/>
      <c r="E143" s="10"/>
    </row>
    <row r="144" spans="1:5" x14ac:dyDescent="0.25">
      <c r="A144" s="89" t="s">
        <v>64</v>
      </c>
      <c r="B144" s="14">
        <v>7.9</v>
      </c>
      <c r="C144" s="14">
        <v>7.9</v>
      </c>
      <c r="D144" s="60">
        <v>6</v>
      </c>
      <c r="E144" s="14"/>
    </row>
    <row r="145" spans="1:5" ht="15.75" x14ac:dyDescent="0.25">
      <c r="A145" s="37" t="s">
        <v>128</v>
      </c>
      <c r="B145" s="17">
        <f>B146+B147</f>
        <v>6.1</v>
      </c>
      <c r="C145" s="17">
        <f t="shared" ref="C145:D145" si="35">C146+C147</f>
        <v>6.1</v>
      </c>
      <c r="D145" s="17">
        <f t="shared" si="35"/>
        <v>5.7</v>
      </c>
      <c r="E145" s="17"/>
    </row>
    <row r="146" spans="1:5" x14ac:dyDescent="0.25">
      <c r="A146" s="33" t="s">
        <v>14</v>
      </c>
      <c r="B146" s="14">
        <v>-1.4</v>
      </c>
      <c r="C146" s="10">
        <v>-1.4</v>
      </c>
      <c r="D146" s="16"/>
      <c r="E146" s="10"/>
    </row>
    <row r="147" spans="1:5" x14ac:dyDescent="0.25">
      <c r="A147" s="89" t="s">
        <v>64</v>
      </c>
      <c r="B147" s="14">
        <v>7.5</v>
      </c>
      <c r="C147" s="14">
        <v>7.5</v>
      </c>
      <c r="D147" s="60">
        <v>5.7</v>
      </c>
      <c r="E147" s="14"/>
    </row>
    <row r="148" spans="1:5" ht="15.75" x14ac:dyDescent="0.25">
      <c r="A148" s="37" t="s">
        <v>129</v>
      </c>
      <c r="B148" s="17">
        <f>B149+B150</f>
        <v>2.8</v>
      </c>
      <c r="C148" s="17">
        <f t="shared" ref="C148:D148" si="36">C149+C150</f>
        <v>2.8</v>
      </c>
      <c r="D148" s="17">
        <f t="shared" si="36"/>
        <v>2.6</v>
      </c>
      <c r="E148" s="17"/>
    </row>
    <row r="149" spans="1:5" x14ac:dyDescent="0.25">
      <c r="A149" s="33" t="s">
        <v>14</v>
      </c>
      <c r="B149" s="14">
        <v>-0.6</v>
      </c>
      <c r="C149" s="10">
        <v>-0.6</v>
      </c>
      <c r="D149" s="16"/>
      <c r="E149" s="10"/>
    </row>
    <row r="150" spans="1:5" x14ac:dyDescent="0.25">
      <c r="A150" s="89" t="s">
        <v>64</v>
      </c>
      <c r="B150" s="14">
        <v>3.4</v>
      </c>
      <c r="C150" s="14">
        <v>3.4</v>
      </c>
      <c r="D150" s="60">
        <v>2.6</v>
      </c>
      <c r="E150" s="14"/>
    </row>
    <row r="151" spans="1:5" ht="15.75" x14ac:dyDescent="0.25">
      <c r="A151" s="37" t="s">
        <v>130</v>
      </c>
      <c r="B151" s="17">
        <f>B152+B153+B154</f>
        <v>10.1</v>
      </c>
      <c r="C151" s="17">
        <f t="shared" ref="C151:D151" si="37">C152+C153+C154</f>
        <v>10.1</v>
      </c>
      <c r="D151" s="17">
        <f t="shared" si="37"/>
        <v>3.6</v>
      </c>
      <c r="E151" s="17"/>
    </row>
    <row r="152" spans="1:5" x14ac:dyDescent="0.25">
      <c r="A152" s="33" t="s">
        <v>14</v>
      </c>
      <c r="B152" s="14">
        <v>0.3</v>
      </c>
      <c r="C152" s="10">
        <v>0.3</v>
      </c>
      <c r="D152" s="16"/>
      <c r="E152" s="10"/>
    </row>
    <row r="153" spans="1:5" x14ac:dyDescent="0.25">
      <c r="A153" s="33" t="s">
        <v>86</v>
      </c>
      <c r="B153" s="14">
        <v>5.0999999999999996</v>
      </c>
      <c r="C153" s="14">
        <v>5.0999999999999996</v>
      </c>
      <c r="D153" s="60"/>
      <c r="E153" s="14"/>
    </row>
    <row r="154" spans="1:5" x14ac:dyDescent="0.25">
      <c r="A154" s="89" t="s">
        <v>64</v>
      </c>
      <c r="B154" s="14">
        <v>4.7</v>
      </c>
      <c r="C154" s="14">
        <v>4.7</v>
      </c>
      <c r="D154" s="60">
        <v>3.6</v>
      </c>
      <c r="E154" s="14"/>
    </row>
    <row r="155" spans="1:5" ht="15.75" x14ac:dyDescent="0.25">
      <c r="A155" s="37" t="s">
        <v>131</v>
      </c>
      <c r="B155" s="17">
        <f>B156+B157+B158</f>
        <v>2.5999999999999996</v>
      </c>
      <c r="C155" s="17">
        <f t="shared" ref="C155:E155" si="38">C156+C157+C158</f>
        <v>0.49999999999999978</v>
      </c>
      <c r="D155" s="17">
        <f t="shared" si="38"/>
        <v>-3.6</v>
      </c>
      <c r="E155" s="17">
        <f t="shared" si="38"/>
        <v>2.1</v>
      </c>
    </row>
    <row r="156" spans="1:5" x14ac:dyDescent="0.25">
      <c r="A156" s="33" t="s">
        <v>14</v>
      </c>
      <c r="B156" s="14">
        <v>-4.2</v>
      </c>
      <c r="C156" s="14">
        <v>-4.2</v>
      </c>
      <c r="D156" s="14">
        <v>-4</v>
      </c>
      <c r="E156" s="10"/>
    </row>
    <row r="157" spans="1:5" x14ac:dyDescent="0.25">
      <c r="A157" s="33" t="s">
        <v>86</v>
      </c>
      <c r="B157" s="14">
        <v>3</v>
      </c>
      <c r="C157" s="14">
        <v>3</v>
      </c>
      <c r="D157" s="14"/>
      <c r="E157" s="14"/>
    </row>
    <row r="158" spans="1:5" x14ac:dyDescent="0.25">
      <c r="A158" s="89" t="s">
        <v>64</v>
      </c>
      <c r="B158" s="14">
        <v>3.8</v>
      </c>
      <c r="C158" s="14">
        <v>1.7</v>
      </c>
      <c r="D158" s="14">
        <v>0.4</v>
      </c>
      <c r="E158" s="14">
        <v>2.1</v>
      </c>
    </row>
    <row r="159" spans="1:5" ht="15.75" x14ac:dyDescent="0.25">
      <c r="A159" s="37" t="s">
        <v>132</v>
      </c>
      <c r="B159" s="17">
        <f>B160+B161+B162</f>
        <v>8.6000000000000014</v>
      </c>
      <c r="C159" s="17">
        <f t="shared" ref="C159:D159" si="39">C160+C161+C162</f>
        <v>8.6000000000000014</v>
      </c>
      <c r="D159" s="17">
        <f t="shared" si="39"/>
        <v>3.6</v>
      </c>
      <c r="E159" s="17"/>
    </row>
    <row r="160" spans="1:5" x14ac:dyDescent="0.25">
      <c r="A160" s="33" t="s">
        <v>14</v>
      </c>
      <c r="B160" s="14">
        <v>-0.8</v>
      </c>
      <c r="C160" s="10">
        <v>-0.8</v>
      </c>
      <c r="D160" s="16"/>
      <c r="E160" s="10"/>
    </row>
    <row r="161" spans="1:5" x14ac:dyDescent="0.25">
      <c r="A161" s="33" t="s">
        <v>86</v>
      </c>
      <c r="B161" s="14">
        <v>4.7</v>
      </c>
      <c r="C161" s="14">
        <v>4.7</v>
      </c>
      <c r="D161" s="60"/>
      <c r="E161" s="14"/>
    </row>
    <row r="162" spans="1:5" x14ac:dyDescent="0.25">
      <c r="A162" s="89" t="s">
        <v>64</v>
      </c>
      <c r="B162" s="14">
        <v>4.7</v>
      </c>
      <c r="C162" s="14">
        <v>4.7</v>
      </c>
      <c r="D162" s="60">
        <v>3.6</v>
      </c>
      <c r="E162" s="14"/>
    </row>
    <row r="163" spans="1:5" ht="15.75" x14ac:dyDescent="0.25">
      <c r="A163" s="37" t="s">
        <v>133</v>
      </c>
      <c r="B163" s="17">
        <f>B164+B165+B166</f>
        <v>3.4000000000000004</v>
      </c>
      <c r="C163" s="17">
        <f t="shared" ref="C163:D163" si="40">C164+C165+C166</f>
        <v>3.4000000000000004</v>
      </c>
      <c r="D163" s="17">
        <f t="shared" si="40"/>
        <v>-8.9</v>
      </c>
      <c r="E163" s="17"/>
    </row>
    <row r="164" spans="1:5" x14ac:dyDescent="0.25">
      <c r="A164" s="33" t="s">
        <v>14</v>
      </c>
      <c r="B164" s="14">
        <v>-3.3</v>
      </c>
      <c r="C164" s="10">
        <v>-3.3</v>
      </c>
      <c r="D164" s="16">
        <v>-9.5</v>
      </c>
      <c r="E164" s="10"/>
    </row>
    <row r="165" spans="1:5" x14ac:dyDescent="0.25">
      <c r="A165" s="33" t="s">
        <v>86</v>
      </c>
      <c r="B165" s="14">
        <v>6</v>
      </c>
      <c r="C165" s="14">
        <v>6</v>
      </c>
      <c r="D165" s="60"/>
      <c r="E165" s="14"/>
    </row>
    <row r="166" spans="1:5" x14ac:dyDescent="0.25">
      <c r="A166" s="65" t="s">
        <v>64</v>
      </c>
      <c r="B166" s="14">
        <v>0.7</v>
      </c>
      <c r="C166" s="14">
        <v>0.7</v>
      </c>
      <c r="D166" s="60">
        <v>0.6</v>
      </c>
      <c r="E166" s="14"/>
    </row>
    <row r="167" spans="1:5" ht="15.75" x14ac:dyDescent="0.25">
      <c r="A167" s="37" t="s">
        <v>134</v>
      </c>
      <c r="B167" s="17">
        <f>B168+B169+B170</f>
        <v>13.6</v>
      </c>
      <c r="C167" s="17">
        <f t="shared" ref="C167:E167" si="41">C168+C169+C170</f>
        <v>14.6</v>
      </c>
      <c r="D167" s="17">
        <f t="shared" si="41"/>
        <v>6.1</v>
      </c>
      <c r="E167" s="17">
        <f t="shared" si="41"/>
        <v>-1</v>
      </c>
    </row>
    <row r="168" spans="1:5" x14ac:dyDescent="0.25">
      <c r="A168" s="33" t="s">
        <v>14</v>
      </c>
      <c r="B168" s="14">
        <v>0.6</v>
      </c>
      <c r="C168" s="10">
        <v>0.6</v>
      </c>
      <c r="D168" s="16"/>
      <c r="E168" s="10"/>
    </row>
    <row r="169" spans="1:5" x14ac:dyDescent="0.25">
      <c r="A169" s="65" t="s">
        <v>64</v>
      </c>
      <c r="B169" s="14">
        <v>8</v>
      </c>
      <c r="C169" s="14">
        <v>8</v>
      </c>
      <c r="D169" s="60">
        <v>6.1</v>
      </c>
      <c r="E169" s="14"/>
    </row>
    <row r="170" spans="1:5" x14ac:dyDescent="0.25">
      <c r="A170" s="67" t="s">
        <v>86</v>
      </c>
      <c r="B170" s="14">
        <v>5</v>
      </c>
      <c r="C170" s="14">
        <v>6</v>
      </c>
      <c r="D170" s="60"/>
      <c r="E170" s="14">
        <v>-1</v>
      </c>
    </row>
    <row r="171" spans="1:5" ht="15.75" x14ac:dyDescent="0.25">
      <c r="A171" s="38" t="s">
        <v>135</v>
      </c>
      <c r="B171" s="17">
        <f>B172+B173+B174</f>
        <v>12.5</v>
      </c>
      <c r="C171" s="17">
        <f t="shared" ref="C171:E171" si="42">C172+C173+C174</f>
        <v>0.40000000000000036</v>
      </c>
      <c r="D171" s="17">
        <f t="shared" si="42"/>
        <v>-6.1</v>
      </c>
      <c r="E171" s="17">
        <f t="shared" si="42"/>
        <v>12.1</v>
      </c>
    </row>
    <row r="172" spans="1:5" x14ac:dyDescent="0.25">
      <c r="A172" s="33" t="s">
        <v>14</v>
      </c>
      <c r="B172" s="14">
        <v>3</v>
      </c>
      <c r="C172" s="10">
        <v>-9.1</v>
      </c>
      <c r="D172" s="16">
        <v>-9</v>
      </c>
      <c r="E172" s="10">
        <v>12.1</v>
      </c>
    </row>
    <row r="173" spans="1:5" x14ac:dyDescent="0.25">
      <c r="A173" s="33" t="s">
        <v>86</v>
      </c>
      <c r="B173" s="14">
        <v>5.7</v>
      </c>
      <c r="C173" s="14">
        <v>5.7</v>
      </c>
      <c r="D173" s="60"/>
      <c r="E173" s="14"/>
    </row>
    <row r="174" spans="1:5" x14ac:dyDescent="0.25">
      <c r="A174" s="89" t="s">
        <v>64</v>
      </c>
      <c r="B174" s="14">
        <v>3.8</v>
      </c>
      <c r="C174" s="14">
        <v>3.8</v>
      </c>
      <c r="D174" s="60">
        <v>2.9</v>
      </c>
      <c r="E174" s="14"/>
    </row>
    <row r="175" spans="1:5" x14ac:dyDescent="0.25">
      <c r="A175" s="39" t="s">
        <v>136</v>
      </c>
      <c r="B175" s="17">
        <f>B176+B177</f>
        <v>3.0999999999999996</v>
      </c>
      <c r="C175" s="17">
        <f t="shared" ref="C175:D175" si="43">C176+C177</f>
        <v>3.0999999999999996</v>
      </c>
      <c r="D175" s="17">
        <f t="shared" si="43"/>
        <v>0.70000000000000018</v>
      </c>
      <c r="E175" s="17"/>
    </row>
    <row r="176" spans="1:5" x14ac:dyDescent="0.25">
      <c r="A176" s="33" t="s">
        <v>14</v>
      </c>
      <c r="B176" s="14">
        <v>-1.7</v>
      </c>
      <c r="C176" s="10">
        <v>-1.7</v>
      </c>
      <c r="D176" s="16">
        <v>-3</v>
      </c>
      <c r="E176" s="10"/>
    </row>
    <row r="177" spans="1:5" x14ac:dyDescent="0.25">
      <c r="A177" s="89" t="s">
        <v>64</v>
      </c>
      <c r="B177" s="14">
        <v>4.8</v>
      </c>
      <c r="C177" s="14">
        <v>4.8</v>
      </c>
      <c r="D177" s="60">
        <v>3.7</v>
      </c>
      <c r="E177" s="14"/>
    </row>
    <row r="178" spans="1:5" ht="15.75" x14ac:dyDescent="0.25">
      <c r="A178" s="37" t="s">
        <v>137</v>
      </c>
      <c r="B178" s="17">
        <f>B179+B180</f>
        <v>3.3</v>
      </c>
      <c r="C178" s="17">
        <f t="shared" ref="C178:D178" si="44">C179+C180</f>
        <v>3.3</v>
      </c>
      <c r="D178" s="17">
        <f t="shared" si="44"/>
        <v>2.9</v>
      </c>
      <c r="E178" s="17"/>
    </row>
    <row r="179" spans="1:5" x14ac:dyDescent="0.25">
      <c r="A179" s="33" t="s">
        <v>14</v>
      </c>
      <c r="B179" s="14">
        <v>-0.5</v>
      </c>
      <c r="C179" s="10">
        <v>-0.5</v>
      </c>
      <c r="D179" s="16"/>
      <c r="E179" s="10"/>
    </row>
    <row r="180" spans="1:5" x14ac:dyDescent="0.25">
      <c r="A180" s="89" t="s">
        <v>64</v>
      </c>
      <c r="B180" s="14">
        <v>3.8</v>
      </c>
      <c r="C180" s="14">
        <v>3.8</v>
      </c>
      <c r="D180" s="60">
        <v>2.9</v>
      </c>
      <c r="E180" s="14"/>
    </row>
    <row r="181" spans="1:5" ht="15.75" x14ac:dyDescent="0.25">
      <c r="A181" s="37" t="s">
        <v>138</v>
      </c>
      <c r="B181" s="17">
        <f>B182+B183</f>
        <v>5.3</v>
      </c>
      <c r="C181" s="17">
        <f t="shared" ref="C181:D181" si="45">C182+C183</f>
        <v>5.3</v>
      </c>
      <c r="D181" s="17">
        <f t="shared" si="45"/>
        <v>2.6</v>
      </c>
      <c r="E181" s="17"/>
    </row>
    <row r="182" spans="1:5" x14ac:dyDescent="0.25">
      <c r="A182" s="33" t="s">
        <v>14</v>
      </c>
      <c r="B182" s="14">
        <v>1.9</v>
      </c>
      <c r="C182" s="10">
        <v>1.9</v>
      </c>
      <c r="D182" s="16"/>
      <c r="E182" s="10"/>
    </row>
    <row r="183" spans="1:5" x14ac:dyDescent="0.25">
      <c r="A183" s="89" t="s">
        <v>64</v>
      </c>
      <c r="B183" s="14">
        <v>3.4</v>
      </c>
      <c r="C183" s="14">
        <v>3.4</v>
      </c>
      <c r="D183" s="60">
        <v>2.6</v>
      </c>
      <c r="E183" s="14"/>
    </row>
    <row r="184" spans="1:5" x14ac:dyDescent="0.25">
      <c r="A184" s="40" t="s">
        <v>139</v>
      </c>
      <c r="B184" s="17"/>
      <c r="C184" s="17"/>
      <c r="D184" s="17">
        <f t="shared" ref="D184" si="46">D185+D186</f>
        <v>0.9</v>
      </c>
      <c r="E184" s="17"/>
    </row>
    <row r="185" spans="1:5" x14ac:dyDescent="0.25">
      <c r="A185" s="33" t="s">
        <v>14</v>
      </c>
      <c r="B185" s="14">
        <v>-1.2</v>
      </c>
      <c r="C185" s="10">
        <v>-1.2</v>
      </c>
      <c r="D185" s="16"/>
      <c r="E185" s="10"/>
    </row>
    <row r="186" spans="1:5" x14ac:dyDescent="0.25">
      <c r="A186" s="89" t="s">
        <v>64</v>
      </c>
      <c r="B186" s="14">
        <v>1.2</v>
      </c>
      <c r="C186" s="14">
        <v>1.2</v>
      </c>
      <c r="D186" s="60">
        <v>0.9</v>
      </c>
      <c r="E186" s="14"/>
    </row>
    <row r="187" spans="1:5" ht="15.75" x14ac:dyDescent="0.25">
      <c r="A187" s="37" t="s">
        <v>140</v>
      </c>
      <c r="B187" s="17">
        <f>B188+B189+B190</f>
        <v>0.90000000000000013</v>
      </c>
      <c r="C187" s="17"/>
      <c r="D187" s="17">
        <f t="shared" ref="D187:E187" si="47">D188+D189+D190</f>
        <v>2.2999999999999998</v>
      </c>
      <c r="E187" s="17">
        <f t="shared" si="47"/>
        <v>0.9</v>
      </c>
    </row>
    <row r="188" spans="1:5" x14ac:dyDescent="0.25">
      <c r="A188" s="33" t="s">
        <v>14</v>
      </c>
      <c r="B188" s="14">
        <v>-1.2</v>
      </c>
      <c r="C188" s="10">
        <v>-1.6</v>
      </c>
      <c r="D188" s="16"/>
      <c r="E188" s="10">
        <v>0.4</v>
      </c>
    </row>
    <row r="189" spans="1:5" x14ac:dyDescent="0.25">
      <c r="A189" s="33" t="s">
        <v>86</v>
      </c>
      <c r="B189" s="14"/>
      <c r="C189" s="14">
        <v>-0.5</v>
      </c>
      <c r="D189" s="60"/>
      <c r="E189" s="14">
        <v>0.5</v>
      </c>
    </row>
    <row r="190" spans="1:5" x14ac:dyDescent="0.25">
      <c r="A190" s="89" t="s">
        <v>64</v>
      </c>
      <c r="B190" s="14">
        <v>2.1</v>
      </c>
      <c r="C190" s="14">
        <v>2.1</v>
      </c>
      <c r="D190" s="60">
        <v>2.2999999999999998</v>
      </c>
      <c r="E190" s="14"/>
    </row>
    <row r="191" spans="1:5" ht="15.75" x14ac:dyDescent="0.25">
      <c r="A191" s="37" t="s">
        <v>141</v>
      </c>
      <c r="B191" s="17">
        <f>B192+B193</f>
        <v>-1</v>
      </c>
      <c r="C191" s="17">
        <f t="shared" ref="C191:E191" si="48">C192+C193</f>
        <v>-0.9</v>
      </c>
      <c r="D191" s="17">
        <f t="shared" si="48"/>
        <v>-0.7</v>
      </c>
      <c r="E191" s="17">
        <f t="shared" si="48"/>
        <v>-0.1</v>
      </c>
    </row>
    <row r="192" spans="1:5" x14ac:dyDescent="0.25">
      <c r="A192" s="33" t="s">
        <v>14</v>
      </c>
      <c r="B192" s="14">
        <v>-0.1</v>
      </c>
      <c r="C192" s="10"/>
      <c r="D192" s="16"/>
      <c r="E192" s="10">
        <v>-0.1</v>
      </c>
    </row>
    <row r="193" spans="1:5" x14ac:dyDescent="0.25">
      <c r="A193" s="89" t="s">
        <v>64</v>
      </c>
      <c r="B193" s="14">
        <v>-0.9</v>
      </c>
      <c r="C193" s="14">
        <v>-0.9</v>
      </c>
      <c r="D193" s="60">
        <v>-0.7</v>
      </c>
      <c r="E193" s="10"/>
    </row>
    <row r="194" spans="1:5" ht="15.75" x14ac:dyDescent="0.25">
      <c r="A194" s="37" t="s">
        <v>32</v>
      </c>
      <c r="B194" s="17">
        <f>B195+B196+B197</f>
        <v>-10.200000000000001</v>
      </c>
      <c r="C194" s="17">
        <f t="shared" ref="C194:D194" si="49">C195+C196+C197</f>
        <v>-10.200000000000001</v>
      </c>
      <c r="D194" s="17">
        <f t="shared" si="49"/>
        <v>-11.899999999999999</v>
      </c>
      <c r="E194" s="17"/>
    </row>
    <row r="195" spans="1:5" x14ac:dyDescent="0.25">
      <c r="A195" s="33" t="s">
        <v>14</v>
      </c>
      <c r="B195" s="14"/>
      <c r="C195" s="14"/>
      <c r="D195" s="14">
        <v>2.2999999999999998</v>
      </c>
      <c r="E195" s="24"/>
    </row>
    <row r="196" spans="1:5" x14ac:dyDescent="0.25">
      <c r="A196" s="33" t="s">
        <v>86</v>
      </c>
      <c r="B196" s="14">
        <v>1.2</v>
      </c>
      <c r="C196" s="14">
        <v>1.2</v>
      </c>
      <c r="D196" s="14"/>
      <c r="E196" s="24"/>
    </row>
    <row r="197" spans="1:5" x14ac:dyDescent="0.25">
      <c r="A197" s="89" t="s">
        <v>64</v>
      </c>
      <c r="B197" s="14">
        <v>-11.4</v>
      </c>
      <c r="C197" s="14">
        <v>-11.4</v>
      </c>
      <c r="D197" s="14">
        <v>-14.2</v>
      </c>
      <c r="E197" s="24"/>
    </row>
    <row r="198" spans="1:5" ht="15.75" x14ac:dyDescent="0.25">
      <c r="A198" s="37" t="s">
        <v>33</v>
      </c>
      <c r="B198" s="17">
        <f>B201+B200+B199</f>
        <v>6.5</v>
      </c>
      <c r="C198" s="17">
        <f t="shared" ref="C198:D198" si="50">C201+C200+C199</f>
        <v>6.5</v>
      </c>
      <c r="D198" s="17">
        <f t="shared" si="50"/>
        <v>3.8</v>
      </c>
      <c r="E198" s="24"/>
    </row>
    <row r="199" spans="1:5" x14ac:dyDescent="0.25">
      <c r="A199" s="33" t="s">
        <v>14</v>
      </c>
      <c r="B199" s="14">
        <v>2.8</v>
      </c>
      <c r="C199" s="14">
        <v>2.8</v>
      </c>
      <c r="D199" s="14">
        <v>2.1</v>
      </c>
      <c r="E199" s="24"/>
    </row>
    <row r="200" spans="1:5" x14ac:dyDescent="0.25">
      <c r="A200" s="43" t="s">
        <v>81</v>
      </c>
      <c r="B200" s="14">
        <v>1.5</v>
      </c>
      <c r="C200" s="14">
        <v>1.5</v>
      </c>
      <c r="D200" s="14"/>
      <c r="E200" s="10"/>
    </row>
    <row r="201" spans="1:5" x14ac:dyDescent="0.25">
      <c r="A201" s="29" t="s">
        <v>59</v>
      </c>
      <c r="B201" s="14">
        <v>2.2000000000000002</v>
      </c>
      <c r="C201" s="10">
        <v>2.2000000000000002</v>
      </c>
      <c r="D201" s="16">
        <v>1.7</v>
      </c>
      <c r="E201" s="10"/>
    </row>
    <row r="202" spans="1:5" ht="15.75" x14ac:dyDescent="0.25">
      <c r="A202" s="38" t="s">
        <v>22</v>
      </c>
      <c r="B202" s="17">
        <f>B204+B203+B205</f>
        <v>-47</v>
      </c>
      <c r="C202" s="17">
        <f t="shared" ref="C202:E202" si="51">C204+C203+C205</f>
        <v>-44.8</v>
      </c>
      <c r="D202" s="17">
        <f t="shared" si="51"/>
        <v>-29.5</v>
      </c>
      <c r="E202" s="17">
        <f t="shared" si="51"/>
        <v>-2.2000000000000002</v>
      </c>
    </row>
    <row r="203" spans="1:5" x14ac:dyDescent="0.25">
      <c r="A203" s="33" t="s">
        <v>14</v>
      </c>
      <c r="B203" s="14"/>
      <c r="C203" s="14"/>
      <c r="D203" s="14">
        <v>1.3</v>
      </c>
      <c r="E203" s="17"/>
    </row>
    <row r="204" spans="1:5" x14ac:dyDescent="0.25">
      <c r="A204" s="33" t="s">
        <v>86</v>
      </c>
      <c r="B204" s="14"/>
      <c r="C204" s="10">
        <v>2</v>
      </c>
      <c r="D204" s="16"/>
      <c r="E204" s="10">
        <v>-2</v>
      </c>
    </row>
    <row r="205" spans="1:5" x14ac:dyDescent="0.25">
      <c r="A205" s="89" t="s">
        <v>64</v>
      </c>
      <c r="B205" s="14">
        <v>-47</v>
      </c>
      <c r="C205" s="14">
        <v>-46.8</v>
      </c>
      <c r="D205" s="60">
        <v>-30.8</v>
      </c>
      <c r="E205" s="10">
        <v>-0.2</v>
      </c>
    </row>
    <row r="206" spans="1:5" ht="15.75" x14ac:dyDescent="0.25">
      <c r="A206" s="37" t="s">
        <v>34</v>
      </c>
      <c r="B206" s="17">
        <f>B207+B208</f>
        <v>-3.1</v>
      </c>
      <c r="C206" s="17">
        <f t="shared" ref="C206:E206" si="52">C207+C208</f>
        <v>-4.0999999999999996</v>
      </c>
      <c r="D206" s="17">
        <f t="shared" si="52"/>
        <v>-23.6</v>
      </c>
      <c r="E206" s="17">
        <f t="shared" si="52"/>
        <v>1</v>
      </c>
    </row>
    <row r="207" spans="1:5" x14ac:dyDescent="0.25">
      <c r="A207" s="43" t="s">
        <v>87</v>
      </c>
      <c r="B207" s="14">
        <v>1.6</v>
      </c>
      <c r="C207" s="14">
        <v>1.6</v>
      </c>
      <c r="D207" s="14"/>
      <c r="E207" s="24"/>
    </row>
    <row r="208" spans="1:5" x14ac:dyDescent="0.25">
      <c r="A208" s="29" t="s">
        <v>59</v>
      </c>
      <c r="B208" s="14">
        <v>-4.7</v>
      </c>
      <c r="C208" s="14">
        <v>-5.7</v>
      </c>
      <c r="D208" s="14">
        <v>-23.6</v>
      </c>
      <c r="E208" s="10">
        <v>1</v>
      </c>
    </row>
    <row r="209" spans="1:5" ht="15.75" x14ac:dyDescent="0.25">
      <c r="A209" s="38" t="s">
        <v>142</v>
      </c>
      <c r="B209" s="17">
        <f>B210+B211</f>
        <v>-24.1</v>
      </c>
      <c r="C209" s="17">
        <f t="shared" ref="C209:D209" si="53">C210+C211</f>
        <v>-24.1</v>
      </c>
      <c r="D209" s="17">
        <f t="shared" si="53"/>
        <v>-19.899999999999999</v>
      </c>
      <c r="E209" s="17"/>
    </row>
    <row r="210" spans="1:5" x14ac:dyDescent="0.25">
      <c r="A210" s="43" t="s">
        <v>87</v>
      </c>
      <c r="B210" s="14">
        <v>2</v>
      </c>
      <c r="C210" s="14">
        <v>2</v>
      </c>
      <c r="D210" s="14"/>
      <c r="E210" s="24"/>
    </row>
    <row r="211" spans="1:5" x14ac:dyDescent="0.25">
      <c r="A211" s="26" t="s">
        <v>59</v>
      </c>
      <c r="B211" s="14">
        <v>-26.1</v>
      </c>
      <c r="C211" s="14">
        <v>-26.1</v>
      </c>
      <c r="D211" s="14">
        <v>-19.899999999999999</v>
      </c>
      <c r="E211" s="17"/>
    </row>
    <row r="212" spans="1:5" ht="15.75" x14ac:dyDescent="0.25">
      <c r="A212" s="32" t="s">
        <v>44</v>
      </c>
      <c r="B212" s="17">
        <f>B213+B214</f>
        <v>5.0999999999999996</v>
      </c>
      <c r="C212" s="17">
        <f t="shared" ref="C212:E212" si="54">C213+C214</f>
        <v>-56.3</v>
      </c>
      <c r="D212" s="17">
        <f t="shared" si="54"/>
        <v>-20.7</v>
      </c>
      <c r="E212" s="17">
        <f t="shared" si="54"/>
        <v>61.4</v>
      </c>
    </row>
    <row r="213" spans="1:5" ht="30" customHeight="1" x14ac:dyDescent="0.25">
      <c r="A213" s="33" t="s">
        <v>88</v>
      </c>
      <c r="B213" s="14"/>
      <c r="C213" s="14">
        <v>-58</v>
      </c>
      <c r="D213" s="14">
        <v>-12.6</v>
      </c>
      <c r="E213" s="14">
        <v>58</v>
      </c>
    </row>
    <row r="214" spans="1:5" ht="18.75" customHeight="1" x14ac:dyDescent="0.25">
      <c r="A214" s="29" t="s">
        <v>59</v>
      </c>
      <c r="B214" s="14">
        <v>5.0999999999999996</v>
      </c>
      <c r="C214" s="14">
        <v>1.7</v>
      </c>
      <c r="D214" s="14">
        <v>-8.1</v>
      </c>
      <c r="E214" s="14">
        <v>3.4</v>
      </c>
    </row>
    <row r="215" spans="1:5" ht="15.75" x14ac:dyDescent="0.25">
      <c r="A215" s="38" t="s">
        <v>143</v>
      </c>
      <c r="B215" s="17">
        <f>B216+B217</f>
        <v>11.7</v>
      </c>
      <c r="C215" s="17">
        <f t="shared" ref="C215:E215" si="55">C216+C217</f>
        <v>11.6</v>
      </c>
      <c r="D215" s="17">
        <f t="shared" si="55"/>
        <v>9.1999999999999993</v>
      </c>
      <c r="E215" s="17">
        <f t="shared" si="55"/>
        <v>0.1</v>
      </c>
    </row>
    <row r="216" spans="1:5" x14ac:dyDescent="0.25">
      <c r="A216" s="43" t="s">
        <v>87</v>
      </c>
      <c r="B216" s="14"/>
      <c r="C216" s="14">
        <v>-0.1</v>
      </c>
      <c r="D216" s="14"/>
      <c r="E216" s="14">
        <v>0.1</v>
      </c>
    </row>
    <row r="217" spans="1:5" x14ac:dyDescent="0.25">
      <c r="A217" s="26" t="s">
        <v>59</v>
      </c>
      <c r="B217" s="14">
        <v>11.7</v>
      </c>
      <c r="C217" s="10">
        <v>11.7</v>
      </c>
      <c r="D217" s="16">
        <v>9.1999999999999993</v>
      </c>
      <c r="E217" s="10"/>
    </row>
    <row r="218" spans="1:5" x14ac:dyDescent="0.25">
      <c r="A218" s="40" t="s">
        <v>110</v>
      </c>
      <c r="B218" s="17">
        <f>B219+B220</f>
        <v>25.7</v>
      </c>
      <c r="C218" s="17">
        <f t="shared" ref="C218:D218" si="56">C219+C220</f>
        <v>25.7</v>
      </c>
      <c r="D218" s="17">
        <f t="shared" si="56"/>
        <v>19.599999999999998</v>
      </c>
      <c r="E218" s="17"/>
    </row>
    <row r="219" spans="1:5" x14ac:dyDescent="0.25">
      <c r="A219" s="65" t="s">
        <v>14</v>
      </c>
      <c r="B219" s="14">
        <v>2.9</v>
      </c>
      <c r="C219" s="14">
        <v>2.9</v>
      </c>
      <c r="D219" s="14">
        <v>2.2000000000000002</v>
      </c>
      <c r="E219" s="14"/>
    </row>
    <row r="220" spans="1:5" x14ac:dyDescent="0.25">
      <c r="A220" s="29" t="s">
        <v>59</v>
      </c>
      <c r="B220" s="14">
        <v>22.8</v>
      </c>
      <c r="C220" s="14">
        <v>22.8</v>
      </c>
      <c r="D220" s="14">
        <v>17.399999999999999</v>
      </c>
      <c r="E220" s="14"/>
    </row>
    <row r="221" spans="1:5" ht="15.75" x14ac:dyDescent="0.25">
      <c r="A221" s="38" t="s">
        <v>29</v>
      </c>
      <c r="B221" s="17">
        <f>B222+B223</f>
        <v>16.8</v>
      </c>
      <c r="C221" s="17">
        <f t="shared" ref="C221:D221" si="57">C222+C223</f>
        <v>16.8</v>
      </c>
      <c r="D221" s="17">
        <f t="shared" si="57"/>
        <v>12.8</v>
      </c>
      <c r="E221" s="10"/>
    </row>
    <row r="222" spans="1:5" x14ac:dyDescent="0.25">
      <c r="A222" s="65" t="s">
        <v>14</v>
      </c>
      <c r="B222" s="14">
        <v>5.5</v>
      </c>
      <c r="C222" s="14">
        <v>5.5</v>
      </c>
      <c r="D222" s="14">
        <v>4.2</v>
      </c>
      <c r="E222" s="10"/>
    </row>
    <row r="223" spans="1:5" x14ac:dyDescent="0.25">
      <c r="A223" s="29" t="s">
        <v>59</v>
      </c>
      <c r="B223" s="14">
        <v>11.3</v>
      </c>
      <c r="C223" s="14">
        <v>11.3</v>
      </c>
      <c r="D223" s="14">
        <v>8.6</v>
      </c>
      <c r="E223" s="14"/>
    </row>
    <row r="224" spans="1:5" ht="15.75" x14ac:dyDescent="0.25">
      <c r="A224" s="38" t="s">
        <v>7</v>
      </c>
      <c r="B224" s="17">
        <f>B225+B227+B226</f>
        <v>28.8</v>
      </c>
      <c r="C224" s="17">
        <f t="shared" ref="C224:D224" si="58">C225+C227+C226</f>
        <v>28.8</v>
      </c>
      <c r="D224" s="17">
        <f t="shared" si="58"/>
        <v>21.599999999999998</v>
      </c>
      <c r="E224" s="17"/>
    </row>
    <row r="225" spans="1:5" x14ac:dyDescent="0.25">
      <c r="A225" s="65" t="s">
        <v>14</v>
      </c>
      <c r="B225" s="14">
        <v>24.5</v>
      </c>
      <c r="C225" s="14">
        <v>24.5</v>
      </c>
      <c r="D225" s="14">
        <v>18.7</v>
      </c>
      <c r="E225" s="17"/>
    </row>
    <row r="226" spans="1:5" x14ac:dyDescent="0.25">
      <c r="A226" s="33" t="s">
        <v>86</v>
      </c>
      <c r="B226" s="14">
        <v>0.5</v>
      </c>
      <c r="C226" s="14">
        <v>0.5</v>
      </c>
      <c r="D226" s="14"/>
      <c r="E226" s="17"/>
    </row>
    <row r="227" spans="1:5" x14ac:dyDescent="0.25">
      <c r="A227" s="29" t="s">
        <v>59</v>
      </c>
      <c r="B227" s="14">
        <v>3.8</v>
      </c>
      <c r="C227" s="14">
        <v>3.8</v>
      </c>
      <c r="D227" s="14">
        <v>2.9</v>
      </c>
      <c r="E227" s="17"/>
    </row>
    <row r="228" spans="1:5" ht="15.75" x14ac:dyDescent="0.25">
      <c r="A228" s="38" t="s">
        <v>144</v>
      </c>
      <c r="B228" s="17">
        <f>B229</f>
        <v>19.899999999999999</v>
      </c>
      <c r="C228" s="17">
        <f t="shared" ref="C228:D228" si="59">C229</f>
        <v>19.899999999999999</v>
      </c>
      <c r="D228" s="17">
        <f t="shared" si="59"/>
        <v>15.2</v>
      </c>
      <c r="E228" s="17"/>
    </row>
    <row r="229" spans="1:5" x14ac:dyDescent="0.25">
      <c r="A229" s="43" t="s">
        <v>145</v>
      </c>
      <c r="B229" s="14">
        <v>19.899999999999999</v>
      </c>
      <c r="C229" s="14">
        <v>19.899999999999999</v>
      </c>
      <c r="D229" s="14">
        <v>15.2</v>
      </c>
      <c r="E229" s="17"/>
    </row>
    <row r="230" spans="1:5" x14ac:dyDescent="0.25">
      <c r="A230" s="40" t="s">
        <v>35</v>
      </c>
      <c r="B230" s="17">
        <f>B232+B231</f>
        <v>72</v>
      </c>
      <c r="C230" s="17">
        <f t="shared" ref="C230:D230" si="60">C232+C231</f>
        <v>72</v>
      </c>
      <c r="D230" s="17">
        <f t="shared" si="60"/>
        <v>50.8</v>
      </c>
      <c r="E230" s="24"/>
    </row>
    <row r="231" spans="1:5" x14ac:dyDescent="0.25">
      <c r="A231" s="43" t="s">
        <v>87</v>
      </c>
      <c r="B231" s="14">
        <v>5.5</v>
      </c>
      <c r="C231" s="14">
        <v>5.5</v>
      </c>
      <c r="D231" s="14"/>
      <c r="E231" s="24"/>
    </row>
    <row r="232" spans="1:5" x14ac:dyDescent="0.25">
      <c r="A232" s="26" t="s">
        <v>59</v>
      </c>
      <c r="B232" s="14">
        <v>66.5</v>
      </c>
      <c r="C232" s="10">
        <v>66.5</v>
      </c>
      <c r="D232" s="16">
        <v>50.8</v>
      </c>
      <c r="E232" s="10"/>
    </row>
    <row r="233" spans="1:5" ht="15.75" x14ac:dyDescent="0.25">
      <c r="A233" s="37" t="s">
        <v>146</v>
      </c>
      <c r="B233" s="17">
        <f>B234+B235</f>
        <v>42.3</v>
      </c>
      <c r="C233" s="17">
        <f t="shared" ref="C233:E233" si="61">C234+C235</f>
        <v>42.3</v>
      </c>
      <c r="D233" s="17">
        <f t="shared" si="61"/>
        <v>23.8</v>
      </c>
      <c r="E233" s="17">
        <f t="shared" si="61"/>
        <v>0</v>
      </c>
    </row>
    <row r="234" spans="1:5" x14ac:dyDescent="0.25">
      <c r="A234" s="43" t="s">
        <v>87</v>
      </c>
      <c r="B234" s="14">
        <v>18.100000000000001</v>
      </c>
      <c r="C234" s="14">
        <v>18.100000000000001</v>
      </c>
      <c r="D234" s="14">
        <v>5.3</v>
      </c>
      <c r="E234" s="17"/>
    </row>
    <row r="235" spans="1:5" x14ac:dyDescent="0.25">
      <c r="A235" s="29" t="s">
        <v>59</v>
      </c>
      <c r="B235" s="14">
        <v>24.2</v>
      </c>
      <c r="C235" s="14">
        <v>24.2</v>
      </c>
      <c r="D235" s="60">
        <v>18.5</v>
      </c>
      <c r="E235" s="14"/>
    </row>
    <row r="236" spans="1:5" ht="15.75" x14ac:dyDescent="0.25">
      <c r="A236" s="37" t="s">
        <v>109</v>
      </c>
      <c r="B236" s="17">
        <f>B238+B237</f>
        <v>14.000000000000004</v>
      </c>
      <c r="C236" s="17">
        <f t="shared" ref="C236:E236" si="62">C238+C237</f>
        <v>9.0000000000000036</v>
      </c>
      <c r="D236" s="17">
        <f t="shared" si="62"/>
        <v>13.8</v>
      </c>
      <c r="E236" s="17">
        <f t="shared" si="62"/>
        <v>5</v>
      </c>
    </row>
    <row r="237" spans="1:5" x14ac:dyDescent="0.25">
      <c r="A237" s="43" t="s">
        <v>14</v>
      </c>
      <c r="B237" s="14">
        <v>-27.7</v>
      </c>
      <c r="C237" s="14">
        <v>-27.7</v>
      </c>
      <c r="D237" s="14">
        <v>-18</v>
      </c>
      <c r="E237" s="17"/>
    </row>
    <row r="238" spans="1:5" x14ac:dyDescent="0.25">
      <c r="A238" s="42" t="s">
        <v>59</v>
      </c>
      <c r="B238" s="14">
        <v>41.7</v>
      </c>
      <c r="C238" s="14">
        <v>36.700000000000003</v>
      </c>
      <c r="D238" s="14">
        <v>31.8</v>
      </c>
      <c r="E238" s="17">
        <v>5</v>
      </c>
    </row>
    <row r="239" spans="1:5" ht="15.75" x14ac:dyDescent="0.25">
      <c r="A239" s="38" t="s">
        <v>36</v>
      </c>
      <c r="B239" s="17">
        <f>B241+B240</f>
        <v>22.1</v>
      </c>
      <c r="C239" s="17">
        <f t="shared" ref="C239:D239" si="63">C241+C240</f>
        <v>22.1</v>
      </c>
      <c r="D239" s="17">
        <f t="shared" si="63"/>
        <v>16.899999999999999</v>
      </c>
      <c r="E239" s="24"/>
    </row>
    <row r="240" spans="1:5" x14ac:dyDescent="0.25">
      <c r="A240" s="43" t="s">
        <v>14</v>
      </c>
      <c r="B240" s="14">
        <v>9.5</v>
      </c>
      <c r="C240" s="14">
        <v>9.5</v>
      </c>
      <c r="D240" s="14">
        <v>7.3</v>
      </c>
      <c r="E240" s="24"/>
    </row>
    <row r="241" spans="1:5" x14ac:dyDescent="0.25">
      <c r="A241" s="26" t="s">
        <v>59</v>
      </c>
      <c r="B241" s="14">
        <v>12.6</v>
      </c>
      <c r="C241" s="10">
        <v>12.6</v>
      </c>
      <c r="D241" s="16">
        <v>9.6</v>
      </c>
      <c r="E241" s="10"/>
    </row>
    <row r="242" spans="1:5" ht="15.75" x14ac:dyDescent="0.25">
      <c r="A242" s="37" t="s">
        <v>147</v>
      </c>
      <c r="B242" s="17">
        <f>B243+B244+B245</f>
        <v>20.5</v>
      </c>
      <c r="C242" s="17">
        <f t="shared" ref="C242:D242" si="64">C243+C244+C245</f>
        <v>20.5</v>
      </c>
      <c r="D242" s="17">
        <f t="shared" si="64"/>
        <v>15</v>
      </c>
      <c r="E242" s="24"/>
    </row>
    <row r="243" spans="1:5" x14ac:dyDescent="0.25">
      <c r="A243" s="43" t="s">
        <v>87</v>
      </c>
      <c r="B243" s="14">
        <v>0.8</v>
      </c>
      <c r="C243" s="14">
        <v>0.8</v>
      </c>
      <c r="D243" s="14"/>
      <c r="E243" s="24"/>
    </row>
    <row r="244" spans="1:5" x14ac:dyDescent="0.25">
      <c r="A244" s="26" t="s">
        <v>59</v>
      </c>
      <c r="B244" s="14">
        <v>22.3</v>
      </c>
      <c r="C244" s="14">
        <v>22.3</v>
      </c>
      <c r="D244" s="14">
        <v>17</v>
      </c>
      <c r="E244" s="24"/>
    </row>
    <row r="245" spans="1:5" x14ac:dyDescent="0.25">
      <c r="A245" s="43" t="s">
        <v>89</v>
      </c>
      <c r="B245" s="14">
        <v>-2.6</v>
      </c>
      <c r="C245" s="14">
        <v>-2.6</v>
      </c>
      <c r="D245" s="14">
        <v>-2</v>
      </c>
      <c r="E245" s="24"/>
    </row>
    <row r="246" spans="1:5" ht="15.75" x14ac:dyDescent="0.25">
      <c r="A246" s="37" t="s">
        <v>37</v>
      </c>
      <c r="B246" s="17">
        <f>B247+B248+B249</f>
        <v>-1.9</v>
      </c>
      <c r="C246" s="17">
        <f t="shared" ref="C246:D246" si="65">C247+C248+C249</f>
        <v>-1.9</v>
      </c>
      <c r="D246" s="17">
        <f t="shared" si="65"/>
        <v>-1.4000000000000015</v>
      </c>
      <c r="E246" s="24"/>
    </row>
    <row r="247" spans="1:5" x14ac:dyDescent="0.25">
      <c r="A247" s="65" t="s">
        <v>14</v>
      </c>
      <c r="B247" s="14">
        <v>12</v>
      </c>
      <c r="C247" s="14">
        <v>12</v>
      </c>
      <c r="D247" s="14">
        <v>9.1999999999999993</v>
      </c>
      <c r="E247" s="24"/>
    </row>
    <row r="248" spans="1:5" x14ac:dyDescent="0.25">
      <c r="A248" s="26" t="s">
        <v>59</v>
      </c>
      <c r="B248" s="14">
        <v>-13.5</v>
      </c>
      <c r="C248" s="14">
        <v>-13.5</v>
      </c>
      <c r="D248" s="14">
        <v>-10.3</v>
      </c>
      <c r="E248" s="24"/>
    </row>
    <row r="249" spans="1:5" x14ac:dyDescent="0.25">
      <c r="A249" s="29" t="s">
        <v>89</v>
      </c>
      <c r="B249" s="14">
        <v>-0.4</v>
      </c>
      <c r="C249" s="14">
        <v>-0.4</v>
      </c>
      <c r="D249" s="14">
        <v>-0.3</v>
      </c>
      <c r="E249" s="24"/>
    </row>
    <row r="250" spans="1:5" ht="15.75" x14ac:dyDescent="0.25">
      <c r="A250" s="38" t="s">
        <v>148</v>
      </c>
      <c r="B250" s="17">
        <f>B252+B251+B253</f>
        <v>17.7</v>
      </c>
      <c r="C250" s="17">
        <f t="shared" ref="C250:D250" si="66">C252+C251+C253</f>
        <v>17.7</v>
      </c>
      <c r="D250" s="17">
        <f t="shared" si="66"/>
        <v>13.5</v>
      </c>
      <c r="E250" s="24"/>
    </row>
    <row r="251" spans="1:5" x14ac:dyDescent="0.25">
      <c r="A251" s="65" t="s">
        <v>14</v>
      </c>
      <c r="B251" s="14">
        <v>11.4</v>
      </c>
      <c r="C251" s="14">
        <v>11.4</v>
      </c>
      <c r="D251" s="14">
        <v>8.6999999999999993</v>
      </c>
      <c r="E251" s="24"/>
    </row>
    <row r="252" spans="1:5" x14ac:dyDescent="0.25">
      <c r="A252" s="26" t="s">
        <v>59</v>
      </c>
      <c r="B252" s="14">
        <v>7.1</v>
      </c>
      <c r="C252" s="10">
        <v>7.1</v>
      </c>
      <c r="D252" s="16">
        <v>5.4</v>
      </c>
      <c r="E252" s="10"/>
    </row>
    <row r="253" spans="1:5" x14ac:dyDescent="0.25">
      <c r="A253" s="29" t="s">
        <v>89</v>
      </c>
      <c r="B253" s="14">
        <v>-0.8</v>
      </c>
      <c r="C253" s="14">
        <v>-0.8</v>
      </c>
      <c r="D253" s="60">
        <v>-0.6</v>
      </c>
      <c r="E253" s="10"/>
    </row>
    <row r="254" spans="1:5" ht="15.75" x14ac:dyDescent="0.25">
      <c r="A254" s="37" t="s">
        <v>6</v>
      </c>
      <c r="B254" s="17">
        <f>B255</f>
        <v>9</v>
      </c>
      <c r="C254" s="17">
        <f t="shared" ref="C254:D254" si="67">C255</f>
        <v>9</v>
      </c>
      <c r="D254" s="17">
        <f t="shared" si="67"/>
        <v>6.9</v>
      </c>
      <c r="E254" s="24"/>
    </row>
    <row r="255" spans="1:5" x14ac:dyDescent="0.25">
      <c r="A255" s="26" t="s">
        <v>93</v>
      </c>
      <c r="B255" s="14">
        <v>9</v>
      </c>
      <c r="C255" s="10">
        <v>9</v>
      </c>
      <c r="D255" s="16">
        <v>6.9</v>
      </c>
      <c r="E255" s="10"/>
    </row>
    <row r="256" spans="1:5" ht="33" customHeight="1" x14ac:dyDescent="0.25">
      <c r="A256" s="97" t="s">
        <v>10</v>
      </c>
      <c r="B256" s="17">
        <f>B258+B257</f>
        <v>23.400000000000002</v>
      </c>
      <c r="C256" s="17">
        <f t="shared" ref="C256:D256" si="68">C258+C257</f>
        <v>23.400000000000002</v>
      </c>
      <c r="D256" s="17">
        <f t="shared" si="68"/>
        <v>17.899999999999999</v>
      </c>
      <c r="E256" s="17"/>
    </row>
    <row r="257" spans="1:6" ht="16.5" customHeight="1" x14ac:dyDescent="0.25">
      <c r="A257" s="33" t="s">
        <v>90</v>
      </c>
      <c r="B257" s="14">
        <v>3.8</v>
      </c>
      <c r="C257" s="14">
        <v>3.8</v>
      </c>
      <c r="D257" s="14">
        <v>2.9</v>
      </c>
      <c r="E257" s="17"/>
    </row>
    <row r="258" spans="1:6" ht="17.25" customHeight="1" x14ac:dyDescent="0.25">
      <c r="A258" s="29" t="s">
        <v>67</v>
      </c>
      <c r="B258" s="14">
        <v>19.600000000000001</v>
      </c>
      <c r="C258" s="14">
        <v>19.600000000000001</v>
      </c>
      <c r="D258" s="14">
        <v>15</v>
      </c>
      <c r="E258" s="10"/>
      <c r="F258" s="53"/>
    </row>
    <row r="259" spans="1:6" ht="18.75" customHeight="1" x14ac:dyDescent="0.25">
      <c r="A259" s="79" t="s">
        <v>149</v>
      </c>
      <c r="B259" s="17">
        <f>B262+B260+B261</f>
        <v>-6.4</v>
      </c>
      <c r="C259" s="17">
        <f t="shared" ref="C259:E259" si="69">C262+C260+C261</f>
        <v>-14.100000000000001</v>
      </c>
      <c r="D259" s="17">
        <f t="shared" si="69"/>
        <v>-6.8</v>
      </c>
      <c r="E259" s="17">
        <f t="shared" si="69"/>
        <v>7.7</v>
      </c>
    </row>
    <row r="260" spans="1:6" ht="26.25" x14ac:dyDescent="0.25">
      <c r="A260" s="33" t="s">
        <v>70</v>
      </c>
      <c r="B260" s="14"/>
      <c r="C260" s="14">
        <v>-7.7</v>
      </c>
      <c r="D260" s="14"/>
      <c r="E260" s="14">
        <v>7.7</v>
      </c>
    </row>
    <row r="261" spans="1:6" x14ac:dyDescent="0.25">
      <c r="A261" s="33" t="s">
        <v>86</v>
      </c>
      <c r="B261" s="14">
        <v>2.5</v>
      </c>
      <c r="C261" s="14">
        <v>2.5</v>
      </c>
      <c r="D261" s="14"/>
      <c r="E261" s="17"/>
    </row>
    <row r="262" spans="1:6" x14ac:dyDescent="0.25">
      <c r="A262" s="29" t="s">
        <v>67</v>
      </c>
      <c r="B262" s="14">
        <v>-8.9</v>
      </c>
      <c r="C262" s="14">
        <v>-8.9</v>
      </c>
      <c r="D262" s="14">
        <v>-6.8</v>
      </c>
      <c r="E262" s="17"/>
    </row>
    <row r="263" spans="1:6" ht="15.75" x14ac:dyDescent="0.25">
      <c r="A263" s="38" t="s">
        <v>1</v>
      </c>
      <c r="B263" s="17">
        <f>B264+B265</f>
        <v>0.3</v>
      </c>
      <c r="C263" s="17">
        <f t="shared" ref="C263:D263" si="70">C264+C265</f>
        <v>0.3</v>
      </c>
      <c r="D263" s="17">
        <f t="shared" si="70"/>
        <v>-3</v>
      </c>
      <c r="E263" s="17"/>
    </row>
    <row r="264" spans="1:6" x14ac:dyDescent="0.25">
      <c r="A264" s="43" t="s">
        <v>105</v>
      </c>
      <c r="B264" s="14"/>
      <c r="C264" s="14"/>
      <c r="D264" s="14">
        <v>-3</v>
      </c>
      <c r="E264" s="17"/>
    </row>
    <row r="265" spans="1:6" x14ac:dyDescent="0.25">
      <c r="A265" s="33" t="s">
        <v>86</v>
      </c>
      <c r="B265" s="14">
        <v>0.3</v>
      </c>
      <c r="C265" s="14">
        <v>0.3</v>
      </c>
      <c r="D265" s="17"/>
      <c r="E265" s="17"/>
    </row>
    <row r="266" spans="1:6" ht="15.75" x14ac:dyDescent="0.25">
      <c r="A266" s="37" t="s">
        <v>77</v>
      </c>
      <c r="B266" s="17">
        <f>B267+B268</f>
        <v>-56</v>
      </c>
      <c r="C266" s="17">
        <f t="shared" ref="C266:D266" si="71">C267+C268</f>
        <v>-56</v>
      </c>
      <c r="D266" s="17">
        <f t="shared" si="71"/>
        <v>-41.5</v>
      </c>
      <c r="E266" s="17"/>
    </row>
    <row r="267" spans="1:6" x14ac:dyDescent="0.25">
      <c r="A267" s="26" t="s">
        <v>15</v>
      </c>
      <c r="B267" s="14">
        <v>-32.700000000000003</v>
      </c>
      <c r="C267" s="14">
        <v>-32.700000000000003</v>
      </c>
      <c r="D267" s="14">
        <v>-25</v>
      </c>
      <c r="E267" s="17"/>
    </row>
    <row r="268" spans="1:6" x14ac:dyDescent="0.25">
      <c r="A268" s="29" t="s">
        <v>64</v>
      </c>
      <c r="B268" s="14">
        <v>-23.3</v>
      </c>
      <c r="C268" s="14">
        <v>-23.3</v>
      </c>
      <c r="D268" s="14">
        <v>-16.5</v>
      </c>
      <c r="E268" s="17"/>
    </row>
    <row r="269" spans="1:6" ht="15.75" x14ac:dyDescent="0.25">
      <c r="A269" s="129" t="s">
        <v>92</v>
      </c>
      <c r="B269" s="52"/>
      <c r="C269" s="52">
        <f>C270</f>
        <v>-0.8</v>
      </c>
      <c r="D269" s="52"/>
      <c r="E269" s="52">
        <f t="shared" ref="E269" si="72">E270</f>
        <v>0.8</v>
      </c>
    </row>
    <row r="270" spans="1:6" x14ac:dyDescent="0.25">
      <c r="A270" s="89" t="s">
        <v>112</v>
      </c>
      <c r="B270" s="59"/>
      <c r="C270" s="59">
        <v>-0.8</v>
      </c>
      <c r="D270" s="59"/>
      <c r="E270" s="59">
        <v>0.8</v>
      </c>
    </row>
    <row r="271" spans="1:6" ht="15.75" x14ac:dyDescent="0.25">
      <c r="A271" s="31" t="s">
        <v>60</v>
      </c>
      <c r="B271" s="17">
        <f>B272+B273</f>
        <v>1.2000000000000002</v>
      </c>
      <c r="C271" s="17">
        <f t="shared" ref="C271:D271" si="73">C272+C273</f>
        <v>1.2000000000000002</v>
      </c>
      <c r="D271" s="17">
        <f t="shared" si="73"/>
        <v>0.6</v>
      </c>
      <c r="E271" s="17"/>
    </row>
    <row r="272" spans="1:6" x14ac:dyDescent="0.25">
      <c r="A272" s="43" t="s">
        <v>87</v>
      </c>
      <c r="B272" s="14">
        <v>0.4</v>
      </c>
      <c r="C272" s="14">
        <v>0.4</v>
      </c>
      <c r="D272" s="14"/>
      <c r="E272" s="17"/>
    </row>
    <row r="273" spans="1:7" x14ac:dyDescent="0.25">
      <c r="A273" s="26" t="s">
        <v>59</v>
      </c>
      <c r="B273" s="14">
        <v>0.8</v>
      </c>
      <c r="C273" s="14">
        <v>0.8</v>
      </c>
      <c r="D273" s="14">
        <v>0.6</v>
      </c>
      <c r="E273" s="17"/>
    </row>
    <row r="274" spans="1:7" ht="15.75" x14ac:dyDescent="0.25">
      <c r="A274" s="37" t="s">
        <v>23</v>
      </c>
      <c r="B274" s="17">
        <f>B90+B92+B96+B99+B102+B106+B109+B113+B116+B120+B124+B127+B131+B135+B138+B142+B145+B148+B151+B155+B159+B163+B167+B171+B175+B178+B181+B184+B187+B191+B194+B198+B202+B206+B209+B212+B215+B218+B221+B224+B228+B230+B233+B236+B239+B242+B246+B250+B254+B256+B259+B263+B266+B269+B271</f>
        <v>22.500000000000039</v>
      </c>
      <c r="C274" s="17">
        <f t="shared" ref="C274:E274" si="74">C90+C92+C96+C99+C102+C106+C109+C113+C116+C120+C124+C127+C131+C135+C138+C142+C145+C148+C151+C155+C159+C163+C167+C171+C175+C178+C181+C184+C187+C191+C194+C198+C202+C206+C209+C212+C215+C218+C221+C224+C228+C230+C233+C236+C239+C242+C246+C250+C254+C256+C259+C263+C266+C269+C271</f>
        <v>-68.499999999999943</v>
      </c>
      <c r="D274" s="17">
        <f t="shared" si="74"/>
        <v>140.19999999999999</v>
      </c>
      <c r="E274" s="17">
        <f t="shared" si="74"/>
        <v>90.999999999999986</v>
      </c>
    </row>
    <row r="275" spans="1:7" x14ac:dyDescent="0.25">
      <c r="A275" s="26" t="s">
        <v>15</v>
      </c>
      <c r="B275" s="14">
        <f>B93+B97+B100+B103+B107+B110+B114+B117+B121+B125+B128+B132+B136+B139+B143+B146+B149+B152+B156+B160+B164+B168+B172+B176+B179+B182+B185+B188+B192+B195+B203+B219+B222+B225+B237+B240+B247+B251+B264+B267+B270+B199</f>
        <v>9.6999999999999993</v>
      </c>
      <c r="C275" s="14">
        <f t="shared" ref="C275:E275" si="75">C93+C97+C100+C103+C107+C110+C114+C117+C121+C125+C128+C132+C136+C139+C143+C146+C149+C152+C156+C160+C164+C168+C172+C176+C179+C182+C185+C188+C192+C195+C203+C219+C222+C225+C237+C240+C247+C251+C264+C267+C270+C199</f>
        <v>-5.1000000000000014</v>
      </c>
      <c r="D275" s="14">
        <f t="shared" si="75"/>
        <v>-18.5</v>
      </c>
      <c r="E275" s="14">
        <f t="shared" si="75"/>
        <v>14.8</v>
      </c>
    </row>
    <row r="276" spans="1:7" x14ac:dyDescent="0.25">
      <c r="A276" s="26" t="s">
        <v>58</v>
      </c>
      <c r="B276" s="14">
        <f>B95+B98+B101+B105+B108+B112+B115+B119+B123+B126+B130+B134+B137+B141+B144+B147+B150+B154+B158+B162+B166+B169+B174+B177+B180+B183+B186+B190+B193+B197+B201+B205+B208+B211+B214+B217+B220+B223+B227+B229+B232+B235+B238+B241+B244+B248+B252+B255+B258+B262+B268+B273+B91</f>
        <v>-75.099999999999966</v>
      </c>
      <c r="C276" s="14">
        <f t="shared" ref="C276:E276" si="76">C95+C98+C101+C105+C108+C112+C115+C119+C123+C126+C130+C134+C137+C141+C144+C147+C150+C154+C158+C162+C166+C169+C174+C177+C180+C183+C186+C190+C193+C197+C201+C205+C208+C211+C214+C217+C220+C223+C227+C229+C232+C235+C238+C241+C244+C248+C252+C255+C258+C262+C268+C273+C91</f>
        <v>-86.4</v>
      </c>
      <c r="D276" s="14">
        <f t="shared" si="76"/>
        <v>165.99999999999997</v>
      </c>
      <c r="E276" s="14">
        <f t="shared" si="76"/>
        <v>11.3</v>
      </c>
    </row>
    <row r="277" spans="1:7" x14ac:dyDescent="0.25">
      <c r="A277" s="26" t="s">
        <v>61</v>
      </c>
      <c r="B277" s="14">
        <f>B94+B104+B111+B118+B122+B129+B133+B140+B153+B157+B161+B165+B173+B189+B196+B200+B204+B207+B210+B216+B226+B231+B234+B243+B261+B265+B272+B170</f>
        <v>87.9</v>
      </c>
      <c r="C277" s="14">
        <f t="shared" ref="C277:E277" si="77">C94+C104+C111+C118+C122+C129+C133+C140+C153+C157+C161+C165+C173+C189+C196+C200+C204+C207+C210+C216+C226+C231+C234+C243+C261+C265+C272+C170</f>
        <v>88.700000000000017</v>
      </c>
      <c r="D277" s="14">
        <f t="shared" si="77"/>
        <v>5.3</v>
      </c>
      <c r="E277" s="14">
        <f t="shared" si="77"/>
        <v>-0.79999999999999993</v>
      </c>
    </row>
    <row r="278" spans="1:7" ht="30" customHeight="1" x14ac:dyDescent="0.25">
      <c r="A278" s="67" t="s">
        <v>69</v>
      </c>
      <c r="B278" s="14"/>
      <c r="C278" s="14">
        <f t="shared" ref="C278:E278" si="78">C213+C260</f>
        <v>-65.7</v>
      </c>
      <c r="D278" s="14">
        <f t="shared" si="78"/>
        <v>-12.6</v>
      </c>
      <c r="E278" s="14">
        <f t="shared" si="78"/>
        <v>65.7</v>
      </c>
    </row>
    <row r="279" spans="1:7" ht="28.5" customHeight="1" x14ac:dyDescent="0.25">
      <c r="A279" s="54" t="s">
        <v>24</v>
      </c>
      <c r="B279" s="55"/>
      <c r="C279" s="55"/>
      <c r="D279" s="56"/>
      <c r="E279" s="55"/>
    </row>
    <row r="280" spans="1:7" ht="31.5" x14ac:dyDescent="0.25">
      <c r="A280" s="32" t="s">
        <v>65</v>
      </c>
      <c r="B280" s="41">
        <f>B282+B281</f>
        <v>75.900000000000006</v>
      </c>
      <c r="C280" s="41">
        <f>C282+C281</f>
        <v>75.900000000000006</v>
      </c>
      <c r="D280" s="41"/>
      <c r="E280" s="41"/>
      <c r="G280" s="92"/>
    </row>
    <row r="281" spans="1:7" x14ac:dyDescent="0.25">
      <c r="A281" s="33" t="s">
        <v>14</v>
      </c>
      <c r="B281" s="93">
        <v>-8.8000000000000007</v>
      </c>
      <c r="C281" s="93">
        <v>-8.8000000000000007</v>
      </c>
      <c r="D281" s="41"/>
      <c r="E281" s="41"/>
      <c r="G281" s="92"/>
    </row>
    <row r="282" spans="1:7" ht="45.75" customHeight="1" x14ac:dyDescent="0.25">
      <c r="A282" s="96" t="s">
        <v>104</v>
      </c>
      <c r="B282" s="14">
        <v>84.7</v>
      </c>
      <c r="C282" s="10">
        <v>84.7</v>
      </c>
      <c r="D282" s="16"/>
      <c r="E282" s="10"/>
    </row>
    <row r="283" spans="1:7" ht="15.75" customHeight="1" x14ac:dyDescent="0.25">
      <c r="A283" s="63" t="s">
        <v>68</v>
      </c>
      <c r="B283" s="52">
        <f>B284+B285+B286</f>
        <v>6.7</v>
      </c>
      <c r="C283" s="52">
        <f t="shared" ref="C283:E283" si="79">C284+C285+C286</f>
        <v>3.2</v>
      </c>
      <c r="D283" s="52">
        <f t="shared" si="79"/>
        <v>12.9</v>
      </c>
      <c r="E283" s="52">
        <f t="shared" si="79"/>
        <v>3.5</v>
      </c>
    </row>
    <row r="284" spans="1:7" ht="15.75" customHeight="1" x14ac:dyDescent="0.25">
      <c r="A284" s="64" t="s">
        <v>14</v>
      </c>
      <c r="B284" s="59"/>
      <c r="C284" s="59">
        <v>-1.6</v>
      </c>
      <c r="D284" s="126">
        <v>4.5999999999999996</v>
      </c>
      <c r="E284" s="59">
        <v>1.6</v>
      </c>
      <c r="F284" s="53"/>
    </row>
    <row r="285" spans="1:7" ht="15.75" customHeight="1" x14ac:dyDescent="0.25">
      <c r="A285" s="64" t="s">
        <v>94</v>
      </c>
      <c r="B285" s="59">
        <v>4</v>
      </c>
      <c r="C285" s="59">
        <v>2.1</v>
      </c>
      <c r="D285" s="126">
        <v>6.2</v>
      </c>
      <c r="E285" s="59">
        <v>1.9</v>
      </c>
      <c r="F285" s="53"/>
    </row>
    <row r="286" spans="1:7" ht="46.5" customHeight="1" x14ac:dyDescent="0.25">
      <c r="A286" s="96" t="s">
        <v>104</v>
      </c>
      <c r="B286" s="59">
        <v>2.7</v>
      </c>
      <c r="C286" s="59">
        <v>2.7</v>
      </c>
      <c r="D286" s="126">
        <v>2.1</v>
      </c>
      <c r="E286" s="59"/>
      <c r="F286" s="53"/>
    </row>
    <row r="287" spans="1:7" ht="18" customHeight="1" x14ac:dyDescent="0.25">
      <c r="A287" s="98" t="s">
        <v>96</v>
      </c>
      <c r="B287" s="52">
        <f>B288</f>
        <v>14</v>
      </c>
      <c r="C287" s="52">
        <f t="shared" ref="C287:D287" si="80">C288</f>
        <v>14</v>
      </c>
      <c r="D287" s="52">
        <f t="shared" si="80"/>
        <v>5</v>
      </c>
      <c r="E287" s="52"/>
      <c r="F287" s="53"/>
    </row>
    <row r="288" spans="1:7" ht="46.5" customHeight="1" x14ac:dyDescent="0.25">
      <c r="A288" s="96" t="s">
        <v>150</v>
      </c>
      <c r="B288" s="59">
        <v>14</v>
      </c>
      <c r="C288" s="59">
        <v>14</v>
      </c>
      <c r="D288" s="126">
        <v>5</v>
      </c>
      <c r="E288" s="59"/>
      <c r="F288" s="53"/>
    </row>
    <row r="289" spans="1:5" ht="31.5" x14ac:dyDescent="0.25">
      <c r="A289" s="25" t="s">
        <v>49</v>
      </c>
      <c r="B289" s="17">
        <f>B290+B291+B292+B293</f>
        <v>35.1</v>
      </c>
      <c r="C289" s="17">
        <f t="shared" ref="C289:E289" si="81">C290+C291+C292+C293</f>
        <v>36.1</v>
      </c>
      <c r="D289" s="17">
        <f t="shared" si="81"/>
        <v>5.2</v>
      </c>
      <c r="E289" s="17">
        <f t="shared" si="81"/>
        <v>-1</v>
      </c>
    </row>
    <row r="290" spans="1:5" x14ac:dyDescent="0.25">
      <c r="A290" s="64" t="s">
        <v>14</v>
      </c>
      <c r="B290" s="14">
        <v>8.8000000000000007</v>
      </c>
      <c r="C290" s="14">
        <v>8.8000000000000007</v>
      </c>
      <c r="D290" s="60"/>
      <c r="E290" s="14"/>
    </row>
    <row r="291" spans="1:5" x14ac:dyDescent="0.25">
      <c r="A291" s="64" t="s">
        <v>94</v>
      </c>
      <c r="B291" s="14">
        <v>-8.6999999999999993</v>
      </c>
      <c r="C291" s="14">
        <v>-7.7</v>
      </c>
      <c r="D291" s="60">
        <v>-3.5</v>
      </c>
      <c r="E291" s="14">
        <v>-1</v>
      </c>
    </row>
    <row r="292" spans="1:5" x14ac:dyDescent="0.25">
      <c r="A292" s="64" t="s">
        <v>95</v>
      </c>
      <c r="B292" s="14">
        <v>6.8</v>
      </c>
      <c r="C292" s="14">
        <v>6.8</v>
      </c>
      <c r="D292" s="60">
        <v>5.2</v>
      </c>
      <c r="E292" s="14"/>
    </row>
    <row r="293" spans="1:5" ht="38.25" x14ac:dyDescent="0.25">
      <c r="A293" s="96" t="s">
        <v>104</v>
      </c>
      <c r="B293" s="14">
        <v>28.2</v>
      </c>
      <c r="C293" s="14">
        <v>28.2</v>
      </c>
      <c r="D293" s="60">
        <v>3.5</v>
      </c>
      <c r="E293" s="14"/>
    </row>
    <row r="294" spans="1:5" ht="15.75" x14ac:dyDescent="0.25">
      <c r="A294" s="38" t="s">
        <v>25</v>
      </c>
      <c r="B294" s="17">
        <f>B280+B283+B287+B289</f>
        <v>131.70000000000002</v>
      </c>
      <c r="C294" s="17">
        <f t="shared" ref="C294:E294" si="82">C280+C283+C287+C289</f>
        <v>129.20000000000002</v>
      </c>
      <c r="D294" s="17">
        <f t="shared" si="82"/>
        <v>23.099999999999998</v>
      </c>
      <c r="E294" s="17">
        <f t="shared" si="82"/>
        <v>2.5</v>
      </c>
    </row>
    <row r="295" spans="1:5" x14ac:dyDescent="0.25">
      <c r="A295" s="26" t="s">
        <v>63</v>
      </c>
      <c r="B295" s="14"/>
      <c r="C295" s="14">
        <f t="shared" ref="C295:E295" si="83">C281+C284+C290</f>
        <v>-1.5999999999999996</v>
      </c>
      <c r="D295" s="14">
        <f t="shared" si="83"/>
        <v>4.5999999999999996</v>
      </c>
      <c r="E295" s="14">
        <f t="shared" si="83"/>
        <v>1.6</v>
      </c>
    </row>
    <row r="296" spans="1:5" x14ac:dyDescent="0.25">
      <c r="A296" s="26" t="s">
        <v>94</v>
      </c>
      <c r="B296" s="14">
        <f>B285+B291</f>
        <v>-4.6999999999999993</v>
      </c>
      <c r="C296" s="14">
        <f t="shared" ref="C296:E296" si="84">C285+C291</f>
        <v>-5.6</v>
      </c>
      <c r="D296" s="14">
        <f t="shared" si="84"/>
        <v>2.7</v>
      </c>
      <c r="E296" s="14">
        <f t="shared" si="84"/>
        <v>0.89999999999999991</v>
      </c>
    </row>
    <row r="297" spans="1:5" x14ac:dyDescent="0.25">
      <c r="A297" s="26" t="s">
        <v>64</v>
      </c>
      <c r="B297" s="14">
        <f>B292</f>
        <v>6.8</v>
      </c>
      <c r="C297" s="14">
        <f t="shared" ref="C297:D297" si="85">C292</f>
        <v>6.8</v>
      </c>
      <c r="D297" s="14">
        <f t="shared" si="85"/>
        <v>5.2</v>
      </c>
      <c r="E297" s="14"/>
    </row>
    <row r="298" spans="1:5" ht="38.25" x14ac:dyDescent="0.25">
      <c r="A298" s="96" t="s">
        <v>104</v>
      </c>
      <c r="B298" s="10">
        <f>B282+B286+B288+B293</f>
        <v>129.6</v>
      </c>
      <c r="C298" s="10">
        <f t="shared" ref="C298:D298" si="86">C282+C286+C288+C293</f>
        <v>129.6</v>
      </c>
      <c r="D298" s="10">
        <f t="shared" si="86"/>
        <v>10.6</v>
      </c>
      <c r="E298" s="10"/>
    </row>
    <row r="299" spans="1:5" ht="25.5" customHeight="1" x14ac:dyDescent="0.25">
      <c r="A299" s="142" t="s">
        <v>97</v>
      </c>
      <c r="B299" s="143"/>
      <c r="C299" s="143"/>
      <c r="D299" s="143"/>
      <c r="E299" s="144"/>
    </row>
    <row r="300" spans="1:5" ht="18.75" customHeight="1" x14ac:dyDescent="0.25">
      <c r="A300" s="127" t="s">
        <v>98</v>
      </c>
      <c r="B300" s="136">
        <f>B301</f>
        <v>5.2</v>
      </c>
      <c r="C300" s="136">
        <f t="shared" ref="C300:D300" si="87">C301</f>
        <v>5.2</v>
      </c>
      <c r="D300" s="136">
        <f t="shared" si="87"/>
        <v>3.5</v>
      </c>
      <c r="E300" s="90"/>
    </row>
    <row r="301" spans="1:5" ht="39.75" customHeight="1" x14ac:dyDescent="0.25">
      <c r="A301" s="64" t="s">
        <v>150</v>
      </c>
      <c r="B301" s="3">
        <v>5.2</v>
      </c>
      <c r="C301" s="3">
        <v>5.2</v>
      </c>
      <c r="D301" s="3">
        <v>3.5</v>
      </c>
      <c r="E301" s="48"/>
    </row>
    <row r="302" spans="1:5" ht="22.5" customHeight="1" x14ac:dyDescent="0.25">
      <c r="A302" s="63" t="s">
        <v>99</v>
      </c>
      <c r="B302" s="137">
        <f>B300</f>
        <v>5.2</v>
      </c>
      <c r="C302" s="136">
        <f t="shared" ref="C302:D302" si="88">C300</f>
        <v>5.2</v>
      </c>
      <c r="D302" s="136">
        <f t="shared" si="88"/>
        <v>3.5</v>
      </c>
      <c r="E302" s="90"/>
    </row>
    <row r="303" spans="1:5" ht="38.25" x14ac:dyDescent="0.25">
      <c r="A303" s="96" t="s">
        <v>150</v>
      </c>
      <c r="B303" s="14">
        <f>B301</f>
        <v>5.2</v>
      </c>
      <c r="C303" s="10">
        <f t="shared" ref="C303:D303" si="89">C301</f>
        <v>5.2</v>
      </c>
      <c r="D303" s="10">
        <f t="shared" si="89"/>
        <v>3.5</v>
      </c>
      <c r="E303" s="10"/>
    </row>
    <row r="304" spans="1:5" ht="21.75" customHeight="1" x14ac:dyDescent="0.25">
      <c r="A304" s="38" t="s">
        <v>46</v>
      </c>
      <c r="B304" s="52">
        <f>B16+B22+B51+B57+B79+B87+B274+B294+B302</f>
        <v>211.40000000000003</v>
      </c>
      <c r="C304" s="52">
        <f t="shared" ref="C304:E304" si="90">C16+C22+C51+C57+C79+C87+C274+C294+C302</f>
        <v>318.20000000000005</v>
      </c>
      <c r="D304" s="52">
        <f t="shared" si="90"/>
        <v>123.49999999999997</v>
      </c>
      <c r="E304" s="52">
        <f t="shared" si="90"/>
        <v>-106.80000000000003</v>
      </c>
    </row>
    <row r="305" spans="1:5" x14ac:dyDescent="0.25">
      <c r="A305" s="26" t="s">
        <v>14</v>
      </c>
      <c r="B305" s="59"/>
      <c r="C305" s="59">
        <f t="shared" ref="C305:E305" si="91">C17+C23+C52+C58+C80+C275+C295</f>
        <v>206.2</v>
      </c>
      <c r="D305" s="59">
        <f t="shared" si="91"/>
        <v>-58.9</v>
      </c>
      <c r="E305" s="59">
        <f t="shared" si="91"/>
        <v>-206.2</v>
      </c>
    </row>
    <row r="306" spans="1:5" x14ac:dyDescent="0.25">
      <c r="A306" s="33" t="s">
        <v>21</v>
      </c>
      <c r="B306" s="59">
        <f>B81+B88+B277+B296</f>
        <v>134.90000000000003</v>
      </c>
      <c r="C306" s="59">
        <f t="shared" ref="C306:E306" si="92">C81+C88+C277+C296</f>
        <v>112.50000000000003</v>
      </c>
      <c r="D306" s="59">
        <f t="shared" si="92"/>
        <v>6.8</v>
      </c>
      <c r="E306" s="59">
        <f t="shared" si="92"/>
        <v>22.4</v>
      </c>
    </row>
    <row r="307" spans="1:5" x14ac:dyDescent="0.25">
      <c r="A307" s="26" t="s">
        <v>58</v>
      </c>
      <c r="B307" s="59">
        <f>B276+B297</f>
        <v>-68.299999999999969</v>
      </c>
      <c r="C307" s="59">
        <f t="shared" ref="C307:E307" si="93">C276+C297</f>
        <v>-79.600000000000009</v>
      </c>
      <c r="D307" s="59">
        <f t="shared" si="93"/>
        <v>171.19999999999996</v>
      </c>
      <c r="E307" s="59">
        <f t="shared" si="93"/>
        <v>11.3</v>
      </c>
    </row>
    <row r="308" spans="1:5" ht="27" customHeight="1" x14ac:dyDescent="0.25">
      <c r="A308" s="33" t="s">
        <v>151</v>
      </c>
      <c r="B308" s="14"/>
      <c r="C308" s="14">
        <f t="shared" ref="C308:E308" si="94">C278</f>
        <v>-65.7</v>
      </c>
      <c r="D308" s="14">
        <f t="shared" si="94"/>
        <v>-12.6</v>
      </c>
      <c r="E308" s="14">
        <f t="shared" si="94"/>
        <v>65.7</v>
      </c>
    </row>
    <row r="309" spans="1:5" ht="42" customHeight="1" x14ac:dyDescent="0.25">
      <c r="A309" s="96" t="s">
        <v>104</v>
      </c>
      <c r="B309" s="14">
        <f>B18+B298+B303</f>
        <v>144.79999999999998</v>
      </c>
      <c r="C309" s="14">
        <f t="shared" ref="C309:D309" si="95">C18+C298+C303</f>
        <v>144.79999999999998</v>
      </c>
      <c r="D309" s="14">
        <f t="shared" si="95"/>
        <v>17</v>
      </c>
      <c r="E309" s="14"/>
    </row>
    <row r="310" spans="1:5" x14ac:dyDescent="0.25">
      <c r="A310" s="6"/>
      <c r="B310" s="6"/>
      <c r="C310" s="6"/>
      <c r="D310" s="18"/>
      <c r="E310" s="6"/>
    </row>
    <row r="311" spans="1:5" x14ac:dyDescent="0.25">
      <c r="A311" s="6"/>
      <c r="B311" s="6"/>
      <c r="C311" s="6"/>
      <c r="D311" s="18"/>
      <c r="E311" s="6"/>
    </row>
    <row r="312" spans="1:5" ht="18" customHeight="1" x14ac:dyDescent="0.25">
      <c r="A312" s="6"/>
      <c r="B312" s="6"/>
      <c r="C312" s="6"/>
      <c r="D312" s="18"/>
      <c r="E312" s="6"/>
    </row>
    <row r="313" spans="1:5" ht="30.75" customHeight="1" x14ac:dyDescent="0.25">
      <c r="A313" s="6"/>
      <c r="B313" s="6"/>
      <c r="C313" s="6"/>
      <c r="D313" s="18"/>
      <c r="E313" s="6"/>
    </row>
    <row r="314" spans="1:5" x14ac:dyDescent="0.25">
      <c r="A314" s="6"/>
      <c r="B314" s="6"/>
      <c r="C314" s="6"/>
      <c r="D314" s="18"/>
      <c r="E314" s="6"/>
    </row>
    <row r="315" spans="1:5" x14ac:dyDescent="0.25">
      <c r="A315" s="6"/>
      <c r="B315" s="6"/>
      <c r="C315" s="6"/>
      <c r="D315" s="18"/>
      <c r="E315" s="6"/>
    </row>
    <row r="316" spans="1:5" x14ac:dyDescent="0.25">
      <c r="A316" s="6"/>
      <c r="B316" s="6"/>
      <c r="C316" s="6"/>
      <c r="D316" s="18"/>
      <c r="E316" s="6"/>
    </row>
    <row r="317" spans="1:5" x14ac:dyDescent="0.25">
      <c r="A317" s="6"/>
      <c r="B317" s="6"/>
      <c r="C317" s="6"/>
      <c r="D317" s="18"/>
      <c r="E317" s="6"/>
    </row>
    <row r="318" spans="1:5" x14ac:dyDescent="0.25">
      <c r="A318" s="6"/>
      <c r="B318" s="6"/>
      <c r="C318" s="6"/>
      <c r="D318" s="18"/>
      <c r="E318" s="6"/>
    </row>
    <row r="319" spans="1:5" x14ac:dyDescent="0.25">
      <c r="A319" s="6"/>
      <c r="B319" s="6"/>
      <c r="C319" s="6"/>
      <c r="D319" s="18"/>
      <c r="E319" s="6"/>
    </row>
    <row r="320" spans="1:5" x14ac:dyDescent="0.25">
      <c r="A320" s="6"/>
      <c r="B320" s="6"/>
      <c r="C320" s="6"/>
      <c r="D320" s="18"/>
      <c r="E320" s="6"/>
    </row>
    <row r="321" spans="1:5" x14ac:dyDescent="0.25">
      <c r="A321" s="6"/>
      <c r="B321" s="6"/>
      <c r="C321" s="6"/>
      <c r="D321" s="18"/>
      <c r="E321" s="6"/>
    </row>
    <row r="322" spans="1:5" x14ac:dyDescent="0.25">
      <c r="A322" s="6"/>
      <c r="B322" s="6"/>
      <c r="C322" s="6"/>
      <c r="D322" s="18"/>
      <c r="E322" s="6"/>
    </row>
    <row r="323" spans="1:5" x14ac:dyDescent="0.25">
      <c r="A323" s="6"/>
      <c r="B323" s="6"/>
      <c r="C323" s="6"/>
      <c r="D323" s="18"/>
      <c r="E323" s="6"/>
    </row>
    <row r="324" spans="1:5" x14ac:dyDescent="0.25">
      <c r="A324" s="6"/>
      <c r="B324" s="6"/>
      <c r="C324" s="6"/>
      <c r="D324" s="18"/>
      <c r="E324" s="6"/>
    </row>
    <row r="325" spans="1:5" x14ac:dyDescent="0.25">
      <c r="A325" s="6"/>
      <c r="B325" s="6"/>
      <c r="C325" s="6"/>
      <c r="D325" s="18"/>
      <c r="E325" s="6"/>
    </row>
    <row r="326" spans="1:5" x14ac:dyDescent="0.25">
      <c r="A326" s="6"/>
      <c r="B326" s="6"/>
      <c r="C326" s="6"/>
      <c r="D326" s="18"/>
      <c r="E326" s="6"/>
    </row>
    <row r="327" spans="1:5" x14ac:dyDescent="0.25">
      <c r="A327" s="6"/>
      <c r="B327" s="6"/>
      <c r="C327" s="6"/>
      <c r="D327" s="18"/>
      <c r="E327" s="6"/>
    </row>
    <row r="328" spans="1:5" x14ac:dyDescent="0.25">
      <c r="A328" s="6"/>
      <c r="B328" s="6"/>
      <c r="C328" s="6"/>
      <c r="D328" s="18"/>
      <c r="E328" s="6"/>
    </row>
    <row r="329" spans="1:5" x14ac:dyDescent="0.25">
      <c r="A329" s="6"/>
      <c r="B329" s="6"/>
      <c r="C329" s="6"/>
      <c r="D329" s="18"/>
      <c r="E329" s="6"/>
    </row>
    <row r="330" spans="1:5" x14ac:dyDescent="0.25">
      <c r="A330" s="6"/>
      <c r="B330" s="6"/>
      <c r="C330" s="6"/>
      <c r="D330" s="18"/>
      <c r="E330" s="6"/>
    </row>
    <row r="331" spans="1:5" x14ac:dyDescent="0.25">
      <c r="A331" s="6"/>
      <c r="B331" s="6"/>
      <c r="C331" s="6"/>
      <c r="D331" s="18"/>
      <c r="E331" s="6"/>
    </row>
    <row r="332" spans="1:5" x14ac:dyDescent="0.25">
      <c r="A332" s="6"/>
      <c r="B332" s="6"/>
      <c r="C332" s="6"/>
      <c r="D332" s="18"/>
      <c r="E332" s="6"/>
    </row>
    <row r="333" spans="1:5" x14ac:dyDescent="0.25">
      <c r="A333" s="6"/>
      <c r="B333" s="6"/>
      <c r="C333" s="6"/>
      <c r="D333" s="18"/>
      <c r="E333" s="6"/>
    </row>
    <row r="334" spans="1:5" x14ac:dyDescent="0.25">
      <c r="A334" s="6"/>
      <c r="B334" s="6"/>
      <c r="C334" s="6"/>
      <c r="D334" s="18"/>
      <c r="E334" s="6"/>
    </row>
    <row r="335" spans="1:5" x14ac:dyDescent="0.25">
      <c r="A335" s="6"/>
      <c r="B335" s="6"/>
      <c r="C335" s="6"/>
      <c r="D335" s="18"/>
      <c r="E335" s="6"/>
    </row>
    <row r="336" spans="1:5" x14ac:dyDescent="0.25">
      <c r="A336" s="6"/>
      <c r="B336" s="6"/>
      <c r="C336" s="6"/>
      <c r="D336" s="18"/>
      <c r="E336" s="6"/>
    </row>
    <row r="337" spans="1:5" x14ac:dyDescent="0.25">
      <c r="A337" s="6"/>
      <c r="B337" s="6"/>
      <c r="C337" s="6"/>
      <c r="D337" s="18"/>
      <c r="E337" s="6"/>
    </row>
    <row r="338" spans="1:5" x14ac:dyDescent="0.25">
      <c r="A338" s="6"/>
      <c r="B338" s="6"/>
      <c r="C338" s="6"/>
      <c r="D338" s="18"/>
      <c r="E338" s="6"/>
    </row>
    <row r="339" spans="1:5" x14ac:dyDescent="0.25">
      <c r="A339" s="6"/>
      <c r="B339" s="6"/>
      <c r="C339" s="6"/>
      <c r="D339" s="18"/>
      <c r="E339" s="6"/>
    </row>
    <row r="340" spans="1:5" x14ac:dyDescent="0.25">
      <c r="A340" s="6"/>
      <c r="B340" s="6"/>
      <c r="C340" s="6"/>
      <c r="D340" s="18"/>
      <c r="E340" s="6"/>
    </row>
    <row r="341" spans="1:5" x14ac:dyDescent="0.25">
      <c r="A341" s="6"/>
      <c r="B341" s="6"/>
      <c r="C341" s="6"/>
      <c r="D341" s="18"/>
      <c r="E341" s="6"/>
    </row>
    <row r="342" spans="1:5" x14ac:dyDescent="0.25">
      <c r="A342" s="6"/>
      <c r="B342" s="6"/>
      <c r="C342" s="6"/>
      <c r="D342" s="18"/>
      <c r="E342" s="6"/>
    </row>
    <row r="343" spans="1:5" x14ac:dyDescent="0.25">
      <c r="A343" s="6"/>
      <c r="B343" s="6"/>
      <c r="C343" s="6"/>
      <c r="D343" s="18"/>
      <c r="E343" s="6"/>
    </row>
    <row r="344" spans="1:5" x14ac:dyDescent="0.25">
      <c r="A344" s="6"/>
      <c r="B344" s="6"/>
      <c r="C344" s="6"/>
      <c r="D344" s="18"/>
      <c r="E344" s="6"/>
    </row>
    <row r="345" spans="1:5" x14ac:dyDescent="0.25">
      <c r="A345" s="6"/>
      <c r="B345" s="6"/>
      <c r="C345" s="6"/>
      <c r="D345" s="18"/>
      <c r="E345" s="6"/>
    </row>
    <row r="346" spans="1:5" x14ac:dyDescent="0.25">
      <c r="A346" s="6"/>
      <c r="B346" s="6"/>
      <c r="C346" s="6"/>
      <c r="D346" s="18"/>
      <c r="E346" s="6"/>
    </row>
    <row r="347" spans="1:5" x14ac:dyDescent="0.25">
      <c r="A347" s="6"/>
      <c r="B347" s="6"/>
      <c r="C347" s="6"/>
      <c r="D347" s="18"/>
      <c r="E347" s="6"/>
    </row>
    <row r="348" spans="1:5" x14ac:dyDescent="0.25">
      <c r="A348" s="6"/>
      <c r="B348" s="6"/>
      <c r="C348" s="6"/>
      <c r="D348" s="18"/>
      <c r="E348" s="6"/>
    </row>
    <row r="349" spans="1:5" x14ac:dyDescent="0.25">
      <c r="A349" s="6"/>
      <c r="B349" s="6"/>
      <c r="C349" s="6"/>
      <c r="D349" s="18"/>
      <c r="E349" s="6"/>
    </row>
    <row r="350" spans="1:5" x14ac:dyDescent="0.25">
      <c r="A350" s="6"/>
      <c r="B350" s="6"/>
      <c r="C350" s="6"/>
      <c r="D350" s="18"/>
      <c r="E350" s="6"/>
    </row>
    <row r="351" spans="1:5" x14ac:dyDescent="0.25">
      <c r="A351" s="6"/>
      <c r="B351" s="6"/>
      <c r="C351" s="6"/>
      <c r="D351" s="18"/>
      <c r="E351" s="6"/>
    </row>
    <row r="352" spans="1:5" x14ac:dyDescent="0.25">
      <c r="A352" s="6"/>
      <c r="B352" s="6"/>
      <c r="C352" s="6"/>
      <c r="D352" s="18"/>
      <c r="E352" s="6"/>
    </row>
    <row r="353" spans="1:5" x14ac:dyDescent="0.25">
      <c r="A353" s="6"/>
      <c r="B353" s="6"/>
      <c r="C353" s="6"/>
      <c r="D353" s="18"/>
      <c r="E353" s="6"/>
    </row>
    <row r="354" spans="1:5" x14ac:dyDescent="0.25">
      <c r="A354" s="6"/>
      <c r="B354" s="6"/>
      <c r="C354" s="6"/>
      <c r="D354" s="18"/>
      <c r="E354" s="6"/>
    </row>
    <row r="355" spans="1:5" x14ac:dyDescent="0.25">
      <c r="A355" s="6"/>
      <c r="B355" s="6"/>
      <c r="C355" s="6"/>
      <c r="D355" s="18"/>
      <c r="E355" s="6"/>
    </row>
    <row r="356" spans="1:5" x14ac:dyDescent="0.25">
      <c r="A356" s="6"/>
      <c r="B356" s="6"/>
      <c r="C356" s="6"/>
      <c r="D356" s="18"/>
      <c r="E356" s="6"/>
    </row>
    <row r="357" spans="1:5" x14ac:dyDescent="0.25">
      <c r="A357" s="6"/>
      <c r="B357" s="6"/>
      <c r="C357" s="6"/>
      <c r="D357" s="18"/>
      <c r="E357" s="6"/>
    </row>
    <row r="358" spans="1:5" x14ac:dyDescent="0.25">
      <c r="A358" s="6"/>
      <c r="B358" s="6"/>
      <c r="C358" s="6"/>
      <c r="D358" s="18"/>
      <c r="E358" s="6"/>
    </row>
    <row r="359" spans="1:5" x14ac:dyDescent="0.25">
      <c r="A359" s="6"/>
      <c r="B359" s="6"/>
      <c r="C359" s="6"/>
      <c r="D359" s="18"/>
      <c r="E359" s="6"/>
    </row>
    <row r="360" spans="1:5" x14ac:dyDescent="0.25">
      <c r="A360" s="6"/>
      <c r="B360" s="6"/>
      <c r="C360" s="6"/>
      <c r="D360" s="18"/>
      <c r="E360" s="6"/>
    </row>
    <row r="361" spans="1:5" x14ac:dyDescent="0.25">
      <c r="A361" s="6"/>
      <c r="B361" s="6"/>
      <c r="C361" s="6"/>
      <c r="D361" s="18"/>
      <c r="E361" s="6"/>
    </row>
    <row r="362" spans="1:5" x14ac:dyDescent="0.25">
      <c r="A362" s="6"/>
      <c r="B362" s="6"/>
      <c r="C362" s="6"/>
      <c r="D362" s="18"/>
      <c r="E362" s="6"/>
    </row>
    <row r="363" spans="1:5" x14ac:dyDescent="0.25">
      <c r="A363" s="6"/>
      <c r="B363" s="6"/>
      <c r="C363" s="6"/>
      <c r="D363" s="18"/>
      <c r="E363" s="6"/>
    </row>
    <row r="364" spans="1:5" x14ac:dyDescent="0.25">
      <c r="A364" s="6"/>
      <c r="B364" s="6"/>
      <c r="C364" s="6"/>
      <c r="D364" s="18"/>
      <c r="E364" s="6"/>
    </row>
    <row r="365" spans="1:5" x14ac:dyDescent="0.25">
      <c r="A365" s="6"/>
      <c r="B365" s="6"/>
      <c r="C365" s="6"/>
      <c r="D365" s="18"/>
      <c r="E365" s="6"/>
    </row>
    <row r="366" spans="1:5" x14ac:dyDescent="0.25">
      <c r="A366" s="6"/>
      <c r="B366" s="6"/>
      <c r="C366" s="6"/>
      <c r="D366" s="18"/>
      <c r="E366" s="6"/>
    </row>
    <row r="367" spans="1:5" x14ac:dyDescent="0.25">
      <c r="A367" s="6"/>
      <c r="B367" s="6"/>
      <c r="C367" s="6"/>
      <c r="D367" s="18"/>
      <c r="E367" s="6"/>
    </row>
    <row r="368" spans="1:5" x14ac:dyDescent="0.25">
      <c r="A368" s="6"/>
      <c r="B368" s="6"/>
      <c r="C368" s="6"/>
      <c r="D368" s="18"/>
      <c r="E368" s="6"/>
    </row>
    <row r="369" spans="1:5" x14ac:dyDescent="0.25">
      <c r="A369" s="6"/>
      <c r="B369" s="6"/>
      <c r="C369" s="6"/>
      <c r="D369" s="18"/>
      <c r="E369" s="6"/>
    </row>
    <row r="370" spans="1:5" x14ac:dyDescent="0.25">
      <c r="A370" s="6"/>
      <c r="B370" s="6"/>
      <c r="C370" s="6"/>
      <c r="D370" s="18"/>
      <c r="E370" s="6"/>
    </row>
    <row r="371" spans="1:5" x14ac:dyDescent="0.25">
      <c r="A371" s="6"/>
      <c r="B371" s="6"/>
      <c r="C371" s="6"/>
      <c r="D371" s="18"/>
      <c r="E371" s="6"/>
    </row>
    <row r="372" spans="1:5" x14ac:dyDescent="0.25">
      <c r="A372" s="6"/>
      <c r="B372" s="6"/>
      <c r="C372" s="6"/>
      <c r="D372" s="18"/>
      <c r="E372" s="6"/>
    </row>
    <row r="373" spans="1:5" x14ac:dyDescent="0.25">
      <c r="A373" s="6"/>
      <c r="B373" s="6"/>
      <c r="C373" s="6"/>
      <c r="D373" s="18"/>
      <c r="E373" s="6"/>
    </row>
    <row r="374" spans="1:5" x14ac:dyDescent="0.25">
      <c r="A374" s="6"/>
      <c r="B374" s="6"/>
      <c r="C374" s="6"/>
      <c r="D374" s="18"/>
      <c r="E374" s="6"/>
    </row>
    <row r="375" spans="1:5" x14ac:dyDescent="0.25">
      <c r="A375" s="6"/>
      <c r="B375" s="6"/>
      <c r="C375" s="6"/>
      <c r="D375" s="18"/>
      <c r="E375" s="6"/>
    </row>
    <row r="376" spans="1:5" x14ac:dyDescent="0.25">
      <c r="A376" s="6"/>
      <c r="B376" s="6"/>
      <c r="C376" s="6"/>
      <c r="D376" s="18"/>
      <c r="E376" s="6"/>
    </row>
    <row r="377" spans="1:5" x14ac:dyDescent="0.25">
      <c r="A377" s="6"/>
      <c r="B377" s="6"/>
      <c r="C377" s="6"/>
      <c r="D377" s="18"/>
      <c r="E377" s="6"/>
    </row>
    <row r="378" spans="1:5" x14ac:dyDescent="0.25">
      <c r="A378" s="6"/>
      <c r="B378" s="6"/>
      <c r="C378" s="6"/>
      <c r="D378" s="18"/>
      <c r="E378" s="6"/>
    </row>
    <row r="379" spans="1:5" x14ac:dyDescent="0.25">
      <c r="A379" s="6"/>
      <c r="B379" s="6"/>
      <c r="C379" s="6"/>
      <c r="D379" s="18"/>
      <c r="E379" s="6"/>
    </row>
    <row r="380" spans="1:5" x14ac:dyDescent="0.25">
      <c r="A380" s="6"/>
      <c r="B380" s="6"/>
      <c r="C380" s="6"/>
      <c r="D380" s="18"/>
      <c r="E380" s="6"/>
    </row>
    <row r="381" spans="1:5" x14ac:dyDescent="0.25">
      <c r="A381" s="6"/>
      <c r="B381" s="6"/>
      <c r="C381" s="6"/>
      <c r="D381" s="18"/>
      <c r="E381" s="6"/>
    </row>
    <row r="382" spans="1:5" x14ac:dyDescent="0.25">
      <c r="A382" s="6"/>
      <c r="B382" s="6"/>
      <c r="C382" s="6"/>
      <c r="D382" s="18"/>
      <c r="E382" s="6"/>
    </row>
    <row r="383" spans="1:5" x14ac:dyDescent="0.25">
      <c r="A383" s="6"/>
      <c r="B383" s="6"/>
      <c r="C383" s="6"/>
      <c r="D383" s="18"/>
      <c r="E383" s="6"/>
    </row>
    <row r="384" spans="1:5" x14ac:dyDescent="0.25">
      <c r="A384" s="6"/>
      <c r="B384" s="6"/>
      <c r="C384" s="6"/>
      <c r="D384" s="18"/>
      <c r="E384" s="6"/>
    </row>
    <row r="385" spans="1:5" x14ac:dyDescent="0.25">
      <c r="A385" s="6"/>
      <c r="B385" s="6"/>
      <c r="C385" s="6"/>
      <c r="D385" s="18"/>
      <c r="E385" s="6"/>
    </row>
    <row r="386" spans="1:5" x14ac:dyDescent="0.25">
      <c r="A386" s="6"/>
      <c r="B386" s="6"/>
      <c r="C386" s="6"/>
      <c r="D386" s="18"/>
      <c r="E386" s="6"/>
    </row>
    <row r="387" spans="1:5" x14ac:dyDescent="0.25">
      <c r="A387" s="6"/>
      <c r="B387" s="6"/>
      <c r="C387" s="6"/>
      <c r="D387" s="18"/>
      <c r="E387" s="6"/>
    </row>
    <row r="388" spans="1:5" x14ac:dyDescent="0.25">
      <c r="A388" s="6"/>
      <c r="B388" s="6"/>
      <c r="C388" s="6"/>
      <c r="D388" s="18"/>
      <c r="E388" s="6"/>
    </row>
    <row r="389" spans="1:5" x14ac:dyDescent="0.25">
      <c r="A389" s="6"/>
      <c r="B389" s="6"/>
      <c r="C389" s="6"/>
      <c r="D389" s="18"/>
      <c r="E389" s="6"/>
    </row>
    <row r="390" spans="1:5" x14ac:dyDescent="0.25">
      <c r="A390" s="6"/>
      <c r="B390" s="6"/>
      <c r="C390" s="6"/>
      <c r="D390" s="18"/>
      <c r="E390" s="6"/>
    </row>
    <row r="391" spans="1:5" x14ac:dyDescent="0.25">
      <c r="A391" s="6"/>
      <c r="B391" s="6"/>
      <c r="C391" s="6"/>
      <c r="D391" s="18"/>
      <c r="E391" s="6"/>
    </row>
    <row r="392" spans="1:5" x14ac:dyDescent="0.25">
      <c r="A392" s="6"/>
      <c r="B392" s="6"/>
      <c r="C392" s="6"/>
      <c r="D392" s="18"/>
      <c r="E392" s="6"/>
    </row>
    <row r="393" spans="1:5" x14ac:dyDescent="0.25">
      <c r="A393" s="6"/>
      <c r="B393" s="6"/>
      <c r="C393" s="6"/>
      <c r="D393" s="18"/>
      <c r="E393" s="6"/>
    </row>
    <row r="394" spans="1:5" x14ac:dyDescent="0.25">
      <c r="A394" s="6"/>
      <c r="B394" s="6"/>
      <c r="C394" s="6"/>
      <c r="D394" s="18"/>
      <c r="E394" s="6"/>
    </row>
    <row r="395" spans="1:5" x14ac:dyDescent="0.25">
      <c r="A395" s="6"/>
      <c r="B395" s="6"/>
      <c r="C395" s="6"/>
      <c r="D395" s="18"/>
      <c r="E395" s="6"/>
    </row>
    <row r="396" spans="1:5" x14ac:dyDescent="0.25">
      <c r="A396" s="6"/>
      <c r="B396" s="6"/>
      <c r="C396" s="6"/>
      <c r="D396" s="18"/>
      <c r="E396" s="6"/>
    </row>
    <row r="397" spans="1:5" x14ac:dyDescent="0.25">
      <c r="A397" s="6"/>
      <c r="B397" s="6"/>
      <c r="C397" s="6"/>
      <c r="D397" s="18"/>
      <c r="E397" s="6"/>
    </row>
    <row r="398" spans="1:5" x14ac:dyDescent="0.25">
      <c r="A398" s="6"/>
      <c r="B398" s="6"/>
      <c r="C398" s="6"/>
      <c r="D398" s="18"/>
      <c r="E398" s="6"/>
    </row>
    <row r="399" spans="1:5" x14ac:dyDescent="0.25">
      <c r="A399" s="6"/>
      <c r="B399" s="6"/>
      <c r="C399" s="6"/>
      <c r="D399" s="18"/>
      <c r="E399" s="6"/>
    </row>
    <row r="400" spans="1:5" x14ac:dyDescent="0.25">
      <c r="A400" s="6"/>
      <c r="B400" s="6"/>
      <c r="C400" s="6"/>
      <c r="D400" s="18"/>
      <c r="E400" s="6"/>
    </row>
    <row r="401" spans="1:5" x14ac:dyDescent="0.25">
      <c r="A401" s="6"/>
      <c r="B401" s="6"/>
      <c r="C401" s="6"/>
      <c r="D401" s="18"/>
      <c r="E401" s="6"/>
    </row>
    <row r="402" spans="1:5" x14ac:dyDescent="0.25">
      <c r="A402" s="6"/>
      <c r="B402" s="6"/>
      <c r="C402" s="6"/>
      <c r="D402" s="18"/>
      <c r="E402" s="6"/>
    </row>
    <row r="403" spans="1:5" x14ac:dyDescent="0.25">
      <c r="A403" s="6"/>
      <c r="B403" s="6"/>
      <c r="C403" s="6"/>
      <c r="D403" s="18"/>
      <c r="E403" s="6"/>
    </row>
    <row r="404" spans="1:5" x14ac:dyDescent="0.25">
      <c r="A404" s="6"/>
      <c r="B404" s="6"/>
      <c r="C404" s="6"/>
      <c r="D404" s="18"/>
      <c r="E404" s="6"/>
    </row>
    <row r="405" spans="1:5" x14ac:dyDescent="0.25">
      <c r="A405" s="6"/>
      <c r="B405" s="6"/>
      <c r="C405" s="6"/>
      <c r="D405" s="18"/>
      <c r="E405" s="6"/>
    </row>
  </sheetData>
  <mergeCells count="12">
    <mergeCell ref="A299:E299"/>
    <mergeCell ref="A89:E89"/>
    <mergeCell ref="A59:E59"/>
    <mergeCell ref="A54:E54"/>
    <mergeCell ref="A2:E2"/>
    <mergeCell ref="A4:A6"/>
    <mergeCell ref="B4:B6"/>
    <mergeCell ref="C4:E4"/>
    <mergeCell ref="C5:D5"/>
    <mergeCell ref="A7:E7"/>
    <mergeCell ref="A19:E19"/>
    <mergeCell ref="A24:E2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differentFirst="1" alignWithMargins="0"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37" workbookViewId="0">
      <selection activeCell="A40" sqref="A40"/>
    </sheetView>
  </sheetViews>
  <sheetFormatPr defaultRowHeight="12.75" x14ac:dyDescent="0.2"/>
  <cols>
    <col min="1" max="1" width="31.140625" customWidth="1"/>
    <col min="2" max="2" width="13.7109375" customWidth="1"/>
    <col min="3" max="3" width="13.42578125" customWidth="1"/>
    <col min="4" max="4" width="14" customWidth="1"/>
    <col min="5" max="5" width="13" customWidth="1"/>
  </cols>
  <sheetData>
    <row r="1" spans="1:5" ht="99" customHeight="1" x14ac:dyDescent="0.2">
      <c r="A1" s="69"/>
      <c r="B1" s="69"/>
      <c r="C1" s="69"/>
      <c r="D1" s="69"/>
    </row>
    <row r="2" spans="1:5" ht="67.5" customHeight="1" x14ac:dyDescent="0.2">
      <c r="A2" s="151" t="s">
        <v>50</v>
      </c>
      <c r="B2" s="151"/>
      <c r="C2" s="151"/>
      <c r="D2" s="151"/>
    </row>
    <row r="3" spans="1:5" ht="21.75" customHeight="1" x14ac:dyDescent="0.2">
      <c r="A3" s="69"/>
      <c r="B3" s="69"/>
      <c r="C3" s="69"/>
      <c r="D3" s="69"/>
    </row>
    <row r="4" spans="1:5" x14ac:dyDescent="0.2">
      <c r="A4" s="69"/>
      <c r="B4" s="69"/>
      <c r="C4" s="69"/>
      <c r="D4" s="69"/>
    </row>
    <row r="5" spans="1:5" x14ac:dyDescent="0.2">
      <c r="A5" s="70"/>
      <c r="B5" s="71"/>
      <c r="C5" s="72" t="s">
        <v>57</v>
      </c>
      <c r="D5" s="85"/>
      <c r="E5" s="117"/>
    </row>
    <row r="6" spans="1:5" ht="63" customHeight="1" x14ac:dyDescent="0.2">
      <c r="A6" s="163" t="s">
        <v>51</v>
      </c>
      <c r="B6" s="73" t="s">
        <v>52</v>
      </c>
      <c r="C6" s="165" t="s">
        <v>53</v>
      </c>
      <c r="D6" s="118" t="s">
        <v>54</v>
      </c>
      <c r="E6" s="167" t="s">
        <v>83</v>
      </c>
    </row>
    <row r="7" spans="1:5" ht="29.25" customHeight="1" x14ac:dyDescent="0.2">
      <c r="A7" s="164"/>
      <c r="B7" s="74"/>
      <c r="C7" s="166"/>
      <c r="D7" s="107"/>
      <c r="E7" s="168"/>
    </row>
    <row r="8" spans="1:5" ht="16.5" customHeight="1" x14ac:dyDescent="0.25">
      <c r="A8" s="119" t="s">
        <v>80</v>
      </c>
      <c r="B8" s="121">
        <v>0.4</v>
      </c>
      <c r="C8" s="122">
        <v>0.4</v>
      </c>
      <c r="D8" s="121"/>
      <c r="E8" s="123"/>
    </row>
    <row r="9" spans="1:5" ht="16.5" customHeight="1" x14ac:dyDescent="0.25">
      <c r="A9" s="119" t="s">
        <v>3</v>
      </c>
      <c r="B9" s="121">
        <v>1.5</v>
      </c>
      <c r="C9" s="122">
        <v>1.5</v>
      </c>
      <c r="D9" s="121"/>
      <c r="E9" s="124"/>
    </row>
    <row r="10" spans="1:5" ht="16.5" customHeight="1" x14ac:dyDescent="0.25">
      <c r="A10" s="119" t="s">
        <v>78</v>
      </c>
      <c r="B10" s="121">
        <v>0.8</v>
      </c>
      <c r="C10" s="122">
        <v>0.6</v>
      </c>
      <c r="D10" s="121">
        <v>0.2</v>
      </c>
      <c r="E10" s="124"/>
    </row>
    <row r="11" spans="1:5" ht="16.5" customHeight="1" x14ac:dyDescent="0.25">
      <c r="A11" s="119" t="s">
        <v>113</v>
      </c>
      <c r="B11" s="121">
        <v>12</v>
      </c>
      <c r="C11" s="122">
        <v>13.4</v>
      </c>
      <c r="D11" s="121">
        <v>-1.4</v>
      </c>
      <c r="E11" s="124"/>
    </row>
    <row r="12" spans="1:5" ht="16.5" customHeight="1" x14ac:dyDescent="0.25">
      <c r="A12" s="119" t="s">
        <v>84</v>
      </c>
      <c r="B12" s="121">
        <v>3</v>
      </c>
      <c r="C12" s="122"/>
      <c r="D12" s="121">
        <v>3</v>
      </c>
      <c r="E12" s="124"/>
    </row>
    <row r="13" spans="1:5" ht="16.5" customHeight="1" x14ac:dyDescent="0.25">
      <c r="A13" s="119" t="s">
        <v>115</v>
      </c>
      <c r="B13" s="121">
        <v>6</v>
      </c>
      <c r="C13" s="122">
        <v>6</v>
      </c>
      <c r="D13" s="121"/>
      <c r="E13" s="124"/>
    </row>
    <row r="14" spans="1:5" ht="16.5" customHeight="1" x14ac:dyDescent="0.25">
      <c r="A14" s="119" t="s">
        <v>8</v>
      </c>
      <c r="B14" s="121">
        <v>3</v>
      </c>
      <c r="C14" s="122">
        <v>-1</v>
      </c>
      <c r="D14" s="121">
        <v>2</v>
      </c>
      <c r="E14" s="124">
        <v>2</v>
      </c>
    </row>
    <row r="15" spans="1:5" ht="19.5" customHeight="1" x14ac:dyDescent="0.25">
      <c r="A15" s="119" t="s">
        <v>2</v>
      </c>
      <c r="B15" s="121">
        <v>25</v>
      </c>
      <c r="C15" s="122"/>
      <c r="D15" s="121">
        <v>25</v>
      </c>
      <c r="E15" s="124"/>
    </row>
    <row r="16" spans="1:5" ht="19.5" customHeight="1" x14ac:dyDescent="0.25">
      <c r="A16" s="119" t="s">
        <v>116</v>
      </c>
      <c r="B16" s="121">
        <v>0.2</v>
      </c>
      <c r="C16" s="122"/>
      <c r="D16" s="121">
        <v>0.2</v>
      </c>
      <c r="E16" s="124"/>
    </row>
    <row r="17" spans="1:5" ht="19.5" customHeight="1" x14ac:dyDescent="0.25">
      <c r="A17" s="119" t="s">
        <v>118</v>
      </c>
      <c r="B17" s="121"/>
      <c r="C17" s="122">
        <v>-0.7</v>
      </c>
      <c r="D17" s="121">
        <v>-0.2</v>
      </c>
      <c r="E17" s="124">
        <v>0.9</v>
      </c>
    </row>
    <row r="18" spans="1:5" ht="19.5" customHeight="1" x14ac:dyDescent="0.25">
      <c r="A18" s="119" t="s">
        <v>119</v>
      </c>
      <c r="B18" s="121">
        <v>2.8</v>
      </c>
      <c r="C18" s="122">
        <v>0.5</v>
      </c>
      <c r="D18" s="121"/>
      <c r="E18" s="124">
        <v>2.2999999999999998</v>
      </c>
    </row>
    <row r="19" spans="1:5" ht="19.5" customHeight="1" x14ac:dyDescent="0.25">
      <c r="A19" s="119" t="s">
        <v>121</v>
      </c>
      <c r="B19" s="121">
        <v>2.8</v>
      </c>
      <c r="C19" s="122"/>
      <c r="D19" s="121">
        <v>0.1</v>
      </c>
      <c r="E19" s="124">
        <v>2.7</v>
      </c>
    </row>
    <row r="20" spans="1:5" ht="19.5" customHeight="1" x14ac:dyDescent="0.25">
      <c r="A20" s="119" t="s">
        <v>122</v>
      </c>
      <c r="B20" s="121"/>
      <c r="C20" s="122">
        <v>-0.1</v>
      </c>
      <c r="D20" s="121">
        <v>0.1</v>
      </c>
      <c r="E20" s="124"/>
    </row>
    <row r="21" spans="1:5" ht="19.5" customHeight="1" x14ac:dyDescent="0.25">
      <c r="A21" s="119" t="s">
        <v>123</v>
      </c>
      <c r="B21" s="121">
        <v>3.5</v>
      </c>
      <c r="C21" s="122">
        <v>-0.5</v>
      </c>
      <c r="D21" s="121"/>
      <c r="E21" s="124">
        <v>4</v>
      </c>
    </row>
    <row r="22" spans="1:5" ht="33.75" customHeight="1" x14ac:dyDescent="0.2">
      <c r="A22" s="119" t="s">
        <v>31</v>
      </c>
      <c r="B22" s="121">
        <v>7</v>
      </c>
      <c r="C22" s="122">
        <v>0.5</v>
      </c>
      <c r="D22" s="121">
        <v>-0.1</v>
      </c>
      <c r="E22" s="125">
        <v>6.6</v>
      </c>
    </row>
    <row r="23" spans="1:5" ht="16.5" customHeight="1" x14ac:dyDescent="0.2">
      <c r="A23" s="119" t="s">
        <v>134</v>
      </c>
      <c r="B23" s="121">
        <v>5</v>
      </c>
      <c r="C23" s="122"/>
      <c r="D23" s="121"/>
      <c r="E23" s="125">
        <v>5</v>
      </c>
    </row>
    <row r="24" spans="1:5" ht="19.5" customHeight="1" x14ac:dyDescent="0.25">
      <c r="A24" s="119" t="s">
        <v>124</v>
      </c>
      <c r="B24" s="121">
        <v>2.4</v>
      </c>
      <c r="C24" s="122">
        <v>0.1</v>
      </c>
      <c r="D24" s="121"/>
      <c r="E24" s="124">
        <v>2.2999999999999998</v>
      </c>
    </row>
    <row r="25" spans="1:5" ht="19.5" customHeight="1" x14ac:dyDescent="0.25">
      <c r="A25" s="119" t="s">
        <v>108</v>
      </c>
      <c r="B25" s="121">
        <v>2.2999999999999998</v>
      </c>
      <c r="C25" s="122"/>
      <c r="D25" s="121">
        <v>0.3</v>
      </c>
      <c r="E25" s="124">
        <v>2</v>
      </c>
    </row>
    <row r="26" spans="1:5" ht="19.5" customHeight="1" x14ac:dyDescent="0.25">
      <c r="A26" s="119" t="s">
        <v>126</v>
      </c>
      <c r="B26" s="121">
        <v>3</v>
      </c>
      <c r="C26" s="122">
        <v>0.2</v>
      </c>
      <c r="D26" s="121"/>
      <c r="E26" s="124">
        <v>2.8</v>
      </c>
    </row>
    <row r="27" spans="1:5" ht="19.5" customHeight="1" x14ac:dyDescent="0.25">
      <c r="A27" s="119" t="s">
        <v>130</v>
      </c>
      <c r="B27" s="121">
        <v>5.0999999999999996</v>
      </c>
      <c r="C27" s="122">
        <v>0.2</v>
      </c>
      <c r="D27" s="121">
        <v>0.2</v>
      </c>
      <c r="E27" s="124">
        <v>4.7</v>
      </c>
    </row>
    <row r="28" spans="1:5" ht="19.5" customHeight="1" x14ac:dyDescent="0.25">
      <c r="A28" s="119" t="s">
        <v>131</v>
      </c>
      <c r="B28" s="121">
        <v>3</v>
      </c>
      <c r="C28" s="122"/>
      <c r="D28" s="121"/>
      <c r="E28" s="124">
        <v>3</v>
      </c>
    </row>
    <row r="29" spans="1:5" ht="19.5" customHeight="1" x14ac:dyDescent="0.25">
      <c r="A29" s="119" t="s">
        <v>132</v>
      </c>
      <c r="B29" s="121">
        <v>4.7</v>
      </c>
      <c r="C29" s="122">
        <v>0.4</v>
      </c>
      <c r="D29" s="121"/>
      <c r="E29" s="124">
        <v>4.3</v>
      </c>
    </row>
    <row r="30" spans="1:5" ht="19.5" customHeight="1" x14ac:dyDescent="0.25">
      <c r="A30" s="119" t="s">
        <v>133</v>
      </c>
      <c r="B30" s="121">
        <v>6</v>
      </c>
      <c r="C30" s="122"/>
      <c r="D30" s="121"/>
      <c r="E30" s="124">
        <v>6</v>
      </c>
    </row>
    <row r="31" spans="1:5" ht="19.5" customHeight="1" x14ac:dyDescent="0.25">
      <c r="A31" s="119" t="s">
        <v>135</v>
      </c>
      <c r="B31" s="121">
        <v>5.7</v>
      </c>
      <c r="C31" s="122">
        <v>-0.1</v>
      </c>
      <c r="D31" s="121">
        <v>-0.3</v>
      </c>
      <c r="E31" s="124">
        <v>6.1</v>
      </c>
    </row>
    <row r="32" spans="1:5" ht="19.5" customHeight="1" x14ac:dyDescent="0.25">
      <c r="A32" s="119" t="s">
        <v>32</v>
      </c>
      <c r="B32" s="121">
        <v>1.2</v>
      </c>
      <c r="C32" s="122"/>
      <c r="D32" s="121">
        <v>1.2</v>
      </c>
      <c r="E32" s="124"/>
    </row>
    <row r="33" spans="1:5" ht="19.5" customHeight="1" x14ac:dyDescent="0.25">
      <c r="A33" s="119" t="s">
        <v>33</v>
      </c>
      <c r="B33" s="121">
        <v>1.5</v>
      </c>
      <c r="C33" s="122"/>
      <c r="D33" s="121">
        <v>1.5</v>
      </c>
      <c r="E33" s="124"/>
    </row>
    <row r="34" spans="1:5" ht="19.5" customHeight="1" x14ac:dyDescent="0.25">
      <c r="A34" s="119" t="s">
        <v>34</v>
      </c>
      <c r="B34" s="121">
        <v>1.6</v>
      </c>
      <c r="C34" s="122"/>
      <c r="D34" s="121">
        <v>1.6</v>
      </c>
      <c r="E34" s="124"/>
    </row>
    <row r="35" spans="1:5" ht="19.5" customHeight="1" x14ac:dyDescent="0.25">
      <c r="A35" s="119" t="s">
        <v>142</v>
      </c>
      <c r="B35" s="121">
        <v>2</v>
      </c>
      <c r="C35" s="122"/>
      <c r="D35" s="121">
        <v>2</v>
      </c>
      <c r="E35" s="124"/>
    </row>
    <row r="36" spans="1:5" ht="19.5" customHeight="1" x14ac:dyDescent="0.25">
      <c r="A36" s="119" t="s">
        <v>7</v>
      </c>
      <c r="B36" s="121">
        <v>0.5</v>
      </c>
      <c r="C36" s="122"/>
      <c r="D36" s="121">
        <v>0.5</v>
      </c>
      <c r="E36" s="124"/>
    </row>
    <row r="37" spans="1:5" ht="34.5" customHeight="1" x14ac:dyDescent="0.25">
      <c r="A37" s="119" t="s">
        <v>91</v>
      </c>
      <c r="B37" s="121">
        <v>5.5</v>
      </c>
      <c r="C37" s="122">
        <v>5</v>
      </c>
      <c r="D37" s="121">
        <v>0.5</v>
      </c>
      <c r="E37" s="124"/>
    </row>
    <row r="38" spans="1:5" ht="19.5" customHeight="1" x14ac:dyDescent="0.25">
      <c r="A38" s="119" t="s">
        <v>146</v>
      </c>
      <c r="B38" s="121">
        <v>18.100000000000001</v>
      </c>
      <c r="C38" s="122">
        <v>16.600000000000001</v>
      </c>
      <c r="D38" s="121">
        <v>1.5</v>
      </c>
      <c r="E38" s="124"/>
    </row>
    <row r="39" spans="1:5" ht="19.5" customHeight="1" x14ac:dyDescent="0.25">
      <c r="A39" s="119" t="s">
        <v>147</v>
      </c>
      <c r="B39" s="121">
        <v>0.8</v>
      </c>
      <c r="C39" s="122"/>
      <c r="D39" s="121">
        <v>0.8</v>
      </c>
      <c r="E39" s="124"/>
    </row>
    <row r="40" spans="1:5" ht="19.5" customHeight="1" x14ac:dyDescent="0.25">
      <c r="A40" s="119" t="s">
        <v>149</v>
      </c>
      <c r="B40" s="121">
        <v>2.5</v>
      </c>
      <c r="C40" s="122">
        <v>2.5</v>
      </c>
      <c r="D40" s="121"/>
      <c r="E40" s="124"/>
    </row>
    <row r="41" spans="1:5" ht="15.75" x14ac:dyDescent="0.25">
      <c r="A41" s="120" t="s">
        <v>1</v>
      </c>
      <c r="B41" s="75">
        <v>0.3</v>
      </c>
      <c r="C41" s="76">
        <v>0.3</v>
      </c>
      <c r="D41" s="77"/>
      <c r="E41" s="124"/>
    </row>
    <row r="42" spans="1:5" ht="15.75" x14ac:dyDescent="0.25">
      <c r="A42" s="120" t="s">
        <v>85</v>
      </c>
      <c r="B42" s="75"/>
      <c r="C42" s="83"/>
      <c r="D42" s="84">
        <v>2</v>
      </c>
      <c r="E42" s="124">
        <v>-2</v>
      </c>
    </row>
    <row r="43" spans="1:5" ht="15.75" x14ac:dyDescent="0.25">
      <c r="A43" s="120" t="s">
        <v>60</v>
      </c>
      <c r="B43" s="75">
        <v>0.4</v>
      </c>
      <c r="C43" s="83">
        <v>0.4</v>
      </c>
      <c r="D43" s="84"/>
      <c r="E43" s="124"/>
    </row>
    <row r="44" spans="1:5" ht="31.5" x14ac:dyDescent="0.25">
      <c r="A44" s="120" t="s">
        <v>49</v>
      </c>
      <c r="B44" s="75">
        <v>-8.6999999999999993</v>
      </c>
      <c r="C44" s="83"/>
      <c r="D44" s="84"/>
      <c r="E44" s="124">
        <v>-8.6999999999999993</v>
      </c>
    </row>
    <row r="45" spans="1:5" ht="15.75" x14ac:dyDescent="0.25">
      <c r="A45" s="120" t="s">
        <v>68</v>
      </c>
      <c r="B45" s="75">
        <v>4</v>
      </c>
      <c r="C45" s="83"/>
      <c r="D45" s="84"/>
      <c r="E45" s="124">
        <v>4</v>
      </c>
    </row>
    <row r="46" spans="1:5" ht="15.75" x14ac:dyDescent="0.2">
      <c r="A46" s="23" t="s">
        <v>56</v>
      </c>
      <c r="B46" s="78">
        <f>SUM(B8:B45)</f>
        <v>134.90000000000003</v>
      </c>
      <c r="C46" s="78">
        <f t="shared" ref="C46:E46" si="0">SUM(C8:C45)</f>
        <v>46.199999999999996</v>
      </c>
      <c r="D46" s="78">
        <f t="shared" si="0"/>
        <v>40.699999999999996</v>
      </c>
      <c r="E46" s="78">
        <f t="shared" si="0"/>
        <v>48</v>
      </c>
    </row>
  </sheetData>
  <mergeCells count="4">
    <mergeCell ref="A6:A7"/>
    <mergeCell ref="C6:C7"/>
    <mergeCell ref="A2:D2"/>
    <mergeCell ref="E6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1</vt:i4>
      </vt:variant>
    </vt:vector>
  </HeadingPairs>
  <TitlesOfParts>
    <vt:vector size="4" baseType="lpstr">
      <vt:lpstr>1 priedas</vt:lpstr>
      <vt:lpstr>2 priedas</vt:lpstr>
      <vt:lpstr>3 priedas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Agnė Pakalnė</cp:lastModifiedBy>
  <cp:lastPrinted>2016-11-14T08:04:21Z</cp:lastPrinted>
  <dcterms:created xsi:type="dcterms:W3CDTF">2005-12-13T07:19:10Z</dcterms:created>
  <dcterms:modified xsi:type="dcterms:W3CDTF">2016-11-14T08:14:06Z</dcterms:modified>
</cp:coreProperties>
</file>