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iana2\Desktop\VVG strategija\"/>
    </mc:Choice>
  </mc:AlternateContent>
  <bookViews>
    <workbookView xWindow="0" yWindow="0" windowWidth="20385" windowHeight="8400"/>
  </bookViews>
  <sheets>
    <sheet name="Lapas1" sheetId="1" r:id="rId1"/>
    <sheet name="Lapas2" sheetId="2" r:id="rId2"/>
  </sheets>
  <calcPr calcId="152511"/>
</workbook>
</file>

<file path=xl/calcChain.xml><?xml version="1.0" encoding="utf-8"?>
<calcChain xmlns="http://schemas.openxmlformats.org/spreadsheetml/2006/main">
  <c r="H77" i="1" l="1"/>
  <c r="H73" i="1"/>
  <c r="K69" i="1"/>
  <c r="K76" i="1" s="1"/>
  <c r="J69" i="1"/>
  <c r="J76" i="1" s="1"/>
  <c r="I69" i="1"/>
  <c r="I76" i="1" s="1"/>
  <c r="H69" i="1"/>
  <c r="H76" i="1" s="1"/>
  <c r="G69" i="1"/>
  <c r="G76" i="1" s="1"/>
  <c r="F69" i="1"/>
  <c r="F76" i="1" s="1"/>
  <c r="E69" i="1"/>
  <c r="E76" i="1" s="1"/>
  <c r="K68" i="1"/>
  <c r="K75" i="1" s="1"/>
  <c r="J68" i="1"/>
  <c r="I68" i="1"/>
  <c r="I75" i="1" s="1"/>
  <c r="H68" i="1"/>
  <c r="H75" i="1" s="1"/>
  <c r="G68" i="1"/>
  <c r="G75" i="1" s="1"/>
  <c r="F68" i="1"/>
  <c r="E68" i="1"/>
  <c r="E75" i="1" s="1"/>
  <c r="K64" i="1"/>
  <c r="K77" i="1" s="1"/>
  <c r="F64" i="1"/>
  <c r="F77" i="1" s="1"/>
  <c r="E64" i="1"/>
  <c r="E77" i="1" s="1"/>
  <c r="K63" i="1"/>
  <c r="F63" i="1"/>
  <c r="E63" i="1"/>
  <c r="K62" i="1"/>
  <c r="F62" i="1"/>
  <c r="E62" i="1"/>
  <c r="K61" i="1"/>
  <c r="F61" i="1"/>
  <c r="F74" i="1" s="1"/>
  <c r="E61" i="1"/>
  <c r="E74" i="1" s="1"/>
  <c r="K60" i="1"/>
  <c r="K73" i="1" s="1"/>
  <c r="J60" i="1"/>
  <c r="J73" i="1" s="1"/>
  <c r="I60" i="1"/>
  <c r="I73" i="1" s="1"/>
  <c r="H60" i="1"/>
  <c r="G60" i="1"/>
  <c r="G73" i="1" s="1"/>
  <c r="F60" i="1"/>
  <c r="F73" i="1" s="1"/>
  <c r="E60" i="1"/>
  <c r="E73" i="1" s="1"/>
  <c r="E78" i="1" s="1"/>
  <c r="K58" i="1"/>
  <c r="J58" i="1"/>
  <c r="J77" i="1" s="1"/>
  <c r="I58" i="1"/>
  <c r="I77" i="1" s="1"/>
  <c r="H58" i="1"/>
  <c r="G58" i="1"/>
  <c r="G77" i="1" s="1"/>
  <c r="F58" i="1"/>
  <c r="E58" i="1"/>
  <c r="K57" i="1"/>
  <c r="J57" i="1"/>
  <c r="I57" i="1"/>
  <c r="H57" i="1"/>
  <c r="G57" i="1"/>
  <c r="F57" i="1"/>
  <c r="E57" i="1"/>
  <c r="D57" i="1"/>
  <c r="K56" i="1"/>
  <c r="J56" i="1"/>
  <c r="I56" i="1"/>
  <c r="H56" i="1"/>
  <c r="G56" i="1"/>
  <c r="F56" i="1"/>
  <c r="E56" i="1"/>
  <c r="K55" i="1"/>
  <c r="K74" i="1" s="1"/>
  <c r="J55" i="1"/>
  <c r="J74" i="1" s="1"/>
  <c r="I55" i="1"/>
  <c r="I74" i="1" s="1"/>
  <c r="H55" i="1"/>
  <c r="H74" i="1" s="1"/>
  <c r="G55" i="1"/>
  <c r="G74" i="1" s="1"/>
  <c r="F55" i="1"/>
  <c r="E55" i="1"/>
  <c r="K54" i="1"/>
  <c r="J54" i="1"/>
  <c r="I54" i="1"/>
  <c r="H54" i="1"/>
  <c r="G54" i="1"/>
  <c r="F54" i="1"/>
  <c r="D54" i="1" s="1"/>
  <c r="E54" i="1"/>
  <c r="K51" i="1"/>
  <c r="J51" i="1"/>
  <c r="I51" i="1"/>
  <c r="H51" i="1"/>
  <c r="G51" i="1"/>
  <c r="F51" i="1"/>
  <c r="D51" i="1" s="1"/>
  <c r="E51" i="1"/>
  <c r="K50" i="1"/>
  <c r="J50" i="1"/>
  <c r="I50" i="1"/>
  <c r="H50" i="1"/>
  <c r="G50" i="1"/>
  <c r="F50" i="1"/>
  <c r="D50" i="1" s="1"/>
  <c r="E50" i="1"/>
  <c r="K49" i="1"/>
  <c r="J49" i="1"/>
  <c r="J75" i="1" s="1"/>
  <c r="I49" i="1"/>
  <c r="H49" i="1"/>
  <c r="G49" i="1"/>
  <c r="F49" i="1"/>
  <c r="D49" i="1" s="1"/>
  <c r="E49" i="1"/>
  <c r="K48" i="1"/>
  <c r="J48" i="1"/>
  <c r="I48" i="1"/>
  <c r="H48" i="1"/>
  <c r="G48" i="1"/>
  <c r="F48" i="1"/>
  <c r="D48" i="1" s="1"/>
  <c r="E48" i="1"/>
  <c r="K47" i="1"/>
  <c r="J47" i="1"/>
  <c r="I47" i="1"/>
  <c r="H47" i="1"/>
  <c r="G47" i="1"/>
  <c r="F47" i="1"/>
  <c r="D47" i="1" s="1"/>
  <c r="E47" i="1"/>
  <c r="K45" i="1"/>
  <c r="J45" i="1"/>
  <c r="I45" i="1"/>
  <c r="H45" i="1"/>
  <c r="G45" i="1"/>
  <c r="F45" i="1"/>
  <c r="D45" i="1" s="1"/>
  <c r="E45" i="1"/>
  <c r="K44" i="1"/>
  <c r="J44" i="1"/>
  <c r="I44" i="1"/>
  <c r="H44" i="1"/>
  <c r="G44" i="1"/>
  <c r="F44" i="1"/>
  <c r="D44" i="1" s="1"/>
  <c r="E44" i="1"/>
  <c r="K43" i="1"/>
  <c r="J43" i="1"/>
  <c r="I43" i="1"/>
  <c r="H43" i="1"/>
  <c r="G43" i="1"/>
  <c r="F43" i="1"/>
  <c r="D43" i="1" s="1"/>
  <c r="E43" i="1"/>
  <c r="K42" i="1"/>
  <c r="J42" i="1"/>
  <c r="I42" i="1"/>
  <c r="H42" i="1"/>
  <c r="G42" i="1"/>
  <c r="F42" i="1"/>
  <c r="D42" i="1" s="1"/>
  <c r="E42" i="1"/>
  <c r="K41" i="1"/>
  <c r="J41" i="1"/>
  <c r="I41" i="1"/>
  <c r="H41" i="1"/>
  <c r="G41" i="1"/>
  <c r="F41" i="1"/>
  <c r="D41" i="1" s="1"/>
  <c r="E41" i="1"/>
  <c r="K37" i="1"/>
  <c r="J37" i="1"/>
  <c r="I37" i="1"/>
  <c r="H37" i="1"/>
  <c r="G37" i="1"/>
  <c r="F37" i="1"/>
  <c r="D37" i="1" s="1"/>
  <c r="E37" i="1"/>
  <c r="K36" i="1"/>
  <c r="J36" i="1"/>
  <c r="I36" i="1"/>
  <c r="H36" i="1"/>
  <c r="G36" i="1"/>
  <c r="F36" i="1"/>
  <c r="D36" i="1" s="1"/>
  <c r="E36" i="1"/>
  <c r="K35" i="1"/>
  <c r="J35" i="1"/>
  <c r="I35" i="1"/>
  <c r="H35" i="1"/>
  <c r="G35" i="1"/>
  <c r="F35" i="1"/>
  <c r="D35" i="1" s="1"/>
  <c r="E35" i="1"/>
  <c r="K34" i="1"/>
  <c r="J34" i="1"/>
  <c r="I34" i="1"/>
  <c r="H34" i="1"/>
  <c r="G34" i="1"/>
  <c r="F34" i="1"/>
  <c r="D34" i="1" s="1"/>
  <c r="E34" i="1"/>
  <c r="K33" i="1"/>
  <c r="J33" i="1"/>
  <c r="I33" i="1"/>
  <c r="H33" i="1"/>
  <c r="G33" i="1"/>
  <c r="F33" i="1"/>
  <c r="D33" i="1" s="1"/>
  <c r="E33" i="1"/>
  <c r="K31" i="1"/>
  <c r="J31" i="1"/>
  <c r="I31" i="1"/>
  <c r="H31" i="1"/>
  <c r="G31" i="1"/>
  <c r="F31" i="1"/>
  <c r="D31" i="1" s="1"/>
  <c r="E31" i="1"/>
  <c r="K30" i="1"/>
  <c r="J30" i="1"/>
  <c r="I30" i="1"/>
  <c r="H30" i="1"/>
  <c r="G30" i="1"/>
  <c r="F30" i="1"/>
  <c r="D30" i="1" s="1"/>
  <c r="E30" i="1"/>
  <c r="K29" i="1"/>
  <c r="J29" i="1"/>
  <c r="I29" i="1"/>
  <c r="H29" i="1"/>
  <c r="G29" i="1"/>
  <c r="F29" i="1"/>
  <c r="D29" i="1" s="1"/>
  <c r="E29" i="1"/>
  <c r="K28" i="1"/>
  <c r="J28" i="1"/>
  <c r="I28" i="1"/>
  <c r="H28" i="1"/>
  <c r="G28" i="1"/>
  <c r="F28" i="1"/>
  <c r="D28" i="1" s="1"/>
  <c r="E28" i="1"/>
  <c r="K27" i="1"/>
  <c r="J27" i="1"/>
  <c r="I27" i="1"/>
  <c r="H27" i="1"/>
  <c r="G27" i="1"/>
  <c r="F27" i="1"/>
  <c r="D27" i="1" s="1"/>
  <c r="E27" i="1"/>
  <c r="K24" i="1"/>
  <c r="J24" i="1"/>
  <c r="I24" i="1"/>
  <c r="H24" i="1"/>
  <c r="G24" i="1"/>
  <c r="F24" i="1"/>
  <c r="D24" i="1" s="1"/>
  <c r="E24" i="1"/>
  <c r="K23" i="1"/>
  <c r="J23" i="1"/>
  <c r="I23" i="1"/>
  <c r="H23" i="1"/>
  <c r="G23" i="1"/>
  <c r="F23" i="1"/>
  <c r="D23" i="1" s="1"/>
  <c r="E23" i="1"/>
  <c r="K22" i="1"/>
  <c r="J22" i="1"/>
  <c r="I22" i="1"/>
  <c r="H22" i="1"/>
  <c r="G22" i="1"/>
  <c r="F22" i="1"/>
  <c r="D22" i="1" s="1"/>
  <c r="E22" i="1"/>
  <c r="K21" i="1"/>
  <c r="J21" i="1"/>
  <c r="I21" i="1"/>
  <c r="H21" i="1"/>
  <c r="G21" i="1"/>
  <c r="F21" i="1"/>
  <c r="D21" i="1" s="1"/>
  <c r="E21" i="1"/>
  <c r="K20" i="1"/>
  <c r="J20" i="1"/>
  <c r="I20" i="1"/>
  <c r="H20" i="1"/>
  <c r="G20" i="1"/>
  <c r="F20" i="1"/>
  <c r="D20" i="1" s="1"/>
  <c r="E20" i="1"/>
  <c r="K18" i="1"/>
  <c r="J18" i="1"/>
  <c r="I18" i="1"/>
  <c r="H18" i="1"/>
  <c r="G18" i="1"/>
  <c r="F18" i="1"/>
  <c r="D18" i="1" s="1"/>
  <c r="E18" i="1"/>
  <c r="K17" i="1"/>
  <c r="J17" i="1"/>
  <c r="I17" i="1"/>
  <c r="H17" i="1"/>
  <c r="G17" i="1"/>
  <c r="F17" i="1"/>
  <c r="D17" i="1" s="1"/>
  <c r="E17" i="1"/>
  <c r="K16" i="1"/>
  <c r="J16" i="1"/>
  <c r="I16" i="1"/>
  <c r="H16" i="1"/>
  <c r="G16" i="1"/>
  <c r="F16" i="1"/>
  <c r="D16" i="1" s="1"/>
  <c r="E16" i="1"/>
  <c r="K15" i="1"/>
  <c r="J15" i="1"/>
  <c r="I15" i="1"/>
  <c r="H15" i="1"/>
  <c r="G15" i="1"/>
  <c r="F15" i="1"/>
  <c r="D15" i="1" s="1"/>
  <c r="E15" i="1"/>
  <c r="K14" i="1"/>
  <c r="J14" i="1"/>
  <c r="I14" i="1"/>
  <c r="H14" i="1"/>
  <c r="G14" i="1"/>
  <c r="F14" i="1"/>
  <c r="E14" i="1"/>
  <c r="D14" i="1" s="1"/>
  <c r="K12" i="1"/>
  <c r="J12" i="1"/>
  <c r="I12" i="1"/>
  <c r="H12" i="1"/>
  <c r="G12" i="1"/>
  <c r="F12" i="1"/>
  <c r="E12" i="1"/>
  <c r="D12" i="1" s="1"/>
  <c r="K11" i="1"/>
  <c r="J11" i="1"/>
  <c r="I11" i="1"/>
  <c r="H11" i="1"/>
  <c r="G11" i="1"/>
  <c r="F11" i="1"/>
  <c r="E11" i="1"/>
  <c r="D11" i="1" s="1"/>
  <c r="K10" i="1"/>
  <c r="J10" i="1"/>
  <c r="I10" i="1"/>
  <c r="H10" i="1"/>
  <c r="G10" i="1"/>
  <c r="F10" i="1"/>
  <c r="E10" i="1"/>
  <c r="D10" i="1" s="1"/>
  <c r="K9" i="1"/>
  <c r="J9" i="1"/>
  <c r="I9" i="1"/>
  <c r="H9" i="1"/>
  <c r="G9" i="1"/>
  <c r="F9" i="1"/>
  <c r="E9" i="1"/>
  <c r="D9" i="1" s="1"/>
  <c r="K8" i="1"/>
  <c r="J8" i="1"/>
  <c r="I8" i="1"/>
  <c r="H8" i="1"/>
  <c r="G8" i="1"/>
  <c r="F8" i="1"/>
  <c r="E8" i="1"/>
  <c r="D8" i="1" s="1"/>
  <c r="I78" i="1" l="1"/>
  <c r="D74" i="1"/>
  <c r="B74" i="1" s="1"/>
  <c r="J78" i="1"/>
  <c r="H78" i="1"/>
  <c r="D77" i="1"/>
  <c r="B77" i="1" s="1"/>
  <c r="G78" i="1"/>
  <c r="K78" i="1"/>
  <c r="D60" i="1"/>
  <c r="D73" i="1" s="1"/>
  <c r="B73" i="1" s="1"/>
  <c r="D68" i="1"/>
  <c r="D75" i="1" s="1"/>
  <c r="B75" i="1" s="1"/>
  <c r="D69" i="1"/>
  <c r="D76" i="1" s="1"/>
  <c r="B76" i="1" s="1"/>
  <c r="F75" i="1"/>
  <c r="F78" i="1" s="1"/>
</calcChain>
</file>

<file path=xl/sharedStrings.xml><?xml version="1.0" encoding="utf-8"?>
<sst xmlns="http://schemas.openxmlformats.org/spreadsheetml/2006/main" count="93" uniqueCount="34">
  <si>
    <t xml:space="preserve">                                                             VIII.  SKYRIUS. VIETOS PLĖTROS STRATEGIJOS FINANSINIS PLANAS</t>
  </si>
  <si>
    <t xml:space="preserve">VEIKSMAS </t>
  </si>
  <si>
    <t>Procentinis paskirstymas</t>
  </si>
  <si>
    <t>LĖŠŲ POREIKIS</t>
  </si>
  <si>
    <t>Iš viso:</t>
  </si>
  <si>
    <t>2016 m.</t>
  </si>
  <si>
    <t>2017 m.</t>
  </si>
  <si>
    <t>2018 m.</t>
  </si>
  <si>
    <t>2019 m.</t>
  </si>
  <si>
    <t>2020 m.</t>
  </si>
  <si>
    <t>2021 m.</t>
  </si>
  <si>
    <t>2022 m.</t>
  </si>
  <si>
    <r>
      <rPr>
        <b/>
        <sz val="11"/>
        <color rgb="FF000000"/>
        <rFont val="Calibri"/>
        <charset val="186"/>
      </rPr>
      <t xml:space="preserve">1. TIKSLAS. </t>
    </r>
    <r>
      <rPr>
        <b/>
        <sz val="12"/>
        <color rgb="FF000000"/>
        <rFont val="Times New Roman"/>
        <charset val="186"/>
      </rPr>
      <t>Mažinti vietos plėtros strategijos įgyvendinimo teritorijos gyventojų socialinę atskirtį, pasitelkiant vietos bendruomenę</t>
    </r>
  </si>
  <si>
    <t>1.1. UŽDAVINYS: Suteikti socialinių paslaugų socialinę askirtį patiriantiens darbingų gyventojų šeimos nariams</t>
  </si>
  <si>
    <t>Savivaldybės biudžeto lėšos</t>
  </si>
  <si>
    <t>Valstybės biudžeto lėšos</t>
  </si>
  <si>
    <t>Kitos viešosios lėšos</t>
  </si>
  <si>
    <t>Privačios lėšos</t>
  </si>
  <si>
    <t>Europos Sąjungos struktūrinių fondų lėšos</t>
  </si>
  <si>
    <r>
      <t xml:space="preserve">1.1.3. specialiųjų socialinės priežiūros </t>
    </r>
    <r>
      <rPr>
        <sz val="12"/>
        <rFont val="Times New Roman"/>
        <charset val="186"/>
      </rPr>
      <t xml:space="preserve"> ( pagalba į namus, intensyvi krizi</t>
    </r>
    <r>
      <rPr>
        <sz val="12"/>
        <rFont val="Calibri"/>
        <charset val="186"/>
      </rPr>
      <t>ų įveikimo pagalba</t>
    </r>
    <r>
      <rPr>
        <sz val="12"/>
        <rFont val="Times New Roman"/>
        <charset val="186"/>
      </rPr>
      <t xml:space="preserve">  ir kita) ir bendrųjų socialinių paslaugų (sociokultūrinių ir kita) teikimas socialinę atskirtį patiriančioms socialinės rizikos šeimoms/asmenims (tarp jų ir pabėgėliams), pasitelkiant savanorius</t>
    </r>
  </si>
  <si>
    <r>
      <rPr>
        <sz val="11"/>
        <color rgb="FF000000"/>
        <rFont val="Calibri"/>
        <charset val="186"/>
      </rPr>
      <t xml:space="preserve">1.2. UŽDAVINYS: </t>
    </r>
    <r>
      <rPr>
        <b/>
        <sz val="12"/>
        <color theme="1"/>
        <rFont val="Times New Roman"/>
        <charset val="186"/>
      </rPr>
      <t>Užtikrinti teikiamų ir naujų socialinių paslaugų prieinamumą, vykdant gyventojų informavimą ir plėtojant bendradarbiavimo tinklus</t>
    </r>
  </si>
  <si>
    <t xml:space="preserve">1.2.2. Bendruomeniškumo ugdymo, gerosios patirties ir informacijos sklaida apie įvairiose organizacijose prieinamas socialines (bendrasias ir specialiasias)  ir kitas reikalingas paslaugas ir tarpininkavimas šias paslaugas gaunant </t>
  </si>
  <si>
    <r>
      <rPr>
        <sz val="11"/>
        <color rgb="FF000000"/>
        <rFont val="Calibri"/>
        <charset val="186"/>
      </rPr>
      <t xml:space="preserve">2 TIKSLAS. </t>
    </r>
    <r>
      <rPr>
        <b/>
        <sz val="11"/>
        <color rgb="FF000000"/>
        <rFont val="Calibri"/>
        <charset val="186"/>
      </rPr>
      <t>Gerinti darbingų gyventojų padėtį darbo rinkoje, sudarant palankias sąlygas verslo pradžiai</t>
    </r>
  </si>
  <si>
    <r>
      <rPr>
        <sz val="11"/>
        <color rgb="FF000000"/>
        <rFont val="Calibri"/>
        <charset val="186"/>
      </rPr>
      <t xml:space="preserve">2.1 UŽDAVINYS. </t>
    </r>
    <r>
      <rPr>
        <sz val="12"/>
        <color rgb="FF000000"/>
        <rFont val="Times New Roman"/>
        <charset val="186"/>
      </rPr>
      <t>Suteikti darbingiems gyventojams būtinas paslaugas, konsultacijas ir paramą verslo pradžiai</t>
    </r>
  </si>
  <si>
    <r>
      <rPr>
        <sz val="11"/>
        <color rgb="FF000000"/>
        <rFont val="Calibri"/>
        <charset val="186"/>
      </rPr>
      <t>2.2 UŽDAVINYS.</t>
    </r>
    <r>
      <rPr>
        <b/>
        <sz val="12"/>
        <color rgb="FF000000"/>
        <rFont val="Times New Roman"/>
        <charset val="186"/>
      </rPr>
      <t xml:space="preserve"> Įgyvendinti darbingų gyventojų verslumui didinti skirtas neformalias iniciatyvas</t>
    </r>
  </si>
  <si>
    <t>Strategijos administravimo išlaidos eurais</t>
  </si>
  <si>
    <t>Iš viso Strategijai įgyvendinti</t>
  </si>
  <si>
    <t>1.2.1. Naujų darbo su jaunimu formų įgyvendinimas , siekiant sudaryti sąlygas socialinę atskirtį patiriančių jaunuolių savirealizacijai , kuriant ir plėtojant bendradarbiavimo tinklus su kitomis VVG ar jaunimo užimtumo organizacijomis</t>
  </si>
  <si>
    <t>2.1.1.  Paramos verslo pradžiai suteikimas fiziniams ir juridiniams asmenims sukuriant profesinei veiklai vykdyti reikalingas erdves ( rekonstruotame Panevėžio autobusų stoties pastate ir kitose erdvėse).</t>
  </si>
  <si>
    <t>2.1.2.Mokymų ir konsultacijų įgyvendinimas pradedantiems verslą asmenims ( apie verslo pradžią, buhalterinę apskaitą, rinkodarą, eksportą ir kita).</t>
  </si>
  <si>
    <r>
      <rPr>
        <sz val="11"/>
        <color rgb="FF000000"/>
        <rFont val="Calibri"/>
        <charset val="186"/>
      </rPr>
      <t>2.2.2</t>
    </r>
    <r>
      <rPr>
        <sz val="11"/>
        <color theme="1"/>
        <rFont val="Calibri"/>
        <charset val="186"/>
      </rPr>
      <t xml:space="preserve"> </t>
    </r>
    <r>
      <rPr>
        <sz val="11"/>
        <color rgb="FF000000"/>
        <rFont val="Calibri"/>
        <charset val="186"/>
      </rPr>
      <t>Darbinių įgūdžių darbo vietoje suteikimas darbingo amžiaus neaktyviems asmenims , teikiant mentorystės paslaugas</t>
    </r>
  </si>
  <si>
    <r>
      <rPr>
        <sz val="11"/>
        <color rgb="FF000000"/>
        <rFont val="Calibri"/>
        <charset val="186"/>
      </rPr>
      <t xml:space="preserve">2.2.1. </t>
    </r>
    <r>
      <rPr>
        <sz val="12"/>
        <color theme="1"/>
        <rFont val="Times New Roman"/>
        <charset val="186"/>
      </rPr>
      <t>Informavimo ir konsultavimo paslaugų teikimas, mokymų organizavimas darbingiems neaktyviems gyventojams</t>
    </r>
    <r>
      <rPr>
        <sz val="11"/>
        <color theme="1"/>
        <rFont val="Calibri"/>
        <charset val="186"/>
      </rPr>
      <t>.</t>
    </r>
  </si>
  <si>
    <t>1.1.1 Specialiųjų socialinių paslaugų ( Socialinės priežiūros ir socialinės globos) darbingų gyventojų šeimos nariams (vaikams, suaugusiems dėl ligos, neįgalumo ar kitų priežąsčių) teikimas, pasitelkiant savanorius</t>
  </si>
  <si>
    <r>
      <t>1.1.2.  Bendrųjų socialinių  paslaugų (</t>
    </r>
    <r>
      <rPr>
        <sz val="12"/>
        <rFont val="Times New Roman"/>
        <charset val="186"/>
      </rPr>
      <t>asmeninės higienos ir priežiūros</t>
    </r>
    <r>
      <rPr>
        <sz val="11"/>
        <rFont val="Calibri"/>
        <charset val="186"/>
      </rPr>
      <t xml:space="preserve"> , tranportavimo organizavimo, sociokultūrinės ir kitų )teikimas socialinę atskirtį patiriantiems darbingiems senyvo amžiaus asmenims , pasitelkiant savanorius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</si>
</sst>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€"/>
    <numFmt numFmtId="165" formatCode="0.0%"/>
  </numFmts>
  <fonts count="18">
    <font>
      <sz val="11"/>
      <color theme="1"/>
      <name val="Calibri"/>
      <charset val="186"/>
      <scheme val="minor"/>
    </font>
    <font>
      <b/>
      <sz val="12"/>
      <color theme="1"/>
      <name val="Times New Roman"/>
      <charset val="186"/>
    </font>
    <font>
      <b/>
      <sz val="11"/>
      <color rgb="FF000000"/>
      <name val="Calibri"/>
      <charset val="186"/>
      <scheme val="minor"/>
    </font>
    <font>
      <sz val="11"/>
      <name val="Calibri"/>
      <charset val="186"/>
      <scheme val="minor"/>
    </font>
    <font>
      <sz val="11"/>
      <color rgb="FF000000"/>
      <name val="Calibri"/>
      <charset val="186"/>
      <scheme val="minor"/>
    </font>
    <font>
      <b/>
      <i/>
      <sz val="11"/>
      <color rgb="FF000000"/>
      <name val="Calibri"/>
      <charset val="186"/>
      <scheme val="minor"/>
    </font>
    <font>
      <sz val="11"/>
      <name val="Calibri"/>
      <charset val="186"/>
      <scheme val="minor"/>
    </font>
    <font>
      <i/>
      <sz val="11"/>
      <color rgb="FF000000"/>
      <name val="Calibri"/>
      <charset val="186"/>
      <scheme val="minor"/>
    </font>
    <font>
      <b/>
      <sz val="12"/>
      <color rgb="FF000000"/>
      <name val="Times New Roman"/>
      <charset val="186"/>
    </font>
    <font>
      <sz val="12"/>
      <name val="Times New Roman"/>
      <charset val="186"/>
    </font>
    <font>
      <sz val="11"/>
      <name val="Calibri"/>
      <charset val="186"/>
    </font>
    <font>
      <b/>
      <sz val="11"/>
      <color rgb="FF000000"/>
      <name val="Calibri"/>
      <charset val="186"/>
    </font>
    <font>
      <sz val="12"/>
      <color rgb="FF000000"/>
      <name val="Times New Roman"/>
      <charset val="186"/>
    </font>
    <font>
      <sz val="12"/>
      <color theme="1"/>
      <name val="Times New Roman"/>
      <charset val="186"/>
    </font>
    <font>
      <sz val="11"/>
      <color theme="1"/>
      <name val="Calibri"/>
      <charset val="186"/>
    </font>
    <font>
      <sz val="11"/>
      <color rgb="FF000000"/>
      <name val="Calibri"/>
      <charset val="186"/>
    </font>
    <font>
      <sz val="11"/>
      <color theme="1"/>
      <name val="Calibri"/>
      <charset val="186"/>
      <scheme val="minor"/>
    </font>
    <font>
      <sz val="12"/>
      <name val="Calibri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lightTrellis">
        <fgColor rgb="FF000000"/>
        <bgColor rgb="FFA0A0A0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>
      <alignment vertical="center"/>
    </xf>
    <xf numFmtId="0" fontId="16" fillId="0" borderId="0"/>
  </cellStyleXfs>
  <cellXfs count="60">
    <xf numFmtId="0" fontId="0" fillId="0" borderId="0" xfId="0" applyAlignment="1"/>
    <xf numFmtId="0" fontId="1" fillId="0" borderId="0" xfId="1" applyFont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2" fillId="0" borderId="2" xfId="1" applyFont="1" applyBorder="1" applyAlignment="1">
      <alignment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0" borderId="4" xfId="1" applyFont="1" applyBorder="1" applyAlignment="1">
      <alignment vertical="center" wrapText="1"/>
    </xf>
    <xf numFmtId="165" fontId="4" fillId="0" borderId="0" xfId="1" applyNumberFormat="1" applyFont="1" applyBorder="1" applyAlignment="1">
      <alignment horizontal="center" vertical="top" wrapText="1"/>
    </xf>
    <xf numFmtId="164" fontId="4" fillId="0" borderId="1" xfId="1" applyNumberFormat="1" applyFont="1" applyBorder="1" applyAlignment="1">
      <alignment vertical="center" wrapText="1"/>
    </xf>
    <xf numFmtId="164" fontId="4" fillId="0" borderId="6" xfId="1" applyNumberFormat="1" applyFont="1" applyBorder="1" applyAlignment="1">
      <alignment horizontal="right" vertical="center" wrapText="1"/>
    </xf>
    <xf numFmtId="164" fontId="4" fillId="0" borderId="6" xfId="1" applyNumberFormat="1" applyFont="1" applyBorder="1" applyAlignment="1">
      <alignment vertical="center" wrapText="1"/>
    </xf>
    <xf numFmtId="164" fontId="4" fillId="0" borderId="8" xfId="1" applyNumberFormat="1" applyFont="1" applyBorder="1" applyAlignment="1">
      <alignment vertical="center" wrapText="1"/>
    </xf>
    <xf numFmtId="0" fontId="4" fillId="0" borderId="9" xfId="1" applyFont="1" applyBorder="1" applyAlignment="1">
      <alignment horizontal="center" vertical="top" wrapText="1"/>
    </xf>
    <xf numFmtId="164" fontId="5" fillId="2" borderId="6" xfId="1" applyNumberFormat="1" applyFont="1" applyFill="1" applyBorder="1" applyAlignment="1">
      <alignment vertical="center" wrapText="1"/>
    </xf>
    <xf numFmtId="164" fontId="5" fillId="2" borderId="6" xfId="1" applyNumberFormat="1" applyFont="1" applyFill="1" applyBorder="1" applyAlignment="1">
      <alignment horizontal="right" vertical="center" wrapText="1"/>
    </xf>
    <xf numFmtId="0" fontId="4" fillId="0" borderId="6" xfId="1" applyFont="1" applyBorder="1" applyAlignment="1">
      <alignment vertical="top" wrapText="1"/>
    </xf>
    <xf numFmtId="0" fontId="4" fillId="0" borderId="3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164" fontId="4" fillId="0" borderId="4" xfId="1" applyNumberFormat="1" applyFont="1" applyBorder="1" applyAlignment="1">
      <alignment vertical="center"/>
    </xf>
    <xf numFmtId="164" fontId="4" fillId="0" borderId="10" xfId="1" applyNumberFormat="1" applyFont="1" applyBorder="1" applyAlignment="1">
      <alignment vertical="center"/>
    </xf>
    <xf numFmtId="0" fontId="4" fillId="0" borderId="11" xfId="1" applyFont="1" applyBorder="1" applyAlignment="1">
      <alignment vertical="top" wrapText="1"/>
    </xf>
    <xf numFmtId="164" fontId="4" fillId="2" borderId="6" xfId="1" applyNumberFormat="1" applyFont="1" applyFill="1" applyBorder="1" applyAlignment="1">
      <alignment vertical="center" wrapText="1"/>
    </xf>
    <xf numFmtId="164" fontId="2" fillId="2" borderId="6" xfId="1" applyNumberFormat="1" applyFont="1" applyFill="1" applyBorder="1" applyAlignment="1">
      <alignment vertical="center" wrapText="1"/>
    </xf>
    <xf numFmtId="164" fontId="4" fillId="0" borderId="6" xfId="1" applyNumberFormat="1" applyFont="1" applyFill="1" applyBorder="1" applyAlignment="1">
      <alignment vertical="center" wrapText="1"/>
    </xf>
    <xf numFmtId="164" fontId="4" fillId="0" borderId="2" xfId="1" applyNumberFormat="1" applyFont="1" applyBorder="1" applyAlignment="1">
      <alignment vertical="center"/>
    </xf>
    <xf numFmtId="4" fontId="4" fillId="0" borderId="6" xfId="1" applyNumberFormat="1" applyFont="1" applyBorder="1" applyAlignment="1">
      <alignment horizontal="right" vertical="center" wrapText="1"/>
    </xf>
    <xf numFmtId="0" fontId="7" fillId="0" borderId="6" xfId="1" applyFont="1" applyBorder="1" applyAlignment="1">
      <alignment vertical="top" wrapText="1"/>
    </xf>
    <xf numFmtId="0" fontId="5" fillId="2" borderId="6" xfId="1" applyFont="1" applyFill="1" applyBorder="1" applyAlignment="1">
      <alignment vertical="center" wrapText="1"/>
    </xf>
    <xf numFmtId="0" fontId="5" fillId="2" borderId="6" xfId="1" applyFont="1" applyFill="1" applyBorder="1" applyAlignment="1">
      <alignment horizontal="right" vertical="center" wrapText="1"/>
    </xf>
    <xf numFmtId="10" fontId="7" fillId="0" borderId="12" xfId="1" applyNumberFormat="1" applyFont="1" applyBorder="1" applyAlignment="1">
      <alignment vertical="center" wrapText="1"/>
    </xf>
    <xf numFmtId="0" fontId="4" fillId="0" borderId="6" xfId="1" applyFont="1" applyFill="1" applyBorder="1" applyAlignment="1">
      <alignment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4" fillId="0" borderId="12" xfId="1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4" fillId="0" borderId="8" xfId="1" applyFont="1" applyFill="1" applyBorder="1" applyAlignment="1">
      <alignment vertical="center" wrapText="1"/>
    </xf>
    <xf numFmtId="0" fontId="4" fillId="0" borderId="8" xfId="1" applyFont="1" applyBorder="1" applyAlignment="1">
      <alignment vertical="center" wrapText="1"/>
    </xf>
    <xf numFmtId="0" fontId="5" fillId="2" borderId="1" xfId="1" applyFont="1" applyFill="1" applyBorder="1" applyAlignment="1">
      <alignment horizontal="right" vertical="center" wrapText="1"/>
    </xf>
    <xf numFmtId="10" fontId="5" fillId="2" borderId="8" xfId="1" applyNumberFormat="1" applyFont="1" applyFill="1" applyBorder="1" applyAlignment="1">
      <alignment horizontal="right" vertical="center" wrapText="1"/>
    </xf>
    <xf numFmtId="0" fontId="5" fillId="2" borderId="8" xfId="1" applyFont="1" applyFill="1" applyBorder="1" applyAlignment="1">
      <alignment horizontal="right" vertical="center" wrapText="1"/>
    </xf>
    <xf numFmtId="4" fontId="5" fillId="2" borderId="1" xfId="1" applyNumberFormat="1" applyFont="1" applyFill="1" applyBorder="1" applyAlignment="1">
      <alignment horizontal="right" vertical="center" wrapText="1"/>
    </xf>
    <xf numFmtId="0" fontId="7" fillId="0" borderId="5" xfId="1" applyFont="1" applyBorder="1" applyAlignment="1">
      <alignment vertical="top" wrapText="1"/>
    </xf>
    <xf numFmtId="0" fontId="7" fillId="0" borderId="8" xfId="1" applyFont="1" applyBorder="1" applyAlignment="1">
      <alignment vertical="top" wrapText="1"/>
    </xf>
    <xf numFmtId="164" fontId="5" fillId="2" borderId="3" xfId="1" applyNumberFormat="1" applyFont="1" applyFill="1" applyBorder="1" applyAlignment="1">
      <alignment vertical="center" wrapText="1"/>
    </xf>
    <xf numFmtId="164" fontId="5" fillId="2" borderId="2" xfId="1" applyNumberFormat="1" applyFont="1" applyFill="1" applyBorder="1" applyAlignment="1">
      <alignment vertical="center" wrapText="1"/>
    </xf>
    <xf numFmtId="0" fontId="4" fillId="3" borderId="3" xfId="1" applyFont="1" applyFill="1" applyBorder="1" applyAlignment="1">
      <alignment vertical="center" wrapText="1"/>
    </xf>
    <xf numFmtId="0" fontId="4" fillId="3" borderId="4" xfId="1" applyFont="1" applyFill="1" applyBorder="1" applyAlignment="1">
      <alignment vertical="center" wrapText="1"/>
    </xf>
    <xf numFmtId="0" fontId="4" fillId="3" borderId="2" xfId="1" applyFont="1" applyFill="1" applyBorder="1" applyAlignment="1">
      <alignment vertical="center" wrapText="1"/>
    </xf>
    <xf numFmtId="0" fontId="3" fillId="0" borderId="5" xfId="1" applyFont="1" applyBorder="1" applyAlignment="1">
      <alignment horizontal="left" vertical="top" wrapText="1"/>
    </xf>
    <xf numFmtId="0" fontId="3" fillId="0" borderId="7" xfId="1" applyFont="1" applyBorder="1" applyAlignment="1">
      <alignment horizontal="left" vertical="top" wrapText="1"/>
    </xf>
    <xf numFmtId="0" fontId="3" fillId="0" borderId="8" xfId="1" applyFont="1" applyBorder="1" applyAlignment="1">
      <alignment horizontal="left" vertical="top" wrapText="1"/>
    </xf>
    <xf numFmtId="0" fontId="10" fillId="0" borderId="5" xfId="1" applyFont="1" applyBorder="1" applyAlignment="1">
      <alignment vertical="top" wrapText="1"/>
    </xf>
    <xf numFmtId="0" fontId="3" fillId="0" borderId="7" xfId="1" applyFont="1" applyBorder="1" applyAlignment="1">
      <alignment vertical="top" wrapText="1"/>
    </xf>
    <xf numFmtId="0" fontId="3" fillId="0" borderId="8" xfId="1" applyFont="1" applyBorder="1" applyAlignment="1">
      <alignment vertical="top" wrapText="1"/>
    </xf>
    <xf numFmtId="0" fontId="6" fillId="0" borderId="5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0" fontId="4" fillId="0" borderId="7" xfId="1" applyFont="1" applyBorder="1" applyAlignment="1">
      <alignment vertical="top" wrapText="1"/>
    </xf>
    <xf numFmtId="0" fontId="4" fillId="0" borderId="8" xfId="1" applyFont="1" applyBorder="1" applyAlignment="1">
      <alignment vertical="top" wrapText="1"/>
    </xf>
    <xf numFmtId="0" fontId="15" fillId="0" borderId="5" xfId="1" applyFont="1" applyBorder="1" applyAlignment="1">
      <alignment vertical="top" wrapText="1"/>
    </xf>
    <xf numFmtId="0" fontId="7" fillId="0" borderId="7" xfId="1" applyFont="1" applyBorder="1" applyAlignment="1">
      <alignment vertical="top" wrapText="1"/>
    </xf>
  </cellXfs>
  <cellStyles count="2">
    <cellStyle name="Įprastas" xfId="0" builtinId="0"/>
    <cellStyle name="Įprastas 2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78"/>
  <sheetViews>
    <sheetView tabSelected="1" workbookViewId="0">
      <pane ySplit="5" topLeftCell="A6" activePane="bottomLeft" state="frozen"/>
      <selection pane="bottomLeft" activeCell="A14" sqref="A14:A19"/>
    </sheetView>
  </sheetViews>
  <sheetFormatPr defaultColWidth="9" defaultRowHeight="15"/>
  <cols>
    <col min="1" max="1" width="40.28515625" customWidth="1"/>
    <col min="2" max="2" width="14.28515625" customWidth="1"/>
    <col min="3" max="3" width="13.85546875" customWidth="1"/>
    <col min="4" max="4" width="13.140625" customWidth="1"/>
    <col min="5" max="11" width="12.28515625" customWidth="1"/>
  </cols>
  <sheetData>
    <row r="3" spans="1:11" ht="15.75">
      <c r="A3" s="1" t="s">
        <v>0</v>
      </c>
      <c r="B3" s="1"/>
    </row>
    <row r="5" spans="1:11" ht="36.75" customHeight="1">
      <c r="A5" s="2" t="s">
        <v>1</v>
      </c>
      <c r="B5" s="3" t="s">
        <v>2</v>
      </c>
      <c r="C5" s="3" t="s">
        <v>3</v>
      </c>
      <c r="D5" s="4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</row>
    <row r="6" spans="1:11" ht="31.5" customHeight="1">
      <c r="A6" s="5" t="s">
        <v>12</v>
      </c>
      <c r="B6" s="6"/>
      <c r="C6" s="7"/>
      <c r="D6" s="7"/>
      <c r="E6" s="7"/>
      <c r="F6" s="7"/>
      <c r="G6" s="7"/>
      <c r="H6" s="7"/>
      <c r="I6" s="7"/>
      <c r="J6" s="7"/>
      <c r="K6" s="3"/>
    </row>
    <row r="7" spans="1:11" ht="30" customHeight="1">
      <c r="A7" s="5" t="s">
        <v>13</v>
      </c>
      <c r="B7" s="6"/>
      <c r="C7" s="7"/>
      <c r="D7" s="7"/>
      <c r="E7" s="7"/>
      <c r="F7" s="7"/>
      <c r="G7" s="7"/>
      <c r="H7" s="7"/>
      <c r="I7" s="7"/>
      <c r="J7" s="7"/>
      <c r="K7" s="3"/>
    </row>
    <row r="8" spans="1:11" ht="90.75" customHeight="1">
      <c r="A8" s="48" t="s">
        <v>32</v>
      </c>
      <c r="B8" s="8">
        <v>0</v>
      </c>
      <c r="C8" s="9" t="s">
        <v>14</v>
      </c>
      <c r="D8" s="10">
        <f>SUM(E8:K8)</f>
        <v>0</v>
      </c>
      <c r="E8" s="11">
        <f>$B8*E$13</f>
        <v>0</v>
      </c>
      <c r="F8" s="11">
        <f t="shared" ref="F8:K8" si="0">$B8*F$13</f>
        <v>0</v>
      </c>
      <c r="G8" s="11">
        <f t="shared" si="0"/>
        <v>0</v>
      </c>
      <c r="H8" s="11">
        <f t="shared" si="0"/>
        <v>0</v>
      </c>
      <c r="I8" s="11">
        <f t="shared" si="0"/>
        <v>0</v>
      </c>
      <c r="J8" s="11">
        <f t="shared" si="0"/>
        <v>0</v>
      </c>
      <c r="K8" s="11">
        <f t="shared" si="0"/>
        <v>0</v>
      </c>
    </row>
    <row r="9" spans="1:11" ht="45">
      <c r="A9" s="49"/>
      <c r="B9" s="8">
        <v>7.3999999999999996E-2</v>
      </c>
      <c r="C9" s="12" t="s">
        <v>15</v>
      </c>
      <c r="D9" s="10">
        <f t="shared" ref="D9:D18" si="1">SUM(E9:K9)</f>
        <v>6660</v>
      </c>
      <c r="E9" s="11">
        <f t="shared" ref="E9:K12" si="2">$B9*E$13</f>
        <v>0</v>
      </c>
      <c r="F9" s="11">
        <f t="shared" si="2"/>
        <v>740</v>
      </c>
      <c r="G9" s="11">
        <f t="shared" si="2"/>
        <v>1850</v>
      </c>
      <c r="H9" s="11">
        <f t="shared" si="2"/>
        <v>1850</v>
      </c>
      <c r="I9" s="11">
        <f t="shared" si="2"/>
        <v>1480</v>
      </c>
      <c r="J9" s="11">
        <f t="shared" si="2"/>
        <v>740</v>
      </c>
      <c r="K9" s="11">
        <f t="shared" si="2"/>
        <v>0</v>
      </c>
    </row>
    <row r="10" spans="1:11" ht="45">
      <c r="A10" s="49"/>
      <c r="B10" s="8">
        <v>7.5999999999999998E-2</v>
      </c>
      <c r="C10" s="12" t="s">
        <v>16</v>
      </c>
      <c r="D10" s="10">
        <f t="shared" si="1"/>
        <v>6840</v>
      </c>
      <c r="E10" s="11">
        <f t="shared" si="2"/>
        <v>0</v>
      </c>
      <c r="F10" s="11">
        <f t="shared" si="2"/>
        <v>760</v>
      </c>
      <c r="G10" s="11">
        <f t="shared" si="2"/>
        <v>1900</v>
      </c>
      <c r="H10" s="11">
        <f t="shared" si="2"/>
        <v>1900</v>
      </c>
      <c r="I10" s="11">
        <f t="shared" si="2"/>
        <v>1520</v>
      </c>
      <c r="J10" s="11">
        <f t="shared" si="2"/>
        <v>760</v>
      </c>
      <c r="K10" s="11">
        <f t="shared" si="2"/>
        <v>0</v>
      </c>
    </row>
    <row r="11" spans="1:11" ht="30">
      <c r="A11" s="49"/>
      <c r="B11" s="8">
        <v>0</v>
      </c>
      <c r="C11" s="12" t="s">
        <v>17</v>
      </c>
      <c r="D11" s="10">
        <f t="shared" si="1"/>
        <v>0</v>
      </c>
      <c r="E11" s="11">
        <f t="shared" si="2"/>
        <v>0</v>
      </c>
      <c r="F11" s="11">
        <f t="shared" si="2"/>
        <v>0</v>
      </c>
      <c r="G11" s="11">
        <f t="shared" si="2"/>
        <v>0</v>
      </c>
      <c r="H11" s="11">
        <f t="shared" si="2"/>
        <v>0</v>
      </c>
      <c r="I11" s="11">
        <f t="shared" si="2"/>
        <v>0</v>
      </c>
      <c r="J11" s="11">
        <f t="shared" si="2"/>
        <v>0</v>
      </c>
      <c r="K11" s="11">
        <f t="shared" si="2"/>
        <v>0</v>
      </c>
    </row>
    <row r="12" spans="1:11" ht="60">
      <c r="A12" s="49"/>
      <c r="B12" s="8">
        <v>0.85</v>
      </c>
      <c r="C12" s="12" t="s">
        <v>18</v>
      </c>
      <c r="D12" s="10">
        <f t="shared" si="1"/>
        <v>76500</v>
      </c>
      <c r="E12" s="11">
        <f t="shared" si="2"/>
        <v>0</v>
      </c>
      <c r="F12" s="11">
        <f t="shared" si="2"/>
        <v>8500</v>
      </c>
      <c r="G12" s="11">
        <f t="shared" si="2"/>
        <v>21250</v>
      </c>
      <c r="H12" s="11">
        <f t="shared" si="2"/>
        <v>21250</v>
      </c>
      <c r="I12" s="11">
        <f t="shared" si="2"/>
        <v>17000</v>
      </c>
      <c r="J12" s="11">
        <f t="shared" si="2"/>
        <v>8500</v>
      </c>
      <c r="K12" s="11">
        <f t="shared" si="2"/>
        <v>0</v>
      </c>
    </row>
    <row r="13" spans="1:11">
      <c r="A13" s="50"/>
      <c r="B13" s="13"/>
      <c r="C13" s="14" t="s">
        <v>4</v>
      </c>
      <c r="D13" s="14">
        <v>90000</v>
      </c>
      <c r="E13" s="14">
        <v>0</v>
      </c>
      <c r="F13" s="14">
        <v>10000</v>
      </c>
      <c r="G13" s="15">
        <v>25000</v>
      </c>
      <c r="H13" s="15">
        <v>25000</v>
      </c>
      <c r="I13" s="14">
        <v>20000</v>
      </c>
      <c r="J13" s="14">
        <v>10000</v>
      </c>
      <c r="K13" s="14">
        <v>0</v>
      </c>
    </row>
    <row r="14" spans="1:11" ht="139.5" customHeight="1">
      <c r="A14" s="51" t="s">
        <v>33</v>
      </c>
      <c r="B14" s="8">
        <v>0</v>
      </c>
      <c r="C14" s="11" t="s">
        <v>14</v>
      </c>
      <c r="D14" s="10">
        <f>SUM(E14:K14)</f>
        <v>0</v>
      </c>
      <c r="E14" s="11">
        <f>$B14*E$19</f>
        <v>0</v>
      </c>
      <c r="F14" s="11">
        <f t="shared" ref="F14:K18" si="3">$B14*F$19</f>
        <v>0</v>
      </c>
      <c r="G14" s="11">
        <f t="shared" si="3"/>
        <v>0</v>
      </c>
      <c r="H14" s="11">
        <f t="shared" si="3"/>
        <v>0</v>
      </c>
      <c r="I14" s="11">
        <f t="shared" si="3"/>
        <v>0</v>
      </c>
      <c r="J14" s="11">
        <f t="shared" si="3"/>
        <v>0</v>
      </c>
      <c r="K14" s="11">
        <f t="shared" si="3"/>
        <v>0</v>
      </c>
    </row>
    <row r="15" spans="1:11" ht="45">
      <c r="A15" s="52"/>
      <c r="B15" s="8">
        <v>7.3999999999999996E-2</v>
      </c>
      <c r="C15" s="11" t="s">
        <v>15</v>
      </c>
      <c r="D15" s="10">
        <f t="shared" si="1"/>
        <v>6660</v>
      </c>
      <c r="E15" s="11">
        <f t="shared" ref="E15:E18" si="4">$B15*E$19</f>
        <v>0</v>
      </c>
      <c r="F15" s="11">
        <f t="shared" si="3"/>
        <v>740</v>
      </c>
      <c r="G15" s="11">
        <f t="shared" si="3"/>
        <v>2220</v>
      </c>
      <c r="H15" s="11">
        <f t="shared" si="3"/>
        <v>1480</v>
      </c>
      <c r="I15" s="11">
        <f t="shared" si="3"/>
        <v>740</v>
      </c>
      <c r="J15" s="11">
        <f t="shared" si="3"/>
        <v>740</v>
      </c>
      <c r="K15" s="11">
        <f t="shared" si="3"/>
        <v>740</v>
      </c>
    </row>
    <row r="16" spans="1:11" ht="45">
      <c r="A16" s="52"/>
      <c r="B16" s="8">
        <v>7.5999999999999998E-2</v>
      </c>
      <c r="C16" s="11" t="s">
        <v>16</v>
      </c>
      <c r="D16" s="10">
        <f t="shared" si="1"/>
        <v>6840</v>
      </c>
      <c r="E16" s="11">
        <f t="shared" si="4"/>
        <v>0</v>
      </c>
      <c r="F16" s="11">
        <f t="shared" si="3"/>
        <v>760</v>
      </c>
      <c r="G16" s="11">
        <f t="shared" si="3"/>
        <v>2280</v>
      </c>
      <c r="H16" s="11">
        <f t="shared" si="3"/>
        <v>1520</v>
      </c>
      <c r="I16" s="11">
        <f t="shared" si="3"/>
        <v>760</v>
      </c>
      <c r="J16" s="11">
        <f t="shared" si="3"/>
        <v>760</v>
      </c>
      <c r="K16" s="11">
        <f t="shared" si="3"/>
        <v>760</v>
      </c>
    </row>
    <row r="17" spans="1:11" ht="30">
      <c r="A17" s="52"/>
      <c r="B17" s="8">
        <v>0</v>
      </c>
      <c r="C17" s="11" t="s">
        <v>17</v>
      </c>
      <c r="D17" s="10">
        <f t="shared" si="1"/>
        <v>0</v>
      </c>
      <c r="E17" s="11">
        <f t="shared" si="4"/>
        <v>0</v>
      </c>
      <c r="F17" s="11">
        <f t="shared" si="3"/>
        <v>0</v>
      </c>
      <c r="G17" s="11">
        <f t="shared" si="3"/>
        <v>0</v>
      </c>
      <c r="H17" s="11">
        <f t="shared" si="3"/>
        <v>0</v>
      </c>
      <c r="I17" s="11">
        <f t="shared" si="3"/>
        <v>0</v>
      </c>
      <c r="J17" s="11">
        <f t="shared" si="3"/>
        <v>0</v>
      </c>
      <c r="K17" s="11">
        <f t="shared" si="3"/>
        <v>0</v>
      </c>
    </row>
    <row r="18" spans="1:11" ht="60">
      <c r="A18" s="52"/>
      <c r="B18" s="8">
        <v>0.85</v>
      </c>
      <c r="C18" s="11" t="s">
        <v>18</v>
      </c>
      <c r="D18" s="10">
        <f t="shared" si="1"/>
        <v>76500</v>
      </c>
      <c r="E18" s="11">
        <f t="shared" si="4"/>
        <v>0</v>
      </c>
      <c r="F18" s="11">
        <f t="shared" si="3"/>
        <v>8500</v>
      </c>
      <c r="G18" s="11">
        <f t="shared" si="3"/>
        <v>25500</v>
      </c>
      <c r="H18" s="11">
        <f t="shared" si="3"/>
        <v>17000</v>
      </c>
      <c r="I18" s="11">
        <f t="shared" si="3"/>
        <v>8500</v>
      </c>
      <c r="J18" s="11">
        <f t="shared" si="3"/>
        <v>8500</v>
      </c>
      <c r="K18" s="11">
        <f t="shared" si="3"/>
        <v>8500</v>
      </c>
    </row>
    <row r="19" spans="1:11">
      <c r="A19" s="53"/>
      <c r="B19" s="16"/>
      <c r="C19" s="14" t="s">
        <v>4</v>
      </c>
      <c r="D19" s="14">
        <v>90000</v>
      </c>
      <c r="E19" s="14">
        <v>0</v>
      </c>
      <c r="F19" s="15">
        <v>10000</v>
      </c>
      <c r="G19" s="15">
        <v>30000</v>
      </c>
      <c r="H19" s="15">
        <v>20000</v>
      </c>
      <c r="I19" s="15">
        <v>10000</v>
      </c>
      <c r="J19" s="15">
        <v>10000</v>
      </c>
      <c r="K19" s="14">
        <v>10000</v>
      </c>
    </row>
    <row r="20" spans="1:11" ht="45">
      <c r="A20" s="54" t="s">
        <v>19</v>
      </c>
      <c r="B20" s="8">
        <v>0</v>
      </c>
      <c r="C20" s="11" t="s">
        <v>14</v>
      </c>
      <c r="D20" s="10">
        <f>SUM(E20:K20)</f>
        <v>0</v>
      </c>
      <c r="E20" s="11">
        <f>$B20*E$25</f>
        <v>0</v>
      </c>
      <c r="F20" s="11">
        <f t="shared" ref="F20:K24" si="5">$B20*F$25</f>
        <v>0</v>
      </c>
      <c r="G20" s="11">
        <f t="shared" si="5"/>
        <v>0</v>
      </c>
      <c r="H20" s="11">
        <f t="shared" si="5"/>
        <v>0</v>
      </c>
      <c r="I20" s="11">
        <f t="shared" si="5"/>
        <v>0</v>
      </c>
      <c r="J20" s="11">
        <f t="shared" si="5"/>
        <v>0</v>
      </c>
      <c r="K20" s="11">
        <f t="shared" si="5"/>
        <v>0</v>
      </c>
    </row>
    <row r="21" spans="1:11" ht="45">
      <c r="A21" s="52"/>
      <c r="B21" s="8">
        <v>7.3999999999999996E-2</v>
      </c>
      <c r="C21" s="11" t="s">
        <v>15</v>
      </c>
      <c r="D21" s="10">
        <f t="shared" ref="D21:D24" si="6">SUM(E21:K21)</f>
        <v>5550</v>
      </c>
      <c r="E21" s="11">
        <f t="shared" ref="E21:E24" si="7">$B21*E$25</f>
        <v>0</v>
      </c>
      <c r="F21" s="11">
        <f t="shared" si="5"/>
        <v>0</v>
      </c>
      <c r="G21" s="11">
        <f t="shared" si="5"/>
        <v>888</v>
      </c>
      <c r="H21" s="11">
        <f t="shared" si="5"/>
        <v>888</v>
      </c>
      <c r="I21" s="11">
        <f t="shared" si="5"/>
        <v>1184</v>
      </c>
      <c r="J21" s="11">
        <f t="shared" si="5"/>
        <v>1295</v>
      </c>
      <c r="K21" s="11">
        <f t="shared" si="5"/>
        <v>1295</v>
      </c>
    </row>
    <row r="22" spans="1:11" ht="45">
      <c r="A22" s="52"/>
      <c r="B22" s="8">
        <v>7.5999999999999998E-2</v>
      </c>
      <c r="C22" s="11" t="s">
        <v>16</v>
      </c>
      <c r="D22" s="10">
        <f t="shared" si="6"/>
        <v>5700</v>
      </c>
      <c r="E22" s="11">
        <f t="shared" si="7"/>
        <v>0</v>
      </c>
      <c r="F22" s="11">
        <f t="shared" si="5"/>
        <v>0</v>
      </c>
      <c r="G22" s="11">
        <f t="shared" si="5"/>
        <v>912</v>
      </c>
      <c r="H22" s="11">
        <f t="shared" si="5"/>
        <v>912</v>
      </c>
      <c r="I22" s="11">
        <f t="shared" si="5"/>
        <v>1216</v>
      </c>
      <c r="J22" s="11">
        <f t="shared" si="5"/>
        <v>1330</v>
      </c>
      <c r="K22" s="11">
        <f t="shared" si="5"/>
        <v>1330</v>
      </c>
    </row>
    <row r="23" spans="1:11" ht="30">
      <c r="A23" s="52"/>
      <c r="B23" s="8">
        <v>0</v>
      </c>
      <c r="C23" s="11" t="s">
        <v>17</v>
      </c>
      <c r="D23" s="10">
        <f t="shared" si="6"/>
        <v>0</v>
      </c>
      <c r="E23" s="11">
        <f t="shared" si="7"/>
        <v>0</v>
      </c>
      <c r="F23" s="11">
        <f t="shared" si="5"/>
        <v>0</v>
      </c>
      <c r="G23" s="11">
        <f t="shared" si="5"/>
        <v>0</v>
      </c>
      <c r="H23" s="11">
        <f t="shared" si="5"/>
        <v>0</v>
      </c>
      <c r="I23" s="11">
        <f t="shared" si="5"/>
        <v>0</v>
      </c>
      <c r="J23" s="11">
        <f t="shared" si="5"/>
        <v>0</v>
      </c>
      <c r="K23" s="11">
        <f t="shared" si="5"/>
        <v>0</v>
      </c>
    </row>
    <row r="24" spans="1:11" ht="60">
      <c r="A24" s="52"/>
      <c r="B24" s="8">
        <v>0.85</v>
      </c>
      <c r="C24" s="11" t="s">
        <v>18</v>
      </c>
      <c r="D24" s="10">
        <f t="shared" si="6"/>
        <v>63750</v>
      </c>
      <c r="E24" s="11">
        <f t="shared" si="7"/>
        <v>0</v>
      </c>
      <c r="F24" s="11">
        <f t="shared" si="5"/>
        <v>0</v>
      </c>
      <c r="G24" s="11">
        <f t="shared" si="5"/>
        <v>10200</v>
      </c>
      <c r="H24" s="11">
        <f t="shared" si="5"/>
        <v>10200</v>
      </c>
      <c r="I24" s="11">
        <f t="shared" si="5"/>
        <v>13600</v>
      </c>
      <c r="J24" s="11">
        <f t="shared" si="5"/>
        <v>14875</v>
      </c>
      <c r="K24" s="11">
        <f t="shared" si="5"/>
        <v>14875</v>
      </c>
    </row>
    <row r="25" spans="1:11">
      <c r="A25" s="53"/>
      <c r="B25" s="16"/>
      <c r="C25" s="14" t="s">
        <v>4</v>
      </c>
      <c r="D25" s="15">
        <v>75000</v>
      </c>
      <c r="E25" s="15">
        <v>0</v>
      </c>
      <c r="F25" s="15">
        <v>0</v>
      </c>
      <c r="G25" s="15">
        <v>12000</v>
      </c>
      <c r="H25" s="15">
        <v>12000</v>
      </c>
      <c r="I25" s="15">
        <v>16000</v>
      </c>
      <c r="J25" s="15">
        <v>17500</v>
      </c>
      <c r="K25" s="14">
        <v>17500</v>
      </c>
    </row>
    <row r="26" spans="1:11" ht="31.5" customHeight="1">
      <c r="A26" s="17" t="s">
        <v>20</v>
      </c>
      <c r="B26" s="18"/>
      <c r="C26" s="19"/>
      <c r="D26" s="19"/>
      <c r="E26" s="20"/>
      <c r="F26" s="19"/>
      <c r="G26" s="19"/>
      <c r="H26" s="19"/>
      <c r="I26" s="19"/>
      <c r="J26" s="19"/>
      <c r="K26" s="25"/>
    </row>
    <row r="27" spans="1:11" ht="30" customHeight="1">
      <c r="A27" s="55" t="s">
        <v>27</v>
      </c>
      <c r="B27" s="8">
        <v>0</v>
      </c>
      <c r="C27" s="11" t="s">
        <v>14</v>
      </c>
      <c r="D27" s="10">
        <f>SUM(E27:K27)</f>
        <v>0</v>
      </c>
      <c r="E27" s="9">
        <f>$B27*E$32</f>
        <v>0</v>
      </c>
      <c r="F27" s="11">
        <f t="shared" ref="F27:K31" si="8">$B27*F$32</f>
        <v>0</v>
      </c>
      <c r="G27" s="11">
        <f t="shared" si="8"/>
        <v>0</v>
      </c>
      <c r="H27" s="11">
        <f t="shared" si="8"/>
        <v>0</v>
      </c>
      <c r="I27" s="11">
        <f t="shared" si="8"/>
        <v>0</v>
      </c>
      <c r="J27" s="11">
        <f t="shared" si="8"/>
        <v>0</v>
      </c>
      <c r="K27" s="11">
        <f t="shared" si="8"/>
        <v>0</v>
      </c>
    </row>
    <row r="28" spans="1:11" ht="30" customHeight="1">
      <c r="A28" s="56"/>
      <c r="B28" s="8">
        <v>7.3999999999999996E-2</v>
      </c>
      <c r="C28" s="11" t="s">
        <v>15</v>
      </c>
      <c r="D28" s="10">
        <f t="shared" ref="D28:D31" si="9">SUM(E28:K28)</f>
        <v>3700</v>
      </c>
      <c r="E28" s="11">
        <f t="shared" ref="E28:E31" si="10">$B28*E$32</f>
        <v>0</v>
      </c>
      <c r="F28" s="11">
        <f t="shared" si="8"/>
        <v>0</v>
      </c>
      <c r="G28" s="11">
        <f t="shared" si="8"/>
        <v>888</v>
      </c>
      <c r="H28" s="11">
        <f t="shared" si="8"/>
        <v>962</v>
      </c>
      <c r="I28" s="11">
        <f t="shared" si="8"/>
        <v>925</v>
      </c>
      <c r="J28" s="11">
        <f t="shared" si="8"/>
        <v>925</v>
      </c>
      <c r="K28" s="11">
        <f t="shared" si="8"/>
        <v>0</v>
      </c>
    </row>
    <row r="29" spans="1:11" ht="33" customHeight="1">
      <c r="A29" s="56"/>
      <c r="B29" s="8">
        <v>7.5999999999999998E-2</v>
      </c>
      <c r="C29" s="11" t="s">
        <v>16</v>
      </c>
      <c r="D29" s="10">
        <f t="shared" si="9"/>
        <v>3800</v>
      </c>
      <c r="E29" s="11">
        <f t="shared" si="10"/>
        <v>0</v>
      </c>
      <c r="F29" s="11">
        <f t="shared" si="8"/>
        <v>0</v>
      </c>
      <c r="G29" s="11">
        <f t="shared" si="8"/>
        <v>912</v>
      </c>
      <c r="H29" s="11">
        <f t="shared" si="8"/>
        <v>988</v>
      </c>
      <c r="I29" s="11">
        <f t="shared" si="8"/>
        <v>950</v>
      </c>
      <c r="J29" s="11">
        <f t="shared" si="8"/>
        <v>950</v>
      </c>
      <c r="K29" s="11">
        <f t="shared" si="8"/>
        <v>0</v>
      </c>
    </row>
    <row r="30" spans="1:11" ht="15.75" customHeight="1">
      <c r="A30" s="56"/>
      <c r="B30" s="8">
        <v>0</v>
      </c>
      <c r="C30" s="11" t="s">
        <v>17</v>
      </c>
      <c r="D30" s="10">
        <f t="shared" si="9"/>
        <v>0</v>
      </c>
      <c r="E30" s="11">
        <f t="shared" si="10"/>
        <v>0</v>
      </c>
      <c r="F30" s="11">
        <f t="shared" si="8"/>
        <v>0</v>
      </c>
      <c r="G30" s="11">
        <f t="shared" si="8"/>
        <v>0</v>
      </c>
      <c r="H30" s="11">
        <f t="shared" si="8"/>
        <v>0</v>
      </c>
      <c r="I30" s="11">
        <f t="shared" si="8"/>
        <v>0</v>
      </c>
      <c r="J30" s="11">
        <f t="shared" si="8"/>
        <v>0</v>
      </c>
      <c r="K30" s="11">
        <f t="shared" si="8"/>
        <v>0</v>
      </c>
    </row>
    <row r="31" spans="1:11" ht="45" customHeight="1">
      <c r="A31" s="56"/>
      <c r="B31" s="8">
        <v>0.85</v>
      </c>
      <c r="C31" s="11" t="s">
        <v>18</v>
      </c>
      <c r="D31" s="10">
        <f t="shared" si="9"/>
        <v>42500</v>
      </c>
      <c r="E31" s="11">
        <f t="shared" si="10"/>
        <v>0</v>
      </c>
      <c r="F31" s="11">
        <f t="shared" si="8"/>
        <v>0</v>
      </c>
      <c r="G31" s="11">
        <f t="shared" si="8"/>
        <v>10200</v>
      </c>
      <c r="H31" s="11">
        <f t="shared" si="8"/>
        <v>11050</v>
      </c>
      <c r="I31" s="11">
        <f t="shared" si="8"/>
        <v>10625</v>
      </c>
      <c r="J31" s="11">
        <f t="shared" si="8"/>
        <v>10625</v>
      </c>
      <c r="K31" s="11">
        <f t="shared" si="8"/>
        <v>0</v>
      </c>
    </row>
    <row r="32" spans="1:11">
      <c r="A32" s="57"/>
      <c r="B32" s="21"/>
      <c r="C32" s="43">
        <v>50000</v>
      </c>
      <c r="D32" s="44"/>
      <c r="E32" s="22">
        <v>0</v>
      </c>
      <c r="F32" s="22">
        <v>0</v>
      </c>
      <c r="G32" s="23">
        <v>12000</v>
      </c>
      <c r="H32" s="23">
        <v>13000</v>
      </c>
      <c r="I32" s="23">
        <v>12500</v>
      </c>
      <c r="J32" s="23">
        <v>12500</v>
      </c>
      <c r="K32" s="22">
        <v>0</v>
      </c>
    </row>
    <row r="33" spans="1:11" ht="45">
      <c r="A33" s="55" t="s">
        <v>21</v>
      </c>
      <c r="B33" s="8">
        <v>0</v>
      </c>
      <c r="C33" s="11" t="s">
        <v>14</v>
      </c>
      <c r="D33" s="10">
        <f>SUM(E33:K33)</f>
        <v>0</v>
      </c>
      <c r="E33" s="11">
        <f>$B33*E$38</f>
        <v>0</v>
      </c>
      <c r="F33" s="11">
        <f t="shared" ref="F33:K37" si="11">$B33*F$38</f>
        <v>0</v>
      </c>
      <c r="G33" s="11">
        <f t="shared" si="11"/>
        <v>0</v>
      </c>
      <c r="H33" s="11">
        <f t="shared" si="11"/>
        <v>0</v>
      </c>
      <c r="I33" s="11">
        <f t="shared" si="11"/>
        <v>0</v>
      </c>
      <c r="J33" s="11">
        <f t="shared" si="11"/>
        <v>0</v>
      </c>
      <c r="K33" s="11">
        <f t="shared" si="11"/>
        <v>0</v>
      </c>
    </row>
    <row r="34" spans="1:11" ht="45">
      <c r="A34" s="56"/>
      <c r="B34" s="8">
        <v>7.3999999999999996E-2</v>
      </c>
      <c r="C34" s="11" t="s">
        <v>15</v>
      </c>
      <c r="D34" s="10">
        <f t="shared" ref="D34:D37" si="12">SUM(E34:K34)</f>
        <v>3330</v>
      </c>
      <c r="E34" s="11">
        <f t="shared" ref="E34:E37" si="13">$B34*E$38</f>
        <v>0</v>
      </c>
      <c r="F34" s="11">
        <f t="shared" si="11"/>
        <v>0</v>
      </c>
      <c r="G34" s="11">
        <f t="shared" si="11"/>
        <v>740</v>
      </c>
      <c r="H34" s="11">
        <f t="shared" si="11"/>
        <v>740</v>
      </c>
      <c r="I34" s="11">
        <f t="shared" si="11"/>
        <v>1110</v>
      </c>
      <c r="J34" s="11">
        <f t="shared" si="11"/>
        <v>740</v>
      </c>
      <c r="K34" s="11">
        <f t="shared" si="11"/>
        <v>0</v>
      </c>
    </row>
    <row r="35" spans="1:11" ht="45">
      <c r="A35" s="56"/>
      <c r="B35" s="8">
        <v>7.5999999999999998E-2</v>
      </c>
      <c r="C35" s="11" t="s">
        <v>16</v>
      </c>
      <c r="D35" s="10">
        <f t="shared" si="12"/>
        <v>3420</v>
      </c>
      <c r="E35" s="11">
        <f t="shared" si="13"/>
        <v>0</v>
      </c>
      <c r="F35" s="11">
        <f t="shared" si="11"/>
        <v>0</v>
      </c>
      <c r="G35" s="11">
        <f t="shared" si="11"/>
        <v>760</v>
      </c>
      <c r="H35" s="11">
        <f t="shared" si="11"/>
        <v>760</v>
      </c>
      <c r="I35" s="11">
        <f t="shared" si="11"/>
        <v>1140</v>
      </c>
      <c r="J35" s="11">
        <f t="shared" si="11"/>
        <v>760</v>
      </c>
      <c r="K35" s="11">
        <f t="shared" si="11"/>
        <v>0</v>
      </c>
    </row>
    <row r="36" spans="1:11" ht="30">
      <c r="A36" s="56"/>
      <c r="B36" s="8">
        <v>0</v>
      </c>
      <c r="C36" s="11" t="s">
        <v>17</v>
      </c>
      <c r="D36" s="10">
        <f t="shared" si="12"/>
        <v>0</v>
      </c>
      <c r="E36" s="11">
        <f t="shared" si="13"/>
        <v>0</v>
      </c>
      <c r="F36" s="11">
        <f t="shared" si="11"/>
        <v>0</v>
      </c>
      <c r="G36" s="11">
        <f t="shared" si="11"/>
        <v>0</v>
      </c>
      <c r="H36" s="11">
        <f t="shared" si="11"/>
        <v>0</v>
      </c>
      <c r="I36" s="11">
        <f t="shared" si="11"/>
        <v>0</v>
      </c>
      <c r="J36" s="11">
        <f t="shared" si="11"/>
        <v>0</v>
      </c>
      <c r="K36" s="11">
        <f t="shared" si="11"/>
        <v>0</v>
      </c>
    </row>
    <row r="37" spans="1:11" ht="60">
      <c r="A37" s="56"/>
      <c r="B37" s="8">
        <v>0.85</v>
      </c>
      <c r="C37" s="11" t="s">
        <v>18</v>
      </c>
      <c r="D37" s="10">
        <f t="shared" si="12"/>
        <v>38250</v>
      </c>
      <c r="E37" s="11">
        <f t="shared" si="13"/>
        <v>0</v>
      </c>
      <c r="F37" s="11">
        <f t="shared" si="11"/>
        <v>0</v>
      </c>
      <c r="G37" s="11">
        <f t="shared" si="11"/>
        <v>8500</v>
      </c>
      <c r="H37" s="11">
        <f t="shared" si="11"/>
        <v>8500</v>
      </c>
      <c r="I37" s="11">
        <f t="shared" si="11"/>
        <v>12750</v>
      </c>
      <c r="J37" s="11">
        <f t="shared" si="11"/>
        <v>8500</v>
      </c>
      <c r="K37" s="11">
        <f t="shared" si="11"/>
        <v>0</v>
      </c>
    </row>
    <row r="38" spans="1:11">
      <c r="A38" s="57"/>
      <c r="B38" s="21"/>
      <c r="C38" s="43">
        <v>45000</v>
      </c>
      <c r="D38" s="44"/>
      <c r="E38" s="22">
        <v>0</v>
      </c>
      <c r="F38" s="22">
        <v>0</v>
      </c>
      <c r="G38" s="23">
        <v>10000</v>
      </c>
      <c r="H38" s="23">
        <v>10000</v>
      </c>
      <c r="I38" s="23">
        <v>15000</v>
      </c>
      <c r="J38" s="23">
        <v>10000</v>
      </c>
      <c r="K38" s="23">
        <v>0</v>
      </c>
    </row>
    <row r="39" spans="1:11" ht="15.75" customHeight="1">
      <c r="A39" s="17" t="s">
        <v>22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0" spans="1:11" ht="15.75">
      <c r="A40" s="17" t="s">
        <v>23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</row>
    <row r="41" spans="1:11" ht="45">
      <c r="A41" s="55" t="s">
        <v>28</v>
      </c>
      <c r="B41" s="8">
        <v>0</v>
      </c>
      <c r="C41" s="11" t="s">
        <v>14</v>
      </c>
      <c r="D41" s="10">
        <f>SUM(E41:K41)</f>
        <v>0</v>
      </c>
      <c r="E41" s="11">
        <f>$B41*E$46</f>
        <v>0</v>
      </c>
      <c r="F41" s="11">
        <f t="shared" ref="F41:K45" si="14">$B41*F$46</f>
        <v>0</v>
      </c>
      <c r="G41" s="11">
        <f t="shared" si="14"/>
        <v>0</v>
      </c>
      <c r="H41" s="11">
        <f t="shared" si="14"/>
        <v>0</v>
      </c>
      <c r="I41" s="11">
        <f t="shared" si="14"/>
        <v>0</v>
      </c>
      <c r="J41" s="11">
        <f t="shared" si="14"/>
        <v>0</v>
      </c>
      <c r="K41" s="11">
        <f t="shared" si="14"/>
        <v>0</v>
      </c>
    </row>
    <row r="42" spans="1:11" ht="45">
      <c r="A42" s="56"/>
      <c r="B42" s="8">
        <v>7.3999999999999996E-2</v>
      </c>
      <c r="C42" s="11" t="s">
        <v>15</v>
      </c>
      <c r="D42" s="10">
        <f t="shared" ref="D42:D45" si="15">SUM(E42:K42)</f>
        <v>9620</v>
      </c>
      <c r="E42" s="11">
        <f t="shared" ref="E42:E45" si="16">$B42*E$46</f>
        <v>0</v>
      </c>
      <c r="F42" s="11">
        <f t="shared" si="14"/>
        <v>0</v>
      </c>
      <c r="G42" s="11">
        <f t="shared" si="14"/>
        <v>0</v>
      </c>
      <c r="H42" s="11">
        <f t="shared" si="14"/>
        <v>2960</v>
      </c>
      <c r="I42" s="11">
        <f t="shared" si="14"/>
        <v>2220</v>
      </c>
      <c r="J42" s="11">
        <f t="shared" si="14"/>
        <v>2960</v>
      </c>
      <c r="K42" s="11">
        <f t="shared" si="14"/>
        <v>1480</v>
      </c>
    </row>
    <row r="43" spans="1:11" ht="45">
      <c r="A43" s="56"/>
      <c r="B43" s="8">
        <v>7.5999999999999998E-2</v>
      </c>
      <c r="C43" s="11" t="s">
        <v>16</v>
      </c>
      <c r="D43" s="10">
        <f t="shared" si="15"/>
        <v>9880</v>
      </c>
      <c r="E43" s="11">
        <f t="shared" si="16"/>
        <v>0</v>
      </c>
      <c r="F43" s="11">
        <f t="shared" si="14"/>
        <v>0</v>
      </c>
      <c r="G43" s="11">
        <f t="shared" si="14"/>
        <v>0</v>
      </c>
      <c r="H43" s="11">
        <f t="shared" si="14"/>
        <v>3040</v>
      </c>
      <c r="I43" s="11">
        <f t="shared" si="14"/>
        <v>2280</v>
      </c>
      <c r="J43" s="11">
        <f t="shared" si="14"/>
        <v>3040</v>
      </c>
      <c r="K43" s="11">
        <f t="shared" si="14"/>
        <v>1520</v>
      </c>
    </row>
    <row r="44" spans="1:11" ht="30">
      <c r="A44" s="56"/>
      <c r="B44" s="8">
        <v>0</v>
      </c>
      <c r="C44" s="11" t="s">
        <v>17</v>
      </c>
      <c r="D44" s="10">
        <f t="shared" si="15"/>
        <v>0</v>
      </c>
      <c r="E44" s="11">
        <f t="shared" si="16"/>
        <v>0</v>
      </c>
      <c r="F44" s="11">
        <f t="shared" si="14"/>
        <v>0</v>
      </c>
      <c r="G44" s="11">
        <f t="shared" si="14"/>
        <v>0</v>
      </c>
      <c r="H44" s="11">
        <f t="shared" si="14"/>
        <v>0</v>
      </c>
      <c r="I44" s="11">
        <f t="shared" si="14"/>
        <v>0</v>
      </c>
      <c r="J44" s="11">
        <f t="shared" si="14"/>
        <v>0</v>
      </c>
      <c r="K44" s="11">
        <f t="shared" si="14"/>
        <v>0</v>
      </c>
    </row>
    <row r="45" spans="1:11" ht="60">
      <c r="A45" s="56"/>
      <c r="B45" s="8">
        <v>0.85</v>
      </c>
      <c r="C45" s="11" t="s">
        <v>18</v>
      </c>
      <c r="D45" s="10">
        <f t="shared" si="15"/>
        <v>110500</v>
      </c>
      <c r="E45" s="11">
        <f t="shared" si="16"/>
        <v>0</v>
      </c>
      <c r="F45" s="11">
        <f t="shared" si="14"/>
        <v>0</v>
      </c>
      <c r="G45" s="11">
        <f t="shared" si="14"/>
        <v>0</v>
      </c>
      <c r="H45" s="11">
        <f t="shared" si="14"/>
        <v>34000</v>
      </c>
      <c r="I45" s="11">
        <f t="shared" si="14"/>
        <v>25500</v>
      </c>
      <c r="J45" s="11">
        <f t="shared" si="14"/>
        <v>34000</v>
      </c>
      <c r="K45" s="11">
        <f t="shared" si="14"/>
        <v>17000</v>
      </c>
    </row>
    <row r="46" spans="1:11">
      <c r="A46" s="57"/>
      <c r="B46" s="16"/>
      <c r="C46" s="14" t="s">
        <v>4</v>
      </c>
      <c r="D46" s="15">
        <v>130000</v>
      </c>
      <c r="E46" s="14">
        <v>0</v>
      </c>
      <c r="F46" s="15">
        <v>0</v>
      </c>
      <c r="G46" s="15">
        <v>0</v>
      </c>
      <c r="H46" s="15">
        <v>40000</v>
      </c>
      <c r="I46" s="15">
        <v>30000</v>
      </c>
      <c r="J46" s="14">
        <v>40000</v>
      </c>
      <c r="K46" s="14">
        <v>20000</v>
      </c>
    </row>
    <row r="47" spans="1:11" ht="45">
      <c r="A47" s="55" t="s">
        <v>29</v>
      </c>
      <c r="B47" s="8">
        <v>0</v>
      </c>
      <c r="C47" s="11" t="s">
        <v>14</v>
      </c>
      <c r="D47" s="10">
        <f>SUM(E47:K47)</f>
        <v>0</v>
      </c>
      <c r="E47" s="11">
        <f>$B47*E$52</f>
        <v>0</v>
      </c>
      <c r="F47" s="11">
        <f t="shared" ref="F47:K51" si="17">$B47*F$52</f>
        <v>0</v>
      </c>
      <c r="G47" s="11">
        <f t="shared" si="17"/>
        <v>0</v>
      </c>
      <c r="H47" s="11">
        <f t="shared" si="17"/>
        <v>0</v>
      </c>
      <c r="I47" s="11">
        <f t="shared" si="17"/>
        <v>0</v>
      </c>
      <c r="J47" s="11">
        <f t="shared" si="17"/>
        <v>0</v>
      </c>
      <c r="K47" s="11">
        <f t="shared" si="17"/>
        <v>0</v>
      </c>
    </row>
    <row r="48" spans="1:11" ht="45">
      <c r="A48" s="56"/>
      <c r="B48" s="8">
        <v>7.3999999999999996E-2</v>
      </c>
      <c r="C48" s="11" t="s">
        <v>15</v>
      </c>
      <c r="D48" s="10">
        <f t="shared" ref="D48:D51" si="18">SUM(E48:K48)</f>
        <v>2960</v>
      </c>
      <c r="E48" s="11">
        <f t="shared" ref="E48:E51" si="19">$B48*E$52</f>
        <v>0</v>
      </c>
      <c r="F48" s="11">
        <f t="shared" si="17"/>
        <v>370</v>
      </c>
      <c r="G48" s="11">
        <f t="shared" si="17"/>
        <v>592</v>
      </c>
      <c r="H48" s="11">
        <f t="shared" si="17"/>
        <v>592</v>
      </c>
      <c r="I48" s="11">
        <f t="shared" si="17"/>
        <v>888</v>
      </c>
      <c r="J48" s="11">
        <f t="shared" si="17"/>
        <v>518</v>
      </c>
      <c r="K48" s="11">
        <f t="shared" si="17"/>
        <v>0</v>
      </c>
    </row>
    <row r="49" spans="1:11" ht="45">
      <c r="A49" s="56"/>
      <c r="B49" s="8">
        <v>7.5999999999999998E-2</v>
      </c>
      <c r="C49" s="11" t="s">
        <v>16</v>
      </c>
      <c r="D49" s="10">
        <f t="shared" si="18"/>
        <v>3040</v>
      </c>
      <c r="E49" s="11">
        <f t="shared" si="19"/>
        <v>0</v>
      </c>
      <c r="F49" s="11">
        <f t="shared" si="17"/>
        <v>380</v>
      </c>
      <c r="G49" s="11">
        <f t="shared" si="17"/>
        <v>608</v>
      </c>
      <c r="H49" s="11">
        <f t="shared" si="17"/>
        <v>608</v>
      </c>
      <c r="I49" s="11">
        <f t="shared" si="17"/>
        <v>912</v>
      </c>
      <c r="J49" s="11">
        <f t="shared" si="17"/>
        <v>532</v>
      </c>
      <c r="K49" s="11">
        <f t="shared" si="17"/>
        <v>0</v>
      </c>
    </row>
    <row r="50" spans="1:11" ht="30">
      <c r="A50" s="56"/>
      <c r="B50" s="8">
        <v>0</v>
      </c>
      <c r="C50" s="11" t="s">
        <v>17</v>
      </c>
      <c r="D50" s="10">
        <f t="shared" si="18"/>
        <v>0</v>
      </c>
      <c r="E50" s="11">
        <f t="shared" si="19"/>
        <v>0</v>
      </c>
      <c r="F50" s="11">
        <f t="shared" si="17"/>
        <v>0</v>
      </c>
      <c r="G50" s="11">
        <f t="shared" si="17"/>
        <v>0</v>
      </c>
      <c r="H50" s="11">
        <f t="shared" si="17"/>
        <v>0</v>
      </c>
      <c r="I50" s="11">
        <f t="shared" si="17"/>
        <v>0</v>
      </c>
      <c r="J50" s="11">
        <f t="shared" si="17"/>
        <v>0</v>
      </c>
      <c r="K50" s="11">
        <f t="shared" si="17"/>
        <v>0</v>
      </c>
    </row>
    <row r="51" spans="1:11" ht="60">
      <c r="A51" s="56"/>
      <c r="B51" s="8">
        <v>0.85</v>
      </c>
      <c r="C51" s="11" t="s">
        <v>18</v>
      </c>
      <c r="D51" s="10">
        <f t="shared" si="18"/>
        <v>34000</v>
      </c>
      <c r="E51" s="11">
        <f t="shared" si="19"/>
        <v>0</v>
      </c>
      <c r="F51" s="11">
        <f t="shared" si="17"/>
        <v>4250</v>
      </c>
      <c r="G51" s="11">
        <f t="shared" si="17"/>
        <v>6800</v>
      </c>
      <c r="H51" s="11">
        <f t="shared" si="17"/>
        <v>6800</v>
      </c>
      <c r="I51" s="11">
        <f t="shared" si="17"/>
        <v>10200</v>
      </c>
      <c r="J51" s="11">
        <f t="shared" si="17"/>
        <v>5950</v>
      </c>
      <c r="K51" s="11">
        <f t="shared" si="17"/>
        <v>0</v>
      </c>
    </row>
    <row r="52" spans="1:11">
      <c r="A52" s="57"/>
      <c r="B52" s="16"/>
      <c r="C52" s="14" t="s">
        <v>4</v>
      </c>
      <c r="D52" s="15">
        <v>40000</v>
      </c>
      <c r="E52" s="14">
        <v>0</v>
      </c>
      <c r="F52" s="15">
        <v>5000</v>
      </c>
      <c r="G52" s="15">
        <v>8000</v>
      </c>
      <c r="H52" s="15">
        <v>8000</v>
      </c>
      <c r="I52" s="15">
        <v>12000</v>
      </c>
      <c r="J52" s="14">
        <v>7000</v>
      </c>
      <c r="K52" s="14">
        <v>0</v>
      </c>
    </row>
    <row r="53" spans="1:11" ht="15.75" customHeight="1">
      <c r="A53" s="17" t="s">
        <v>24</v>
      </c>
      <c r="B53" s="18"/>
      <c r="C53" s="19"/>
      <c r="D53" s="19"/>
      <c r="E53" s="20"/>
      <c r="F53" s="19"/>
      <c r="G53" s="19"/>
      <c r="H53" s="19"/>
      <c r="I53" s="19"/>
      <c r="J53" s="19"/>
      <c r="K53" s="25"/>
    </row>
    <row r="54" spans="1:11" ht="45">
      <c r="A54" s="58" t="s">
        <v>31</v>
      </c>
      <c r="B54" s="8">
        <v>0</v>
      </c>
      <c r="C54" s="11" t="s">
        <v>14</v>
      </c>
      <c r="D54" s="10">
        <f>SUM(E54:K54)</f>
        <v>0</v>
      </c>
      <c r="E54" s="9">
        <f>$B54*E$59</f>
        <v>0</v>
      </c>
      <c r="F54" s="11">
        <f t="shared" ref="F54:K58" si="20">$B54*F$59</f>
        <v>0</v>
      </c>
      <c r="G54" s="11">
        <f t="shared" si="20"/>
        <v>0</v>
      </c>
      <c r="H54" s="11">
        <f t="shared" si="20"/>
        <v>0</v>
      </c>
      <c r="I54" s="11">
        <f t="shared" si="20"/>
        <v>0</v>
      </c>
      <c r="J54" s="11">
        <f t="shared" si="20"/>
        <v>0</v>
      </c>
      <c r="K54" s="11">
        <f t="shared" si="20"/>
        <v>0</v>
      </c>
    </row>
    <row r="55" spans="1:11" ht="45">
      <c r="A55" s="56"/>
      <c r="B55" s="8">
        <v>7.3999999999999996E-2</v>
      </c>
      <c r="C55" s="11" t="s">
        <v>15</v>
      </c>
      <c r="D55" s="10">
        <v>2590</v>
      </c>
      <c r="E55" s="11">
        <f t="shared" ref="E55:E58" si="21">$B55*E$59</f>
        <v>0</v>
      </c>
      <c r="F55" s="11">
        <f t="shared" si="20"/>
        <v>0</v>
      </c>
      <c r="G55" s="11">
        <f t="shared" si="20"/>
        <v>740</v>
      </c>
      <c r="H55" s="11">
        <f t="shared" si="20"/>
        <v>740</v>
      </c>
      <c r="I55" s="11">
        <f t="shared" si="20"/>
        <v>0</v>
      </c>
      <c r="J55" s="11">
        <f t="shared" si="20"/>
        <v>740</v>
      </c>
      <c r="K55" s="11">
        <f t="shared" si="20"/>
        <v>370</v>
      </c>
    </row>
    <row r="56" spans="1:11" ht="45">
      <c r="A56" s="56"/>
      <c r="B56" s="8">
        <v>7.5999999999999998E-2</v>
      </c>
      <c r="C56" s="11" t="s">
        <v>16</v>
      </c>
      <c r="D56" s="10">
        <v>2660</v>
      </c>
      <c r="E56" s="11">
        <f t="shared" si="21"/>
        <v>0</v>
      </c>
      <c r="F56" s="11">
        <f t="shared" si="20"/>
        <v>0</v>
      </c>
      <c r="G56" s="11">
        <f t="shared" si="20"/>
        <v>760</v>
      </c>
      <c r="H56" s="11">
        <f t="shared" si="20"/>
        <v>760</v>
      </c>
      <c r="I56" s="11">
        <f t="shared" si="20"/>
        <v>0</v>
      </c>
      <c r="J56" s="11">
        <f t="shared" si="20"/>
        <v>760</v>
      </c>
      <c r="K56" s="11">
        <f t="shared" si="20"/>
        <v>380</v>
      </c>
    </row>
    <row r="57" spans="1:11" ht="30">
      <c r="A57" s="56"/>
      <c r="B57" s="8">
        <v>0</v>
      </c>
      <c r="C57" s="11" t="s">
        <v>17</v>
      </c>
      <c r="D57" s="10">
        <f t="shared" ref="D57" si="22">SUM(E57:K57)</f>
        <v>0</v>
      </c>
      <c r="E57" s="11">
        <f t="shared" si="21"/>
        <v>0</v>
      </c>
      <c r="F57" s="11">
        <f t="shared" si="20"/>
        <v>0</v>
      </c>
      <c r="G57" s="11">
        <f t="shared" si="20"/>
        <v>0</v>
      </c>
      <c r="H57" s="11">
        <f t="shared" si="20"/>
        <v>0</v>
      </c>
      <c r="I57" s="11">
        <f t="shared" si="20"/>
        <v>0</v>
      </c>
      <c r="J57" s="11">
        <f t="shared" si="20"/>
        <v>0</v>
      </c>
      <c r="K57" s="11">
        <f t="shared" si="20"/>
        <v>0</v>
      </c>
    </row>
    <row r="58" spans="1:11" ht="60">
      <c r="A58" s="56"/>
      <c r="B58" s="8">
        <v>0.85</v>
      </c>
      <c r="C58" s="11" t="s">
        <v>18</v>
      </c>
      <c r="D58" s="10">
        <v>29750</v>
      </c>
      <c r="E58" s="11">
        <f t="shared" si="21"/>
        <v>0</v>
      </c>
      <c r="F58" s="11">
        <f t="shared" si="20"/>
        <v>0</v>
      </c>
      <c r="G58" s="11">
        <f t="shared" si="20"/>
        <v>8500</v>
      </c>
      <c r="H58" s="11">
        <f t="shared" si="20"/>
        <v>8500</v>
      </c>
      <c r="I58" s="11">
        <f t="shared" si="20"/>
        <v>0</v>
      </c>
      <c r="J58" s="11">
        <f t="shared" si="20"/>
        <v>8500</v>
      </c>
      <c r="K58" s="11">
        <f t="shared" si="20"/>
        <v>4250</v>
      </c>
    </row>
    <row r="59" spans="1:11">
      <c r="A59" s="57"/>
      <c r="B59" s="16"/>
      <c r="C59" s="14" t="s">
        <v>4</v>
      </c>
      <c r="D59" s="15">
        <v>35000</v>
      </c>
      <c r="E59" s="14">
        <v>0</v>
      </c>
      <c r="F59" s="15">
        <v>0</v>
      </c>
      <c r="G59" s="15">
        <v>10000</v>
      </c>
      <c r="H59" s="15">
        <v>10000</v>
      </c>
      <c r="I59" s="15">
        <v>0</v>
      </c>
      <c r="J59" s="15">
        <v>10000</v>
      </c>
      <c r="K59" s="15">
        <v>5000</v>
      </c>
    </row>
    <row r="60" spans="1:11" ht="45">
      <c r="A60" s="58" t="s">
        <v>30</v>
      </c>
      <c r="B60" s="8">
        <v>0</v>
      </c>
      <c r="C60" s="11" t="s">
        <v>14</v>
      </c>
      <c r="D60" s="10">
        <f>SUM(E60:K60)</f>
        <v>0</v>
      </c>
      <c r="E60" s="11">
        <f>$B60*E$65</f>
        <v>0</v>
      </c>
      <c r="F60" s="11">
        <f t="shared" ref="F60:K64" si="23">$B60*F$65</f>
        <v>0</v>
      </c>
      <c r="G60" s="11">
        <f t="shared" si="23"/>
        <v>0</v>
      </c>
      <c r="H60" s="11">
        <f t="shared" si="23"/>
        <v>0</v>
      </c>
      <c r="I60" s="11">
        <f t="shared" si="23"/>
        <v>0</v>
      </c>
      <c r="J60" s="11">
        <f t="shared" si="23"/>
        <v>0</v>
      </c>
      <c r="K60" s="11">
        <f t="shared" si="23"/>
        <v>0</v>
      </c>
    </row>
    <row r="61" spans="1:11" ht="45">
      <c r="A61" s="56"/>
      <c r="B61" s="8">
        <v>7.3999999999999996E-2</v>
      </c>
      <c r="C61" s="11" t="s">
        <v>15</v>
      </c>
      <c r="D61" s="10">
        <v>2550</v>
      </c>
      <c r="E61" s="11">
        <f t="shared" ref="E61:E64" si="24">$B61*E$65</f>
        <v>0</v>
      </c>
      <c r="F61" s="11">
        <f t="shared" si="23"/>
        <v>0</v>
      </c>
      <c r="G61" s="11">
        <v>637.5</v>
      </c>
      <c r="H61" s="11">
        <v>637.5</v>
      </c>
      <c r="I61" s="11">
        <v>637.5</v>
      </c>
      <c r="J61" s="11">
        <v>637.5</v>
      </c>
      <c r="K61" s="11">
        <f t="shared" si="23"/>
        <v>0</v>
      </c>
    </row>
    <row r="62" spans="1:11" ht="45">
      <c r="A62" s="56"/>
      <c r="B62" s="8">
        <v>0</v>
      </c>
      <c r="C62" s="11" t="s">
        <v>16</v>
      </c>
      <c r="D62" s="10">
        <v>0</v>
      </c>
      <c r="E62" s="11">
        <f t="shared" si="24"/>
        <v>0</v>
      </c>
      <c r="F62" s="11">
        <f t="shared" si="23"/>
        <v>0</v>
      </c>
      <c r="G62" s="11">
        <v>0</v>
      </c>
      <c r="H62" s="11">
        <v>0</v>
      </c>
      <c r="I62" s="11">
        <v>0</v>
      </c>
      <c r="J62" s="11">
        <v>0</v>
      </c>
      <c r="K62" s="11">
        <f t="shared" si="23"/>
        <v>0</v>
      </c>
    </row>
    <row r="63" spans="1:11" ht="30">
      <c r="A63" s="56"/>
      <c r="B63" s="8">
        <v>0.15</v>
      </c>
      <c r="C63" s="11" t="s">
        <v>17</v>
      </c>
      <c r="D63" s="10">
        <v>6000</v>
      </c>
      <c r="E63" s="11">
        <f t="shared" si="24"/>
        <v>0</v>
      </c>
      <c r="F63" s="11">
        <f t="shared" si="23"/>
        <v>0</v>
      </c>
      <c r="G63" s="11">
        <v>1500</v>
      </c>
      <c r="H63" s="11">
        <v>1500</v>
      </c>
      <c r="I63" s="11">
        <v>1500</v>
      </c>
      <c r="J63" s="11">
        <v>1500</v>
      </c>
      <c r="K63" s="11">
        <f t="shared" si="23"/>
        <v>0</v>
      </c>
    </row>
    <row r="64" spans="1:11" ht="60">
      <c r="A64" s="56"/>
      <c r="B64" s="8">
        <v>0.78620000000000001</v>
      </c>
      <c r="C64" s="11" t="s">
        <v>18</v>
      </c>
      <c r="D64" s="10">
        <v>31450</v>
      </c>
      <c r="E64" s="11">
        <f t="shared" si="24"/>
        <v>0</v>
      </c>
      <c r="F64" s="11">
        <f t="shared" si="23"/>
        <v>0</v>
      </c>
      <c r="G64" s="24">
        <v>7862.5</v>
      </c>
      <c r="H64" s="24">
        <v>7862.5</v>
      </c>
      <c r="I64" s="24">
        <v>7862.5</v>
      </c>
      <c r="J64" s="24">
        <v>7862.5</v>
      </c>
      <c r="K64" s="11">
        <f t="shared" si="23"/>
        <v>0</v>
      </c>
    </row>
    <row r="65" spans="1:11">
      <c r="A65" s="57"/>
      <c r="B65" s="16"/>
      <c r="C65" s="14" t="s">
        <v>4</v>
      </c>
      <c r="D65" s="15">
        <v>40000</v>
      </c>
      <c r="E65" s="14">
        <v>0</v>
      </c>
      <c r="F65" s="15">
        <v>0</v>
      </c>
      <c r="G65" s="15">
        <v>10000</v>
      </c>
      <c r="H65" s="15">
        <v>10000</v>
      </c>
      <c r="I65" s="15">
        <v>10000</v>
      </c>
      <c r="J65" s="15">
        <v>10000</v>
      </c>
      <c r="K65" s="14">
        <v>0</v>
      </c>
    </row>
    <row r="66" spans="1:11" ht="45">
      <c r="A66" s="41" t="s">
        <v>25</v>
      </c>
      <c r="B66" s="8">
        <v>0.47620000000000001</v>
      </c>
      <c r="C66" s="11" t="s">
        <v>14</v>
      </c>
      <c r="D66" s="10">
        <v>50000</v>
      </c>
      <c r="E66" s="26">
        <v>2000</v>
      </c>
      <c r="F66" s="26">
        <v>8000</v>
      </c>
      <c r="G66" s="26">
        <v>8000</v>
      </c>
      <c r="H66" s="26">
        <v>8000</v>
      </c>
      <c r="I66" s="26">
        <v>8000</v>
      </c>
      <c r="J66" s="26">
        <v>8000</v>
      </c>
      <c r="K66" s="26">
        <v>8000</v>
      </c>
    </row>
    <row r="67" spans="1:11" ht="45">
      <c r="A67" s="59"/>
      <c r="B67" s="8">
        <v>3.9289999999999999E-2</v>
      </c>
      <c r="C67" s="11" t="s">
        <v>15</v>
      </c>
      <c r="D67" s="10">
        <v>4125</v>
      </c>
      <c r="E67" s="11">
        <v>0</v>
      </c>
      <c r="F67" s="11">
        <v>687</v>
      </c>
      <c r="G67" s="11">
        <v>687</v>
      </c>
      <c r="H67" s="11">
        <v>687</v>
      </c>
      <c r="I67" s="11">
        <v>687</v>
      </c>
      <c r="J67" s="11">
        <v>687</v>
      </c>
      <c r="K67" s="11">
        <v>690</v>
      </c>
    </row>
    <row r="68" spans="1:11" ht="45">
      <c r="A68" s="59"/>
      <c r="B68" s="8">
        <v>0</v>
      </c>
      <c r="C68" s="11" t="s">
        <v>16</v>
      </c>
      <c r="D68" s="10">
        <f t="shared" ref="D68:D69" si="25">SUM(E68:K68)</f>
        <v>0</v>
      </c>
      <c r="E68" s="11">
        <f t="shared" ref="E68:E69" si="26">$B68*E$71</f>
        <v>0</v>
      </c>
      <c r="F68" s="11">
        <f t="shared" ref="F68:K69" si="27">$B68*F$71</f>
        <v>0</v>
      </c>
      <c r="G68" s="11">
        <f t="shared" si="27"/>
        <v>0</v>
      </c>
      <c r="H68" s="11">
        <f t="shared" si="27"/>
        <v>0</v>
      </c>
      <c r="I68" s="11">
        <f t="shared" si="27"/>
        <v>0</v>
      </c>
      <c r="J68" s="11">
        <f t="shared" si="27"/>
        <v>0</v>
      </c>
      <c r="K68" s="11">
        <f t="shared" si="27"/>
        <v>0</v>
      </c>
    </row>
    <row r="69" spans="1:11" ht="30">
      <c r="A69" s="59"/>
      <c r="B69" s="8">
        <v>0</v>
      </c>
      <c r="C69" s="11" t="s">
        <v>17</v>
      </c>
      <c r="D69" s="10">
        <f t="shared" si="25"/>
        <v>0</v>
      </c>
      <c r="E69" s="11">
        <f t="shared" si="26"/>
        <v>0</v>
      </c>
      <c r="F69" s="11">
        <f t="shared" si="27"/>
        <v>0</v>
      </c>
      <c r="G69" s="11">
        <f t="shared" si="27"/>
        <v>0</v>
      </c>
      <c r="H69" s="11">
        <f t="shared" si="27"/>
        <v>0</v>
      </c>
      <c r="I69" s="11">
        <f t="shared" si="27"/>
        <v>0</v>
      </c>
      <c r="J69" s="11">
        <f t="shared" si="27"/>
        <v>0</v>
      </c>
      <c r="K69" s="11">
        <f t="shared" si="27"/>
        <v>0</v>
      </c>
    </row>
    <row r="70" spans="1:11" ht="60">
      <c r="A70" s="59"/>
      <c r="B70" s="8">
        <v>0.48499999999999999</v>
      </c>
      <c r="C70" s="11" t="s">
        <v>18</v>
      </c>
      <c r="D70" s="10">
        <v>50875</v>
      </c>
      <c r="E70" s="11">
        <v>0</v>
      </c>
      <c r="F70" s="24">
        <v>8470</v>
      </c>
      <c r="G70" s="24">
        <v>8470</v>
      </c>
      <c r="H70" s="24">
        <v>8470</v>
      </c>
      <c r="I70" s="24">
        <v>8470</v>
      </c>
      <c r="J70" s="24">
        <v>8470</v>
      </c>
      <c r="K70" s="24">
        <v>8525</v>
      </c>
    </row>
    <row r="71" spans="1:11">
      <c r="A71" s="42"/>
      <c r="B71" s="27"/>
      <c r="C71" s="28" t="s">
        <v>4</v>
      </c>
      <c r="D71" s="29">
        <v>105000</v>
      </c>
      <c r="E71" s="29">
        <v>2000</v>
      </c>
      <c r="F71" s="29">
        <v>17157</v>
      </c>
      <c r="G71" s="29">
        <v>17157</v>
      </c>
      <c r="H71" s="29">
        <v>17157</v>
      </c>
      <c r="I71" s="29">
        <v>17157</v>
      </c>
      <c r="J71" s="29">
        <v>17157</v>
      </c>
      <c r="K71" s="29">
        <v>17215</v>
      </c>
    </row>
    <row r="72" spans="1:11">
      <c r="A72" s="45"/>
      <c r="B72" s="46"/>
      <c r="C72" s="46"/>
      <c r="D72" s="46"/>
      <c r="E72" s="46"/>
      <c r="F72" s="46"/>
      <c r="G72" s="46"/>
      <c r="H72" s="46"/>
      <c r="I72" s="46"/>
      <c r="J72" s="46"/>
      <c r="K72" s="47"/>
    </row>
    <row r="73" spans="1:11" ht="45">
      <c r="A73" s="41" t="s">
        <v>26</v>
      </c>
      <c r="B73" s="30">
        <f>D73/$D$78</f>
        <v>7.1428571428571425E-2</v>
      </c>
      <c r="C73" s="31" t="s">
        <v>14</v>
      </c>
      <c r="D73" s="32">
        <f>D66+D60+D54+D47+D27+D20+D14+D8+D41+D33</f>
        <v>50000</v>
      </c>
      <c r="E73" s="32">
        <f t="shared" ref="E73:K73" si="28">E66+E60+E54+E47+E27+E20+E14+E8+E41+E33</f>
        <v>2000</v>
      </c>
      <c r="F73" s="32">
        <f t="shared" si="28"/>
        <v>8000</v>
      </c>
      <c r="G73" s="32">
        <f t="shared" si="28"/>
        <v>8000</v>
      </c>
      <c r="H73" s="32">
        <f t="shared" si="28"/>
        <v>8000</v>
      </c>
      <c r="I73" s="32">
        <f t="shared" si="28"/>
        <v>8000</v>
      </c>
      <c r="J73" s="32">
        <f t="shared" si="28"/>
        <v>8000</v>
      </c>
      <c r="K73" s="32">
        <f t="shared" si="28"/>
        <v>8000</v>
      </c>
    </row>
    <row r="74" spans="1:11" ht="45">
      <c r="A74" s="42"/>
      <c r="B74" s="30">
        <f t="shared" ref="B74:B77" si="29">D74/$D$78</f>
        <v>6.8207142857142855E-2</v>
      </c>
      <c r="C74" s="33" t="s">
        <v>15</v>
      </c>
      <c r="D74" s="26">
        <f t="shared" ref="D74:K74" si="30">D67+D61+D55+D48+D28+D21+D15+D9+D42+D34</f>
        <v>47745</v>
      </c>
      <c r="E74" s="26">
        <f t="shared" si="30"/>
        <v>0</v>
      </c>
      <c r="F74" s="26">
        <f t="shared" si="30"/>
        <v>2537</v>
      </c>
      <c r="G74" s="26">
        <f t="shared" si="30"/>
        <v>9242.5</v>
      </c>
      <c r="H74" s="26">
        <f t="shared" si="30"/>
        <v>11536.5</v>
      </c>
      <c r="I74" s="26">
        <f t="shared" si="30"/>
        <v>9871.5</v>
      </c>
      <c r="J74" s="26">
        <f t="shared" si="30"/>
        <v>9982.5</v>
      </c>
      <c r="K74" s="26">
        <f t="shared" si="30"/>
        <v>4575</v>
      </c>
    </row>
    <row r="75" spans="1:11" ht="45">
      <c r="B75" s="30">
        <f t="shared" si="29"/>
        <v>6.0257142857142856E-2</v>
      </c>
      <c r="C75" s="34" t="s">
        <v>16</v>
      </c>
      <c r="D75" s="26">
        <f t="shared" ref="D75:K75" si="31">D68+D62+D56+D49+D29+D22+D16+D10+D43+D35</f>
        <v>42180</v>
      </c>
      <c r="E75" s="26">
        <f t="shared" si="31"/>
        <v>0</v>
      </c>
      <c r="F75" s="26">
        <f t="shared" si="31"/>
        <v>1900</v>
      </c>
      <c r="G75" s="26">
        <f t="shared" si="31"/>
        <v>8132</v>
      </c>
      <c r="H75" s="26">
        <f t="shared" si="31"/>
        <v>10488</v>
      </c>
      <c r="I75" s="26">
        <f t="shared" si="31"/>
        <v>8778</v>
      </c>
      <c r="J75" s="26">
        <f t="shared" si="31"/>
        <v>8892</v>
      </c>
      <c r="K75" s="26">
        <f t="shared" si="31"/>
        <v>3990</v>
      </c>
    </row>
    <row r="76" spans="1:11" ht="15" customHeight="1">
      <c r="B76" s="30">
        <f t="shared" si="29"/>
        <v>8.5714285714285719E-3</v>
      </c>
      <c r="C76" s="35" t="s">
        <v>17</v>
      </c>
      <c r="D76" s="32">
        <f t="shared" ref="D76:K76" si="32">D69+D63+D57+D50+D30+D23+D17+D11+D44+D36</f>
        <v>6000</v>
      </c>
      <c r="E76" s="32">
        <f t="shared" si="32"/>
        <v>0</v>
      </c>
      <c r="F76" s="32">
        <f t="shared" si="32"/>
        <v>0</v>
      </c>
      <c r="G76" s="32">
        <f t="shared" si="32"/>
        <v>1500</v>
      </c>
      <c r="H76" s="32">
        <f t="shared" si="32"/>
        <v>1500</v>
      </c>
      <c r="I76" s="32">
        <f t="shared" si="32"/>
        <v>1500</v>
      </c>
      <c r="J76" s="32">
        <f t="shared" si="32"/>
        <v>1500</v>
      </c>
      <c r="K76" s="32">
        <f t="shared" si="32"/>
        <v>0</v>
      </c>
    </row>
    <row r="77" spans="1:11" ht="60">
      <c r="B77" s="30">
        <f t="shared" si="29"/>
        <v>0.79153571428571423</v>
      </c>
      <c r="C77" s="36" t="s">
        <v>18</v>
      </c>
      <c r="D77" s="26">
        <f t="shared" ref="D77:K77" si="33">D70+D64+D58+D51+D31+D24+D18+D12+D45+D37</f>
        <v>554075</v>
      </c>
      <c r="E77" s="26">
        <f t="shared" si="33"/>
        <v>0</v>
      </c>
      <c r="F77" s="26">
        <f t="shared" si="33"/>
        <v>29720</v>
      </c>
      <c r="G77" s="26">
        <f t="shared" si="33"/>
        <v>107282.5</v>
      </c>
      <c r="H77" s="26">
        <f t="shared" si="33"/>
        <v>133632.5</v>
      </c>
      <c r="I77" s="26">
        <f t="shared" si="33"/>
        <v>114507.5</v>
      </c>
      <c r="J77" s="26">
        <f t="shared" si="33"/>
        <v>115782.5</v>
      </c>
      <c r="K77" s="26">
        <f t="shared" si="33"/>
        <v>53150</v>
      </c>
    </row>
    <row r="78" spans="1:11">
      <c r="A78" s="37" t="s">
        <v>4</v>
      </c>
      <c r="B78" s="38">
        <v>1</v>
      </c>
      <c r="C78" s="39"/>
      <c r="D78" s="40">
        <v>700000</v>
      </c>
      <c r="E78" s="40">
        <f t="shared" ref="E78:K78" si="34">SUM(E73:E77)</f>
        <v>2000</v>
      </c>
      <c r="F78" s="40">
        <f t="shared" si="34"/>
        <v>42157</v>
      </c>
      <c r="G78" s="40">
        <f t="shared" si="34"/>
        <v>134157</v>
      </c>
      <c r="H78" s="40">
        <f t="shared" si="34"/>
        <v>165157</v>
      </c>
      <c r="I78" s="40">
        <f t="shared" si="34"/>
        <v>142657</v>
      </c>
      <c r="J78" s="40">
        <f t="shared" si="34"/>
        <v>144157</v>
      </c>
      <c r="K78" s="40">
        <f t="shared" si="34"/>
        <v>69715</v>
      </c>
    </row>
  </sheetData>
  <mergeCells count="14">
    <mergeCell ref="A73:A74"/>
    <mergeCell ref="C32:D32"/>
    <mergeCell ref="C38:D38"/>
    <mergeCell ref="A72:K72"/>
    <mergeCell ref="A8:A13"/>
    <mergeCell ref="A14:A19"/>
    <mergeCell ref="A20:A25"/>
    <mergeCell ref="A27:A32"/>
    <mergeCell ref="A33:A38"/>
    <mergeCell ref="A41:A46"/>
    <mergeCell ref="A47:A52"/>
    <mergeCell ref="A54:A59"/>
    <mergeCell ref="A60:A65"/>
    <mergeCell ref="A66:A71"/>
  </mergeCell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  <headerFooter>
    <oddHeader xml:space="preserve">&amp;C&amp;P+62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Lapas1</vt:lpstr>
      <vt:lpstr>Lapas2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Bajorūnė</dc:creator>
  <cp:lastModifiedBy>Diana Bajorūnė</cp:lastModifiedBy>
  <cp:lastPrinted>2016-09-26T15:45:55Z</cp:lastPrinted>
  <dcterms:created xsi:type="dcterms:W3CDTF">2016-09-22T12:17:00Z</dcterms:created>
  <dcterms:modified xsi:type="dcterms:W3CDTF">2016-09-27T05:32:20Z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1033-10.1.0.5674</vt:lpwstr>
  </property>
</Properties>
</file>