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8\2016-08-25 Exel\"/>
    </mc:Choice>
  </mc:AlternateContent>
  <bookViews>
    <workbookView xWindow="0" yWindow="0" windowWidth="17256" windowHeight="5340" tabRatio="629"/>
  </bookViews>
  <sheets>
    <sheet name="13" sheetId="15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J37" i="15" l="1"/>
  <c r="H27" i="15"/>
  <c r="I36" i="15"/>
  <c r="J36" i="15"/>
  <c r="K36" i="15"/>
  <c r="L36" i="15"/>
  <c r="M36" i="15"/>
  <c r="H36" i="15"/>
  <c r="I32" i="15"/>
  <c r="I37" i="15" s="1"/>
  <c r="J32" i="15"/>
  <c r="K32" i="15"/>
  <c r="K37" i="15" s="1"/>
  <c r="L32" i="15"/>
  <c r="M32" i="15"/>
  <c r="H32" i="15"/>
  <c r="H37" i="15" l="1"/>
  <c r="M76" i="15"/>
  <c r="L76" i="15"/>
  <c r="K76" i="15"/>
  <c r="J76" i="15"/>
  <c r="I76" i="15"/>
  <c r="H76" i="15"/>
  <c r="H11" i="15"/>
  <c r="I11" i="15"/>
  <c r="J11" i="15"/>
  <c r="K11" i="15"/>
  <c r="L11" i="15"/>
  <c r="M11" i="15"/>
  <c r="H13" i="15"/>
  <c r="I13" i="15"/>
  <c r="J13" i="15"/>
  <c r="K13" i="15"/>
  <c r="K14" i="15" s="1"/>
  <c r="L13" i="15"/>
  <c r="M13" i="15"/>
  <c r="I14" i="15"/>
  <c r="H19" i="15"/>
  <c r="I19" i="15"/>
  <c r="J19" i="15"/>
  <c r="K19" i="15"/>
  <c r="L19" i="15"/>
  <c r="M19" i="15"/>
  <c r="H22" i="15"/>
  <c r="I22" i="15"/>
  <c r="J22" i="15"/>
  <c r="K22" i="15"/>
  <c r="L22" i="15"/>
  <c r="M22" i="15"/>
  <c r="H24" i="15"/>
  <c r="I24" i="15"/>
  <c r="J24" i="15"/>
  <c r="K24" i="15"/>
  <c r="L24" i="15"/>
  <c r="M24" i="15"/>
  <c r="I27" i="15"/>
  <c r="J27" i="15"/>
  <c r="K27" i="15"/>
  <c r="L27" i="15"/>
  <c r="M27" i="15"/>
  <c r="H42" i="15"/>
  <c r="I42" i="15"/>
  <c r="J42" i="15"/>
  <c r="K42" i="15"/>
  <c r="L42" i="15"/>
  <c r="M42" i="15"/>
  <c r="H46" i="15"/>
  <c r="I46" i="15"/>
  <c r="J46" i="15"/>
  <c r="K46" i="15"/>
  <c r="L46" i="15"/>
  <c r="M46" i="15"/>
  <c r="H52" i="15"/>
  <c r="I52" i="15"/>
  <c r="J52" i="15"/>
  <c r="K52" i="15"/>
  <c r="L52" i="15"/>
  <c r="M52" i="15"/>
  <c r="H54" i="15"/>
  <c r="I54" i="15"/>
  <c r="J54" i="15"/>
  <c r="K54" i="15"/>
  <c r="L54" i="15"/>
  <c r="M54" i="15"/>
  <c r="H56" i="15"/>
  <c r="I56" i="15"/>
  <c r="J56" i="15"/>
  <c r="K56" i="15"/>
  <c r="L56" i="15"/>
  <c r="M56" i="15"/>
  <c r="H60" i="15"/>
  <c r="I60" i="15"/>
  <c r="J60" i="15"/>
  <c r="K60" i="15"/>
  <c r="L60" i="15"/>
  <c r="M60" i="15"/>
  <c r="H62" i="15"/>
  <c r="I62" i="15"/>
  <c r="J62" i="15"/>
  <c r="K62" i="15"/>
  <c r="L62" i="15"/>
  <c r="M62" i="15"/>
  <c r="H64" i="15"/>
  <c r="I64" i="15"/>
  <c r="J64" i="15"/>
  <c r="K64" i="15"/>
  <c r="L64" i="15"/>
  <c r="M64" i="15"/>
  <c r="H66" i="15"/>
  <c r="I66" i="15"/>
  <c r="J66" i="15"/>
  <c r="K66" i="15"/>
  <c r="L66" i="15"/>
  <c r="M66" i="15"/>
  <c r="H68" i="15"/>
  <c r="I68" i="15"/>
  <c r="J68" i="15"/>
  <c r="K68" i="15"/>
  <c r="L68" i="15"/>
  <c r="M68" i="15"/>
  <c r="H70" i="15"/>
  <c r="I70" i="15"/>
  <c r="J70" i="15"/>
  <c r="K70" i="15"/>
  <c r="L70" i="15"/>
  <c r="M70" i="15"/>
  <c r="H72" i="15"/>
  <c r="I72" i="15"/>
  <c r="J72" i="15"/>
  <c r="K72" i="15"/>
  <c r="L72" i="15"/>
  <c r="M72" i="15"/>
  <c r="H74" i="15"/>
  <c r="I74" i="15"/>
  <c r="J74" i="15"/>
  <c r="K74" i="15"/>
  <c r="L74" i="15"/>
  <c r="M74" i="15"/>
  <c r="H78" i="15"/>
  <c r="I78" i="15"/>
  <c r="J78" i="15"/>
  <c r="K78" i="15"/>
  <c r="L78" i="15"/>
  <c r="M78" i="15"/>
  <c r="H84" i="15"/>
  <c r="I84" i="15"/>
  <c r="J84" i="15"/>
  <c r="K84" i="15"/>
  <c r="L84" i="15"/>
  <c r="M84" i="15"/>
  <c r="H89" i="15"/>
  <c r="H95" i="15"/>
  <c r="K28" i="15" l="1"/>
  <c r="K80" i="15"/>
  <c r="J28" i="15"/>
  <c r="I28" i="15"/>
  <c r="M57" i="15"/>
  <c r="M81" i="15" s="1"/>
  <c r="M14" i="15"/>
  <c r="L57" i="15"/>
  <c r="H57" i="15"/>
  <c r="J80" i="15"/>
  <c r="M47" i="15"/>
  <c r="I47" i="15"/>
  <c r="H14" i="15"/>
  <c r="K47" i="15"/>
  <c r="L47" i="15"/>
  <c r="H47" i="15"/>
  <c r="J47" i="15"/>
  <c r="J14" i="15"/>
  <c r="L14" i="15"/>
  <c r="I57" i="15"/>
  <c r="J79" i="15"/>
  <c r="M79" i="15"/>
  <c r="M82" i="15" s="1"/>
  <c r="I79" i="15"/>
  <c r="L80" i="15"/>
  <c r="L81" i="15" s="1"/>
  <c r="H79" i="15"/>
  <c r="H82" i="15" s="1"/>
  <c r="L28" i="15"/>
  <c r="H28" i="15"/>
  <c r="J57" i="15"/>
  <c r="J82" i="15" s="1"/>
  <c r="I80" i="15"/>
  <c r="I81" i="15" s="1"/>
  <c r="K57" i="15"/>
  <c r="M28" i="15"/>
  <c r="K79" i="15"/>
  <c r="H99" i="15"/>
  <c r="L79" i="15"/>
  <c r="L82" i="15" s="1"/>
  <c r="M80" i="15"/>
  <c r="H80" i="15"/>
  <c r="H81" i="15" s="1"/>
  <c r="K82" i="15" l="1"/>
  <c r="I82" i="15"/>
  <c r="J48" i="15" l="1"/>
  <c r="K48" i="15"/>
  <c r="K85" i="15" s="1"/>
  <c r="I48" i="15"/>
  <c r="I85" i="15" s="1"/>
  <c r="L37" i="15"/>
  <c r="L48" i="15" s="1"/>
  <c r="L85" i="15" s="1"/>
  <c r="M37" i="15"/>
  <c r="M48" i="15" s="1"/>
  <c r="M85" i="15" s="1"/>
  <c r="H48" i="15"/>
  <c r="H85" i="15" s="1"/>
</calcChain>
</file>

<file path=xl/sharedStrings.xml><?xml version="1.0" encoding="utf-8"?>
<sst xmlns="http://schemas.openxmlformats.org/spreadsheetml/2006/main" count="369" uniqueCount="161">
  <si>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</si>
  <si>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</si>
  <si>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</si>
  <si>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</si>
  <si>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</si>
  <si>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</si>
  <si>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</si>
  <si>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</si>
  <si>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</si>
  <si>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</si>
  <si>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</si>
  <si>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</si>
  <si>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</si>
  <si>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</si>
  <si>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</si>
  <si>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</si>
  <si>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</si>
  <si>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</si>
  <si>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</si>
  <si>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</si>
  <si>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</si>
  <si>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</si>
  <si>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</si>
  <si>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</si>
  <si>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</si>
  <si>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</si>
  <si>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</si>
  <si>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</si>
  <si>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</si>
  <si>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</si>
  <si>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</si>
  <si>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</si>
  <si>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</si>
  <si>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</si>
  <si>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</si>
  <si>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</si>
  <si>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</si>
  <si>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</si>
  <si>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</si>
  <si>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</si>
  <si>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</si>
  <si>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</si>
  <si>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</si>
  <si>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</si>
  <si>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</si>
  <si>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</si>
  <si>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</si>
  <si>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</si>
  <si>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</si>
  <si>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</si>
  <si>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</si>
  <si>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</si>
  <si>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</si>
  <si>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</si>
  <si>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</si>
  <si>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</si>
  <si>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</si>
  <si>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</si>
  <si>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</si>
  <si>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</si>
  <si>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</si>
  <si>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</t>
  </si>
  <si>
    <t>05</t>
  </si>
  <si>
    <t>06</t>
  </si>
  <si>
    <t>07</t>
  </si>
  <si>
    <t>08</t>
  </si>
  <si>
    <t>09</t>
  </si>
  <si>
    <t>10</t>
  </si>
  <si>
    <t>288724610</t>
  </si>
  <si>
    <t>SB(VB)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</si>
  <si>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</si>
  <si>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</si>
  <si>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</si>
  <si>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</si>
  <si>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</si>
  <si>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</si>
  <si>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</si>
  <si>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</si>
  <si>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</si>
  <si>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VB</t>
  </si>
  <si>
    <t>Asignavimai biudžetiniams 2016 metams, tūkst. Eur</t>
  </si>
  <si>
    <t>2018 metai</t>
  </si>
  <si>
    <t>Sporto skyrius</t>
  </si>
  <si>
    <t>ES</t>
  </si>
  <si>
    <t>24</t>
  </si>
  <si>
    <t>25</t>
  </si>
  <si>
    <t>26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</si>
  <si>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</si>
  <si>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4</t>
  </si>
  <si>
    <t>Asignavimų poreikis biudžetiniams 2016 metams, tūkst.Eur</t>
  </si>
  <si>
    <t>2017 metų išlaidų projektas, tūkst.Eur</t>
  </si>
  <si>
    <t>2018 metų išlaidų projektas, tūkst.Eur</t>
  </si>
  <si>
    <t>Vaikų skaičius</t>
  </si>
  <si>
    <t>Sumokėti Panevėžio rajono savivaldybei už vaikus, lankančius rajono ikimokyklinio ugdymo įstaigas</t>
  </si>
  <si>
    <t>Premijuotų darbų skaičius</t>
  </si>
  <si>
    <t>P.Butėno premijos skyrimas</t>
  </si>
  <si>
    <t>Išvykų skaičius</t>
  </si>
  <si>
    <t>Transporto skyrimas mokiniams nuvežti į olimpiadas, konkursus, varžybas</t>
  </si>
  <si>
    <t>Renginių skaičius</t>
  </si>
  <si>
    <t>Konkursų, olimpiadų organizavimas</t>
  </si>
  <si>
    <t xml:space="preserve">Mokslų akademijos dienos organizavimas </t>
  </si>
  <si>
    <t>Iš dalies finansuotų tinkamai parengtų mokslo projektų skaičius (proc.)</t>
  </si>
  <si>
    <t>Renginių  skaičius</t>
  </si>
  <si>
    <t>Tarptautinės Mokytojo dienos minėjimas</t>
  </si>
  <si>
    <t>Mokinių skaičius</t>
  </si>
  <si>
    <t>Gabių mokinių skatinimas</t>
  </si>
  <si>
    <t>Vaikų ir mokinių organizacijų veiklai</t>
  </si>
  <si>
    <t>Dalyvavimas vaikų socializacijos programose</t>
  </si>
  <si>
    <t>Organizuoti švietimo,kultūros ir kitų renginius</t>
  </si>
  <si>
    <t>Kolektyvų veikloje dalyvaujančių vaikų ir jaunuolių skaičius</t>
  </si>
  <si>
    <t>Kolektyvų dalyvavimo regiono ir respublikinėse meno šventėse finansavimas</t>
  </si>
  <si>
    <t>Premijų skaičius</t>
  </si>
  <si>
    <t>Meno srityje gabių vaikų ir jaunuolių skatinimas premijomis</t>
  </si>
  <si>
    <t>Iš dalies finansuotų tinkamai parengtų projektų skaičius (proc.)</t>
  </si>
  <si>
    <t xml:space="preserve">Vaikų ir jaunimo meno projektų ir  tautinio  meno kolektyvų veiklos projektų konkurso organizavimas </t>
  </si>
  <si>
    <t>Sudaryti sąlygas vaikų ir jaunimo meniniam ugdymui</t>
  </si>
  <si>
    <t>Tenkinti mokinių užimtumo poreikius, specifinių gebėjimų vystymą</t>
  </si>
  <si>
    <t>7,75</t>
  </si>
  <si>
    <t>6,75</t>
  </si>
  <si>
    <t>Darbuotojų skaičius</t>
  </si>
  <si>
    <t>Pedagogų švietimo centro išlaikymas</t>
  </si>
  <si>
    <t>14,5</t>
  </si>
  <si>
    <t>Pedagoginės-psichologinės tarnybos išlaikymas</t>
  </si>
  <si>
    <t>Sudaryti sąlygas mokiniui,mokytojui,mokyklai gauti pedagoginę,psichologinę,metodinę pagalbą</t>
  </si>
  <si>
    <t>Neformaliojo vaikų švietimo (NVŠ krepšelis) programose dalyvaujančių mokinių skaičius</t>
  </si>
  <si>
    <t>110</t>
  </si>
  <si>
    <t>115</t>
  </si>
  <si>
    <t>Neformaliojo vaikų švietimo mokyklose ir formalųjį švietimą papildančio ugdymo mokyklose dirbančių pedagogų skaičius</t>
  </si>
  <si>
    <t>Neformaliojo vaikų švietimo programų įgyvendinimas</t>
  </si>
  <si>
    <t>Neformaliojo vaikų švietimo mokyklų ir formalųjį švietimą papildančio ugdymo mokyklų  skaičius</t>
  </si>
  <si>
    <t>Neformaliojo vaikų švietimo mokyklų aplinkos išlaikymas</t>
  </si>
  <si>
    <t>Sudaryti sąlygas mokinių saviraiškai neformaliojo vaikų švietimo mokyklose ir formalujį švietimą papildančio ugdymo mokyklose</t>
  </si>
  <si>
    <t>K.Paltaroko gimnazijos išlaikymas</t>
  </si>
  <si>
    <t>5800</t>
  </si>
  <si>
    <t>5900</t>
  </si>
  <si>
    <t>6000</t>
  </si>
  <si>
    <t>Egzempliorių skaičius</t>
  </si>
  <si>
    <t>Mokyklinės dokumentacijos įsigijimas iš ŠMM</t>
  </si>
  <si>
    <t>10850</t>
  </si>
  <si>
    <t>11140</t>
  </si>
  <si>
    <t>11490</t>
  </si>
  <si>
    <t xml:space="preserve">Pradinio, pagrindinio, vidurinio ugdymo  programų įgyvendinimas </t>
  </si>
  <si>
    <t>1000</t>
  </si>
  <si>
    <t>1032</t>
  </si>
  <si>
    <t>1082</t>
  </si>
  <si>
    <t>Bendrojo ugdymo mokyklose dirbančių pedagogų skaičius</t>
  </si>
  <si>
    <t>Bendrojo ugdymo mokyklų skaičius</t>
  </si>
  <si>
    <t xml:space="preserve">Bendrojo ugdymo mokyklų išlaikymas </t>
  </si>
  <si>
    <t>Sudaryti sąlygas mokinių mokymuisi bendrojo ugdymo mokyklose</t>
  </si>
  <si>
    <t>Pedagogų skaičius</t>
  </si>
  <si>
    <t>Priešmokyklinio ugdymo grupes lankančių vaikų skaičius</t>
  </si>
  <si>
    <t>Ikimokyklinio ir privalomojo priešmokyklinio ugdymo programų įgyvendinimo užtikrinimas</t>
  </si>
  <si>
    <t>Ikimokyklines ugdymo mokyklas lankančių vaikų skaičius</t>
  </si>
  <si>
    <t xml:space="preserve"> Ikimokyklinių ugdymo mokyklų skaičius</t>
  </si>
  <si>
    <t xml:space="preserve">Ikimokyklinių ugdymo mokyklų aplinkos išlaikymas </t>
  </si>
  <si>
    <t>Sudaryti sąlygas bendrųjų vaikų gebėjimų ir vertybinių nuostatų ugdymui ikimokyklinio  ugdymo mokyklose</t>
  </si>
  <si>
    <t>Švietimo, mokslo ir studijų kolybės bei prieinamumo gerinimas</t>
  </si>
  <si>
    <t>ŠVIETIMO IR UGDYMO PROGRAMA (13)</t>
  </si>
  <si>
    <t xml:space="preserve"> Mokslo ir studijų projektų finansavimas</t>
  </si>
  <si>
    <t>Įsteigtų nominacijų skaičius</t>
  </si>
  <si>
    <t>Įsteigti nominacijas ir pinigines premijas geriausiai dirbantiems švietimo darbuotojams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</si>
</sst>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8"/>
      <color indexed="10"/>
      <name val="Times New Roman"/>
      <family val="1"/>
    </font>
    <font>
      <b/>
      <sz val="11"/>
      <name val="Times New Roman"/>
      <family val="1"/>
      <charset val="186"/>
    </font>
    <font>
      <sz val="8"/>
      <color indexed="10"/>
      <name val="Times New Roman"/>
      <family val="1"/>
      <charset val="186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b/>
      <sz val="12"/>
      <color rgb="FFFF0000"/>
      <name val="Arial"/>
      <family val="2"/>
      <charset val="186"/>
    </font>
    <font>
      <sz val="9"/>
      <color theme="5"/>
      <name val="Times New Roman"/>
      <family val="1"/>
    </font>
    <font>
      <b/>
      <sz val="9"/>
      <color theme="5"/>
      <name val="Times New Roman"/>
      <family val="1"/>
    </font>
    <font>
      <b/>
      <sz val="8"/>
      <color theme="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27" fillId="0" borderId="0"/>
    <xf numFmtId="0" fontId="14" fillId="0" borderId="0"/>
  </cellStyleXfs>
  <cellXfs count="368">
    <xf numFmtId="0" fontId="0" fillId="0" borderId="0" xfId="0"/>
    <xf numFmtId="0" fontId="13" fillId="0" borderId="48" xfId="0" applyFont="1" applyBorder="1" applyAlignment="1">
      <alignment horizontal="center" vertical="top" wrapText="1"/>
    </xf>
    <xf numFmtId="0" fontId="13" fillId="0" borderId="22" xfId="0" applyFont="1" applyBorder="1" applyAlignment="1">
      <alignment vertical="top" wrapText="1"/>
    </xf>
    <xf numFmtId="0" fontId="13" fillId="0" borderId="16" xfId="0" applyFont="1" applyBorder="1" applyAlignment="1">
      <alignment horizontal="center" vertical="top" wrapText="1"/>
    </xf>
    <xf numFmtId="0" fontId="12" fillId="0" borderId="46" xfId="0" applyFont="1" applyBorder="1" applyAlignment="1">
      <alignment vertical="top" wrapText="1"/>
    </xf>
    <xf numFmtId="0" fontId="13" fillId="0" borderId="41" xfId="0" applyFont="1" applyBorder="1" applyAlignment="1">
      <alignment horizontal="center" vertical="top" wrapText="1"/>
    </xf>
    <xf numFmtId="0" fontId="12" fillId="0" borderId="44" xfId="0" applyFont="1" applyBorder="1" applyAlignment="1">
      <alignment vertical="top" wrapText="1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NumberFormat="1" applyFont="1" applyAlignment="1">
      <alignment vertical="top"/>
    </xf>
    <xf numFmtId="0" fontId="6" fillId="0" borderId="0" xfId="1" applyFont="1" applyAlignment="1">
      <alignment horizontal="left" vertical="top"/>
    </xf>
    <xf numFmtId="0" fontId="4" fillId="0" borderId="0" xfId="1" applyFont="1"/>
    <xf numFmtId="0" fontId="8" fillId="5" borderId="0" xfId="1" applyFont="1" applyFill="1" applyAlignment="1">
      <alignment vertical="top"/>
    </xf>
    <xf numFmtId="0" fontId="8" fillId="0" borderId="0" xfId="1" applyFont="1" applyFill="1" applyAlignment="1">
      <alignment vertical="top"/>
    </xf>
    <xf numFmtId="0" fontId="6" fillId="0" borderId="0" xfId="1" applyFont="1" applyFill="1" applyBorder="1" applyAlignment="1">
      <alignment horizontal="center" vertical="top"/>
    </xf>
    <xf numFmtId="49" fontId="6" fillId="0" borderId="0" xfId="1" applyNumberFormat="1" applyFont="1" applyFill="1" applyBorder="1" applyAlignment="1">
      <alignment horizontal="right" vertical="top"/>
    </xf>
    <xf numFmtId="49" fontId="6" fillId="0" borderId="0" xfId="1" applyNumberFormat="1" applyFont="1" applyFill="1" applyBorder="1" applyAlignment="1">
      <alignment vertical="top"/>
    </xf>
    <xf numFmtId="0" fontId="11" fillId="0" borderId="0" xfId="1" applyAlignment="1">
      <alignment vertical="top" wrapText="1"/>
    </xf>
    <xf numFmtId="49" fontId="16" fillId="0" borderId="0" xfId="1" applyNumberFormat="1" applyFont="1" applyFill="1" applyBorder="1" applyAlignment="1">
      <alignment horizontal="center" vertical="top" wrapText="1"/>
    </xf>
    <xf numFmtId="164" fontId="7" fillId="6" borderId="10" xfId="1" applyNumberFormat="1" applyFont="1" applyFill="1" applyBorder="1" applyAlignment="1">
      <alignment horizontal="center" vertical="top"/>
    </xf>
    <xf numFmtId="49" fontId="7" fillId="6" borderId="3" xfId="1" applyNumberFormat="1" applyFont="1" applyFill="1" applyBorder="1" applyAlignment="1">
      <alignment horizontal="center" vertical="top"/>
    </xf>
    <xf numFmtId="0" fontId="24" fillId="0" borderId="0" xfId="1" applyFont="1" applyBorder="1" applyAlignment="1">
      <alignment vertical="top"/>
    </xf>
    <xf numFmtId="0" fontId="2" fillId="0" borderId="55" xfId="1" applyNumberFormat="1" applyFont="1" applyFill="1" applyBorder="1" applyAlignment="1">
      <alignment horizontal="center" vertical="top"/>
    </xf>
    <xf numFmtId="0" fontId="2" fillId="0" borderId="56" xfId="1" applyNumberFormat="1" applyFont="1" applyFill="1" applyBorder="1" applyAlignment="1">
      <alignment horizontal="center" vertical="top"/>
    </xf>
    <xf numFmtId="0" fontId="14" fillId="0" borderId="38" xfId="1" applyFont="1" applyBorder="1" applyAlignment="1">
      <alignment horizontal="left" vertical="top" wrapText="1"/>
    </xf>
    <xf numFmtId="164" fontId="7" fillId="4" borderId="40" xfId="1" applyNumberFormat="1" applyFont="1" applyFill="1" applyBorder="1" applyAlignment="1">
      <alignment horizontal="center" vertical="top"/>
    </xf>
    <xf numFmtId="164" fontId="25" fillId="4" borderId="40" xfId="1" applyNumberFormat="1" applyFont="1" applyFill="1" applyBorder="1" applyAlignment="1">
      <alignment horizontal="center" vertical="top"/>
    </xf>
    <xf numFmtId="0" fontId="10" fillId="4" borderId="41" xfId="1" applyFont="1" applyFill="1" applyBorder="1" applyAlignment="1">
      <alignment horizontal="center" vertical="top"/>
    </xf>
    <xf numFmtId="49" fontId="7" fillId="3" borderId="39" xfId="1" applyNumberFormat="1" applyFont="1" applyFill="1" applyBorder="1" applyAlignment="1">
      <alignment horizontal="center" vertical="top"/>
    </xf>
    <xf numFmtId="49" fontId="8" fillId="2" borderId="38" xfId="1" applyNumberFormat="1" applyFont="1" applyFill="1" applyBorder="1" applyAlignment="1">
      <alignment horizontal="center" vertical="top"/>
    </xf>
    <xf numFmtId="0" fontId="2" fillId="0" borderId="26" xfId="1" applyFont="1" applyFill="1" applyBorder="1" applyAlignment="1">
      <alignment horizontal="center" vertical="top"/>
    </xf>
    <xf numFmtId="0" fontId="2" fillId="0" borderId="25" xfId="1" applyFont="1" applyFill="1" applyBorder="1" applyAlignment="1">
      <alignment horizontal="center" vertical="top"/>
    </xf>
    <xf numFmtId="0" fontId="8" fillId="0" borderId="33" xfId="1" applyFont="1" applyFill="1" applyBorder="1" applyAlignment="1">
      <alignment vertical="top" wrapText="1"/>
    </xf>
    <xf numFmtId="164" fontId="8" fillId="0" borderId="15" xfId="1" applyNumberFormat="1" applyFont="1" applyFill="1" applyBorder="1" applyAlignment="1">
      <alignment horizontal="center" vertical="top"/>
    </xf>
    <xf numFmtId="164" fontId="8" fillId="0" borderId="5" xfId="1" applyNumberFormat="1" applyFont="1" applyFill="1" applyBorder="1" applyAlignment="1">
      <alignment horizontal="center" vertical="top"/>
    </xf>
    <xf numFmtId="164" fontId="8" fillId="0" borderId="24" xfId="1" applyNumberFormat="1" applyFont="1" applyFill="1" applyBorder="1" applyAlignment="1">
      <alignment horizontal="center" vertical="top"/>
    </xf>
    <xf numFmtId="164" fontId="8" fillId="0" borderId="12" xfId="1" applyNumberFormat="1" applyFont="1" applyFill="1" applyBorder="1" applyAlignment="1">
      <alignment horizontal="center" vertical="top"/>
    </xf>
    <xf numFmtId="164" fontId="26" fillId="0" borderId="23" xfId="1" applyNumberFormat="1" applyFont="1" applyFill="1" applyBorder="1" applyAlignment="1">
      <alignment horizontal="center" vertical="top"/>
    </xf>
    <xf numFmtId="0" fontId="8" fillId="0" borderId="49" xfId="1" applyFont="1" applyFill="1" applyBorder="1" applyAlignment="1">
      <alignment vertical="top" wrapText="1"/>
    </xf>
    <xf numFmtId="49" fontId="7" fillId="3" borderId="34" xfId="1" applyNumberFormat="1" applyFont="1" applyFill="1" applyBorder="1" applyAlignment="1">
      <alignment horizontal="center" vertical="top"/>
    </xf>
    <xf numFmtId="49" fontId="7" fillId="2" borderId="33" xfId="1" applyNumberFormat="1" applyFont="1" applyFill="1" applyBorder="1" applyAlignment="1">
      <alignment horizontal="center" vertical="top"/>
    </xf>
    <xf numFmtId="0" fontId="2" fillId="0" borderId="0" xfId="1" applyFont="1" applyBorder="1" applyAlignment="1">
      <alignment horizontal="left" vertical="top"/>
    </xf>
    <xf numFmtId="0" fontId="2" fillId="2" borderId="22" xfId="1" applyFont="1" applyFill="1" applyBorder="1" applyAlignment="1">
      <alignment vertical="top"/>
    </xf>
    <xf numFmtId="0" fontId="2" fillId="2" borderId="21" xfId="1" applyFont="1" applyFill="1" applyBorder="1" applyAlignment="1">
      <alignment vertical="top"/>
    </xf>
    <xf numFmtId="164" fontId="7" fillId="2" borderId="3" xfId="1" applyNumberFormat="1" applyFont="1" applyFill="1" applyBorder="1" applyAlignment="1">
      <alignment horizontal="center" vertical="top"/>
    </xf>
    <xf numFmtId="49" fontId="7" fillId="2" borderId="31" xfId="1" applyNumberFormat="1" applyFont="1" applyFill="1" applyBorder="1" applyAlignment="1">
      <alignment horizontal="center" vertical="top"/>
    </xf>
    <xf numFmtId="0" fontId="2" fillId="2" borderId="31" xfId="1" applyFont="1" applyFill="1" applyBorder="1" applyAlignment="1">
      <alignment vertical="top"/>
    </xf>
    <xf numFmtId="164" fontId="7" fillId="2" borderId="32" xfId="1" applyNumberFormat="1" applyFont="1" applyFill="1" applyBorder="1" applyAlignment="1">
      <alignment horizontal="center" vertical="top"/>
    </xf>
    <xf numFmtId="49" fontId="7" fillId="2" borderId="3" xfId="1" applyNumberFormat="1" applyFont="1" applyFill="1" applyBorder="1" applyAlignment="1">
      <alignment horizontal="center" vertical="top"/>
    </xf>
    <xf numFmtId="0" fontId="2" fillId="3" borderId="44" xfId="1" applyFont="1" applyFill="1" applyBorder="1" applyAlignment="1">
      <alignment horizontal="center" vertical="top" wrapText="1"/>
    </xf>
    <xf numFmtId="0" fontId="2" fillId="3" borderId="42" xfId="1" applyFont="1" applyFill="1" applyBorder="1" applyAlignment="1">
      <alignment horizontal="center" vertical="top" wrapText="1"/>
    </xf>
    <xf numFmtId="0" fontId="2" fillId="3" borderId="43" xfId="1" applyFont="1" applyFill="1" applyBorder="1" applyAlignment="1">
      <alignment horizontal="center" vertical="top" wrapText="1"/>
    </xf>
    <xf numFmtId="164" fontId="7" fillId="3" borderId="40" xfId="1" applyNumberFormat="1" applyFont="1" applyFill="1" applyBorder="1" applyAlignment="1">
      <alignment horizontal="center" vertical="top"/>
    </xf>
    <xf numFmtId="49" fontId="7" fillId="3" borderId="29" xfId="1" applyNumberFormat="1" applyFont="1" applyFill="1" applyBorder="1" applyAlignment="1">
      <alignment horizontal="center" vertical="top"/>
    </xf>
    <xf numFmtId="49" fontId="7" fillId="2" borderId="38" xfId="1" applyNumberFormat="1" applyFont="1" applyFill="1" applyBorder="1" applyAlignment="1">
      <alignment horizontal="center" vertical="top"/>
    </xf>
    <xf numFmtId="164" fontId="25" fillId="3" borderId="40" xfId="1" applyNumberFormat="1" applyFont="1" applyFill="1" applyBorder="1" applyAlignment="1">
      <alignment horizontal="center" vertical="top"/>
    </xf>
    <xf numFmtId="0" fontId="2" fillId="0" borderId="30" xfId="1" applyNumberFormat="1" applyFont="1" applyFill="1" applyBorder="1" applyAlignment="1">
      <alignment horizontal="center" vertical="top"/>
    </xf>
    <xf numFmtId="0" fontId="2" fillId="0" borderId="42" xfId="1" applyNumberFormat="1" applyFont="1" applyFill="1" applyBorder="1" applyAlignment="1">
      <alignment horizontal="center" vertical="top"/>
    </xf>
    <xf numFmtId="0" fontId="2" fillId="0" borderId="29" xfId="1" applyNumberFormat="1" applyFont="1" applyFill="1" applyBorder="1" applyAlignment="1">
      <alignment horizontal="center" vertical="top"/>
    </xf>
    <xf numFmtId="0" fontId="22" fillId="0" borderId="0" xfId="1" applyFont="1" applyBorder="1" applyAlignment="1">
      <alignment vertical="top"/>
    </xf>
    <xf numFmtId="0" fontId="11" fillId="0" borderId="38" xfId="1" applyFont="1" applyBorder="1" applyAlignment="1">
      <alignment horizontal="left" vertical="top" wrapText="1"/>
    </xf>
    <xf numFmtId="164" fontId="7" fillId="4" borderId="41" xfId="1" applyNumberFormat="1" applyFont="1" applyFill="1" applyBorder="1" applyAlignment="1">
      <alignment horizontal="center" vertical="top"/>
    </xf>
    <xf numFmtId="164" fontId="7" fillId="4" borderId="42" xfId="1" applyNumberFormat="1" applyFont="1" applyFill="1" applyBorder="1" applyAlignment="1">
      <alignment horizontal="center" vertical="top"/>
    </xf>
    <xf numFmtId="164" fontId="7" fillId="4" borderId="44" xfId="1" applyNumberFormat="1" applyFont="1" applyFill="1" applyBorder="1" applyAlignment="1">
      <alignment horizontal="center" vertical="top"/>
    </xf>
    <xf numFmtId="164" fontId="25" fillId="4" borderId="38" xfId="1" applyNumberFormat="1" applyFont="1" applyFill="1" applyBorder="1" applyAlignment="1">
      <alignment horizontal="center" vertical="top"/>
    </xf>
    <xf numFmtId="164" fontId="8" fillId="0" borderId="14" xfId="1" applyNumberFormat="1" applyFont="1" applyFill="1" applyBorder="1" applyAlignment="1">
      <alignment horizontal="center" vertical="top"/>
    </xf>
    <xf numFmtId="164" fontId="26" fillId="0" borderId="13" xfId="1" applyNumberFormat="1" applyFont="1" applyFill="1" applyBorder="1" applyAlignment="1">
      <alignment horizontal="center" vertical="top"/>
    </xf>
    <xf numFmtId="0" fontId="8" fillId="0" borderId="38" xfId="1" applyFont="1" applyFill="1" applyBorder="1" applyAlignment="1">
      <alignment horizontal="left" vertical="top" wrapText="1"/>
    </xf>
    <xf numFmtId="49" fontId="7" fillId="3" borderId="4" xfId="1" applyNumberFormat="1" applyFont="1" applyFill="1" applyBorder="1" applyAlignment="1">
      <alignment horizontal="center" vertical="top"/>
    </xf>
    <xf numFmtId="0" fontId="3" fillId="0" borderId="30" xfId="1" applyNumberFormat="1" applyFont="1" applyFill="1" applyBorder="1" applyAlignment="1">
      <alignment horizontal="center" vertical="top"/>
    </xf>
    <xf numFmtId="0" fontId="3" fillId="0" borderId="42" xfId="1" applyNumberFormat="1" applyFont="1" applyFill="1" applyBorder="1" applyAlignment="1">
      <alignment horizontal="center" vertical="top"/>
    </xf>
    <xf numFmtId="0" fontId="3" fillId="0" borderId="29" xfId="1" applyNumberFormat="1" applyFont="1" applyFill="1" applyBorder="1" applyAlignment="1">
      <alignment horizontal="center" vertical="top"/>
    </xf>
    <xf numFmtId="0" fontId="3" fillId="0" borderId="26" xfId="1" applyFont="1" applyFill="1" applyBorder="1" applyAlignment="1">
      <alignment horizontal="center" vertical="top"/>
    </xf>
    <xf numFmtId="0" fontId="3" fillId="0" borderId="25" xfId="1" applyFont="1" applyFill="1" applyBorder="1" applyAlignment="1">
      <alignment horizontal="center" vertical="top"/>
    </xf>
    <xf numFmtId="49" fontId="7" fillId="2" borderId="3" xfId="1" applyNumberFormat="1" applyFont="1" applyFill="1" applyBorder="1" applyAlignment="1">
      <alignment horizontal="center" vertical="top" wrapText="1"/>
    </xf>
    <xf numFmtId="164" fontId="25" fillId="2" borderId="3" xfId="1" applyNumberFormat="1" applyFont="1" applyFill="1" applyBorder="1" applyAlignment="1">
      <alignment horizontal="center" vertical="top"/>
    </xf>
    <xf numFmtId="0" fontId="2" fillId="3" borderId="22" xfId="1" applyFont="1" applyFill="1" applyBorder="1" applyAlignment="1">
      <alignment horizontal="center" vertical="top" wrapText="1"/>
    </xf>
    <xf numFmtId="0" fontId="2" fillId="3" borderId="21" xfId="1" applyFont="1" applyFill="1" applyBorder="1" applyAlignment="1">
      <alignment horizontal="center" vertical="top" wrapText="1"/>
    </xf>
    <xf numFmtId="0" fontId="8" fillId="3" borderId="21" xfId="1" applyFont="1" applyFill="1" applyBorder="1" applyAlignment="1">
      <alignment vertical="top" wrapText="1"/>
    </xf>
    <xf numFmtId="164" fontId="7" fillId="3" borderId="3" xfId="1" applyNumberFormat="1" applyFont="1" applyFill="1" applyBorder="1" applyAlignment="1">
      <alignment horizontal="center" vertical="top"/>
    </xf>
    <xf numFmtId="164" fontId="25" fillId="3" borderId="3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49" fontId="2" fillId="0" borderId="30" xfId="1" applyNumberFormat="1" applyFont="1" applyFill="1" applyBorder="1" applyAlignment="1">
      <alignment horizontal="center" vertical="top"/>
    </xf>
    <xf numFmtId="49" fontId="2" fillId="0" borderId="29" xfId="1" applyNumberFormat="1" applyFont="1" applyFill="1" applyBorder="1" applyAlignment="1">
      <alignment horizontal="center" vertical="top"/>
    </xf>
    <xf numFmtId="164" fontId="7" fillId="4" borderId="10" xfId="1" applyNumberFormat="1" applyFont="1" applyFill="1" applyBorder="1" applyAlignment="1">
      <alignment horizontal="center" vertical="top"/>
    </xf>
    <xf numFmtId="164" fontId="7" fillId="4" borderId="62" xfId="1" applyNumberFormat="1" applyFont="1" applyFill="1" applyBorder="1" applyAlignment="1">
      <alignment horizontal="center" vertical="top"/>
    </xf>
    <xf numFmtId="164" fontId="7" fillId="4" borderId="1" xfId="1" applyNumberFormat="1" applyFont="1" applyFill="1" applyBorder="1" applyAlignment="1">
      <alignment horizontal="center" vertical="top"/>
    </xf>
    <xf numFmtId="0" fontId="10" fillId="4" borderId="47" xfId="1" applyFont="1" applyFill="1" applyBorder="1" applyAlignment="1">
      <alignment horizontal="center" vertical="top"/>
    </xf>
    <xf numFmtId="49" fontId="2" fillId="0" borderId="18" xfId="1" applyNumberFormat="1" applyFont="1" applyFill="1" applyBorder="1" applyAlignment="1">
      <alignment horizontal="center" vertical="top"/>
    </xf>
    <xf numFmtId="49" fontId="2" fillId="0" borderId="17" xfId="1" applyNumberFormat="1" applyFont="1" applyFill="1" applyBorder="1" applyAlignment="1">
      <alignment horizontal="center" vertical="top"/>
    </xf>
    <xf numFmtId="164" fontId="8" fillId="0" borderId="16" xfId="1" applyNumberFormat="1" applyFont="1" applyFill="1" applyBorder="1" applyAlignment="1">
      <alignment horizontal="center" vertical="top"/>
    </xf>
    <xf numFmtId="164" fontId="8" fillId="0" borderId="7" xfId="1" applyNumberFormat="1" applyFont="1" applyFill="1" applyBorder="1" applyAlignment="1">
      <alignment horizontal="center" vertical="top"/>
    </xf>
    <xf numFmtId="164" fontId="8" fillId="0" borderId="27" xfId="1" applyNumberFormat="1" applyFont="1" applyFill="1" applyBorder="1" applyAlignment="1">
      <alignment horizontal="center" vertical="top"/>
    </xf>
    <xf numFmtId="164" fontId="8" fillId="0" borderId="17" xfId="1" applyNumberFormat="1" applyFont="1" applyFill="1" applyBorder="1" applyAlignment="1">
      <alignment horizontal="center" vertical="top"/>
    </xf>
    <xf numFmtId="164" fontId="26" fillId="0" borderId="27" xfId="1" applyNumberFormat="1" applyFont="1" applyFill="1" applyBorder="1" applyAlignment="1">
      <alignment horizontal="center" vertical="top"/>
    </xf>
    <xf numFmtId="0" fontId="8" fillId="0" borderId="63" xfId="1" applyFont="1" applyFill="1" applyBorder="1" applyAlignment="1">
      <alignment horizontal="center" vertical="top"/>
    </xf>
    <xf numFmtId="49" fontId="2" fillId="0" borderId="26" xfId="1" applyNumberFormat="1" applyFont="1" applyFill="1" applyBorder="1" applyAlignment="1">
      <alignment horizontal="center" vertical="top"/>
    </xf>
    <xf numFmtId="49" fontId="2" fillId="0" borderId="25" xfId="1" applyNumberFormat="1" applyFont="1" applyFill="1" applyBorder="1" applyAlignment="1">
      <alignment horizontal="center" vertical="top"/>
    </xf>
    <xf numFmtId="164" fontId="8" fillId="0" borderId="23" xfId="1" applyNumberFormat="1" applyFont="1" applyFill="1" applyBorder="1" applyAlignment="1">
      <alignment horizontal="center" vertical="top"/>
    </xf>
    <xf numFmtId="0" fontId="8" fillId="0" borderId="5" xfId="1" applyFont="1" applyFill="1" applyBorder="1" applyAlignment="1">
      <alignment horizontal="center" vertical="top"/>
    </xf>
    <xf numFmtId="164" fontId="7" fillId="4" borderId="52" xfId="1" applyNumberFormat="1" applyFont="1" applyFill="1" applyBorder="1" applyAlignment="1">
      <alignment horizontal="center" vertical="top"/>
    </xf>
    <xf numFmtId="164" fontId="7" fillId="4" borderId="11" xfId="1" applyNumberFormat="1" applyFont="1" applyFill="1" applyBorder="1" applyAlignment="1">
      <alignment horizontal="center" vertical="top"/>
    </xf>
    <xf numFmtId="164" fontId="8" fillId="5" borderId="16" xfId="1" applyNumberFormat="1" applyFont="1" applyFill="1" applyBorder="1" applyAlignment="1">
      <alignment horizontal="center" vertical="top"/>
    </xf>
    <xf numFmtId="164" fontId="7" fillId="0" borderId="27" xfId="1" applyNumberFormat="1" applyFont="1" applyFill="1" applyBorder="1" applyAlignment="1">
      <alignment horizontal="center" vertical="top"/>
    </xf>
    <xf numFmtId="164" fontId="26" fillId="0" borderId="6" xfId="1" applyNumberFormat="1" applyFont="1" applyFill="1" applyBorder="1" applyAlignment="1">
      <alignment horizontal="center" vertical="top"/>
    </xf>
    <xf numFmtId="0" fontId="8" fillId="0" borderId="46" xfId="1" applyFont="1" applyFill="1" applyBorder="1" applyAlignment="1">
      <alignment horizontal="center" vertical="top"/>
    </xf>
    <xf numFmtId="164" fontId="8" fillId="0" borderId="6" xfId="1" applyNumberFormat="1" applyFont="1" applyFill="1" applyBorder="1" applyAlignment="1">
      <alignment horizontal="center" vertical="top"/>
    </xf>
    <xf numFmtId="164" fontId="8" fillId="5" borderId="5" xfId="1" applyNumberFormat="1" applyFont="1" applyFill="1" applyBorder="1" applyAlignment="1">
      <alignment horizontal="center" vertical="top"/>
    </xf>
    <xf numFmtId="164" fontId="8" fillId="0" borderId="13" xfId="1" applyNumberFormat="1" applyFont="1" applyFill="1" applyBorder="1" applyAlignment="1">
      <alignment horizontal="center" vertical="top"/>
    </xf>
    <xf numFmtId="0" fontId="8" fillId="0" borderId="45" xfId="1" applyFont="1" applyFill="1" applyBorder="1" applyAlignment="1">
      <alignment horizontal="center" vertical="top"/>
    </xf>
    <xf numFmtId="164" fontId="7" fillId="3" borderId="32" xfId="1" applyNumberFormat="1" applyFont="1" applyFill="1" applyBorder="1" applyAlignment="1">
      <alignment horizontal="center" vertical="top"/>
    </xf>
    <xf numFmtId="164" fontId="7" fillId="3" borderId="48" xfId="1" applyNumberFormat="1" applyFont="1" applyFill="1" applyBorder="1" applyAlignment="1">
      <alignment horizontal="center" vertical="top"/>
    </xf>
    <xf numFmtId="0" fontId="2" fillId="0" borderId="40" xfId="1" applyNumberFormat="1" applyFont="1" applyFill="1" applyBorder="1" applyAlignment="1">
      <alignment horizontal="center" vertical="top"/>
    </xf>
    <xf numFmtId="49" fontId="2" fillId="0" borderId="72" xfId="1" applyNumberFormat="1" applyFont="1" applyFill="1" applyBorder="1" applyAlignment="1">
      <alignment horizontal="center" vertical="top"/>
    </xf>
    <xf numFmtId="49" fontId="2" fillId="0" borderId="35" xfId="1" applyNumberFormat="1" applyFont="1" applyFill="1" applyBorder="1" applyAlignment="1">
      <alignment horizontal="center" vertical="top"/>
    </xf>
    <xf numFmtId="1" fontId="2" fillId="0" borderId="36" xfId="1" applyNumberFormat="1" applyFont="1" applyFill="1" applyBorder="1" applyAlignment="1">
      <alignment horizontal="center" vertical="top"/>
    </xf>
    <xf numFmtId="164" fontId="8" fillId="0" borderId="0" xfId="1" applyNumberFormat="1" applyFont="1" applyFill="1" applyBorder="1" applyAlignment="1">
      <alignment horizontal="center" vertical="top"/>
    </xf>
    <xf numFmtId="1" fontId="2" fillId="0" borderId="64" xfId="1" applyNumberFormat="1" applyFont="1" applyFill="1" applyBorder="1" applyAlignment="1">
      <alignment horizontal="center" vertical="top"/>
    </xf>
    <xf numFmtId="9" fontId="2" fillId="0" borderId="30" xfId="1" applyNumberFormat="1" applyFont="1" applyFill="1" applyBorder="1" applyAlignment="1">
      <alignment horizontal="center" vertical="top"/>
    </xf>
    <xf numFmtId="9" fontId="2" fillId="0" borderId="29" xfId="1" applyNumberFormat="1" applyFont="1" applyFill="1" applyBorder="1" applyAlignment="1">
      <alignment horizontal="center" vertical="top"/>
    </xf>
    <xf numFmtId="9" fontId="2" fillId="0" borderId="40" xfId="1" applyNumberFormat="1" applyFont="1" applyFill="1" applyBorder="1" applyAlignment="1">
      <alignment horizontal="center" vertical="top"/>
    </xf>
    <xf numFmtId="164" fontId="7" fillId="0" borderId="23" xfId="1" applyNumberFormat="1" applyFont="1" applyFill="1" applyBorder="1" applyAlignment="1">
      <alignment horizontal="center" vertical="top"/>
    </xf>
    <xf numFmtId="49" fontId="2" fillId="0" borderId="40" xfId="1" applyNumberFormat="1" applyFont="1" applyFill="1" applyBorder="1" applyAlignment="1">
      <alignment horizontal="center" vertical="top"/>
    </xf>
    <xf numFmtId="164" fontId="7" fillId="4" borderId="29" xfId="1" applyNumberFormat="1" applyFont="1" applyFill="1" applyBorder="1" applyAlignment="1">
      <alignment horizontal="center" vertical="top"/>
    </xf>
    <xf numFmtId="0" fontId="10" fillId="4" borderId="44" xfId="1" applyFont="1" applyFill="1" applyBorder="1" applyAlignment="1">
      <alignment horizontal="center" vertical="top"/>
    </xf>
    <xf numFmtId="49" fontId="6" fillId="0" borderId="27" xfId="1" applyNumberFormat="1" applyFont="1" applyFill="1" applyBorder="1" applyAlignment="1">
      <alignment vertical="top"/>
    </xf>
    <xf numFmtId="49" fontId="2" fillId="0" borderId="55" xfId="1" applyNumberFormat="1" applyFont="1" applyFill="1" applyBorder="1" applyAlignment="1">
      <alignment horizontal="center" vertical="top"/>
    </xf>
    <xf numFmtId="49" fontId="2" fillId="0" borderId="56" xfId="1" applyNumberFormat="1" applyFont="1" applyFill="1" applyBorder="1" applyAlignment="1">
      <alignment horizontal="center" vertical="top"/>
    </xf>
    <xf numFmtId="49" fontId="6" fillId="0" borderId="73" xfId="1" applyNumberFormat="1" applyFont="1" applyFill="1" applyBorder="1" applyAlignment="1">
      <alignment vertical="top"/>
    </xf>
    <xf numFmtId="49" fontId="6" fillId="0" borderId="40" xfId="1" applyNumberFormat="1" applyFont="1" applyFill="1" applyBorder="1" applyAlignment="1">
      <alignment vertical="top" wrapText="1"/>
    </xf>
    <xf numFmtId="0" fontId="10" fillId="4" borderId="10" xfId="1" applyFont="1" applyFill="1" applyBorder="1" applyAlignment="1">
      <alignment horizontal="center" vertical="top"/>
    </xf>
    <xf numFmtId="0" fontId="8" fillId="0" borderId="16" xfId="1" applyFont="1" applyFill="1" applyBorder="1" applyAlignment="1">
      <alignment horizontal="center" vertical="top"/>
    </xf>
    <xf numFmtId="49" fontId="2" fillId="0" borderId="14" xfId="1" applyNumberFormat="1" applyFont="1" applyFill="1" applyBorder="1" applyAlignment="1">
      <alignment horizontal="center" vertical="top"/>
    </xf>
    <xf numFmtId="49" fontId="2" fillId="0" borderId="12" xfId="1" applyNumberFormat="1" applyFont="1" applyFill="1" applyBorder="1" applyAlignment="1">
      <alignment horizontal="center" vertical="top"/>
    </xf>
    <xf numFmtId="0" fontId="2" fillId="0" borderId="55" xfId="1" applyFont="1" applyFill="1" applyBorder="1" applyAlignment="1">
      <alignment horizontal="center" vertical="top" wrapText="1"/>
    </xf>
    <xf numFmtId="0" fontId="2" fillId="0" borderId="56" xfId="1" applyFont="1" applyFill="1" applyBorder="1" applyAlignment="1">
      <alignment horizontal="center" vertical="top" wrapText="1"/>
    </xf>
    <xf numFmtId="0" fontId="8" fillId="0" borderId="60" xfId="1" applyFont="1" applyFill="1" applyBorder="1" applyAlignment="1" applyProtection="1">
      <alignment vertical="top" wrapText="1"/>
      <protection locked="0"/>
    </xf>
    <xf numFmtId="164" fontId="7" fillId="4" borderId="28" xfId="1" applyNumberFormat="1" applyFont="1" applyFill="1" applyBorder="1" applyAlignment="1">
      <alignment horizontal="center" vertical="top"/>
    </xf>
    <xf numFmtId="0" fontId="2" fillId="0" borderId="14" xfId="1" applyFont="1" applyFill="1" applyBorder="1" applyAlignment="1">
      <alignment horizontal="center" vertical="top"/>
    </xf>
    <xf numFmtId="0" fontId="2" fillId="0" borderId="12" xfId="1" applyFont="1" applyFill="1" applyBorder="1" applyAlignment="1">
      <alignment horizontal="center" vertical="top"/>
    </xf>
    <xf numFmtId="0" fontId="8" fillId="0" borderId="13" xfId="1" applyFont="1" applyFill="1" applyBorder="1" applyAlignment="1" applyProtection="1">
      <alignment vertical="top" wrapText="1"/>
      <protection locked="0"/>
    </xf>
    <xf numFmtId="164" fontId="8" fillId="0" borderId="45" xfId="1" applyNumberFormat="1" applyFont="1" applyFill="1" applyBorder="1" applyAlignment="1">
      <alignment horizontal="center" vertical="top"/>
    </xf>
    <xf numFmtId="0" fontId="8" fillId="0" borderId="11" xfId="1" applyFont="1" applyFill="1" applyBorder="1" applyAlignment="1" applyProtection="1">
      <alignment vertical="top" wrapText="1"/>
      <protection locked="0"/>
    </xf>
    <xf numFmtId="0" fontId="2" fillId="0" borderId="72" xfId="1" applyFont="1" applyFill="1" applyBorder="1" applyAlignment="1">
      <alignment horizontal="center" vertical="top"/>
    </xf>
    <xf numFmtId="0" fontId="2" fillId="0" borderId="35" xfId="1" applyFont="1" applyFill="1" applyBorder="1" applyAlignment="1">
      <alignment horizontal="center" vertical="top"/>
    </xf>
    <xf numFmtId="0" fontId="8" fillId="0" borderId="6" xfId="1" applyFont="1" applyFill="1" applyBorder="1" applyAlignment="1" applyProtection="1">
      <alignment vertical="top" wrapText="1"/>
      <protection locked="0"/>
    </xf>
    <xf numFmtId="164" fontId="8" fillId="0" borderId="71" xfId="1" applyNumberFormat="1" applyFont="1" applyFill="1" applyBorder="1" applyAlignment="1">
      <alignment horizontal="center" vertical="top"/>
    </xf>
    <xf numFmtId="0" fontId="8" fillId="5" borderId="13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1" xfId="1" applyFont="1" applyFill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0" fontId="11" fillId="0" borderId="0" xfId="1" applyAlignment="1">
      <alignment horizontal="center" vertical="top"/>
    </xf>
    <xf numFmtId="0" fontId="6" fillId="0" borderId="0" xfId="1" applyFont="1" applyFill="1" applyAlignment="1">
      <alignment horizontal="center" vertical="top"/>
    </xf>
    <xf numFmtId="0" fontId="11" fillId="0" borderId="0" xfId="1" applyAlignment="1">
      <alignment vertical="top"/>
    </xf>
    <xf numFmtId="0" fontId="12" fillId="0" borderId="0" xfId="1" applyFont="1" applyAlignment="1">
      <alignment horizontal="left" vertical="top" wrapText="1"/>
    </xf>
    <xf numFmtId="0" fontId="20" fillId="0" borderId="0" xfId="1" applyFont="1" applyAlignment="1">
      <alignment horizontal="center" vertical="top"/>
    </xf>
    <xf numFmtId="0" fontId="23" fillId="0" borderId="0" xfId="1" applyFont="1" applyAlignment="1">
      <alignment vertical="top"/>
    </xf>
    <xf numFmtId="0" fontId="23" fillId="0" borderId="0" xfId="1" applyNumberFormat="1" applyFont="1" applyAlignment="1">
      <alignment vertical="top"/>
    </xf>
    <xf numFmtId="49" fontId="7" fillId="2" borderId="33" xfId="1" applyNumberFormat="1" applyFont="1" applyFill="1" applyBorder="1" applyAlignment="1">
      <alignment horizontal="center" vertical="top"/>
    </xf>
    <xf numFmtId="1" fontId="2" fillId="0" borderId="27" xfId="1" applyNumberFormat="1" applyFont="1" applyFill="1" applyBorder="1" applyAlignment="1">
      <alignment horizontal="center" vertical="top"/>
    </xf>
    <xf numFmtId="0" fontId="6" fillId="0" borderId="41" xfId="2" applyFont="1" applyBorder="1" applyAlignment="1">
      <alignment horizontal="left" vertical="top" wrapText="1"/>
    </xf>
    <xf numFmtId="0" fontId="6" fillId="0" borderId="16" xfId="2" applyFont="1" applyBorder="1" applyAlignment="1">
      <alignment horizontal="left" vertical="top" wrapText="1"/>
    </xf>
    <xf numFmtId="0" fontId="8" fillId="0" borderId="41" xfId="1" applyFont="1" applyFill="1" applyBorder="1" applyAlignment="1">
      <alignment horizontal="left" vertical="top" wrapText="1"/>
    </xf>
    <xf numFmtId="0" fontId="11" fillId="0" borderId="0" xfId="1" applyFont="1" applyAlignment="1">
      <alignment vertical="top" wrapText="1"/>
    </xf>
    <xf numFmtId="164" fontId="29" fillId="0" borderId="13" xfId="1" applyNumberFormat="1" applyFont="1" applyFill="1" applyBorder="1" applyAlignment="1">
      <alignment horizontal="center" vertical="top"/>
    </xf>
    <xf numFmtId="0" fontId="29" fillId="0" borderId="5" xfId="1" applyFont="1" applyFill="1" applyBorder="1" applyAlignment="1">
      <alignment horizontal="center" vertical="top"/>
    </xf>
    <xf numFmtId="0" fontId="29" fillId="0" borderId="16" xfId="1" applyFont="1" applyFill="1" applyBorder="1" applyAlignment="1">
      <alignment horizontal="center" vertical="top"/>
    </xf>
    <xf numFmtId="164" fontId="29" fillId="0" borderId="27" xfId="1" applyNumberFormat="1" applyFont="1" applyFill="1" applyBorder="1" applyAlignment="1">
      <alignment horizontal="center" vertical="top"/>
    </xf>
    <xf numFmtId="164" fontId="30" fillId="4" borderId="1" xfId="1" applyNumberFormat="1" applyFont="1" applyFill="1" applyBorder="1" applyAlignment="1">
      <alignment horizontal="center" vertical="top"/>
    </xf>
    <xf numFmtId="164" fontId="29" fillId="0" borderId="24" xfId="1" applyNumberFormat="1" applyFont="1" applyFill="1" applyBorder="1" applyAlignment="1">
      <alignment horizontal="center" vertical="top"/>
    </xf>
    <xf numFmtId="164" fontId="30" fillId="4" borderId="62" xfId="1" applyNumberFormat="1" applyFont="1" applyFill="1" applyBorder="1" applyAlignment="1">
      <alignment horizontal="center" vertical="top"/>
    </xf>
    <xf numFmtId="164" fontId="29" fillId="0" borderId="12" xfId="1" applyNumberFormat="1" applyFont="1" applyFill="1" applyBorder="1" applyAlignment="1">
      <alignment horizontal="center" vertical="top"/>
    </xf>
    <xf numFmtId="164" fontId="29" fillId="0" borderId="23" xfId="1" applyNumberFormat="1" applyFont="1" applyFill="1" applyBorder="1" applyAlignment="1">
      <alignment horizontal="center" vertical="top"/>
    </xf>
    <xf numFmtId="164" fontId="30" fillId="4" borderId="29" xfId="1" applyNumberFormat="1" applyFont="1" applyFill="1" applyBorder="1" applyAlignment="1">
      <alignment horizontal="center" vertical="top"/>
    </xf>
    <xf numFmtId="0" fontId="29" fillId="0" borderId="45" xfId="1" applyFont="1" applyFill="1" applyBorder="1" applyAlignment="1">
      <alignment horizontal="center" vertical="top"/>
    </xf>
    <xf numFmtId="0" fontId="29" fillId="0" borderId="46" xfId="1" applyFont="1" applyFill="1" applyBorder="1" applyAlignment="1">
      <alignment horizontal="center" vertical="top"/>
    </xf>
    <xf numFmtId="164" fontId="30" fillId="4" borderId="11" xfId="1" applyNumberFormat="1" applyFont="1" applyFill="1" applyBorder="1" applyAlignment="1">
      <alignment horizontal="center" vertical="top"/>
    </xf>
    <xf numFmtId="0" fontId="29" fillId="0" borderId="50" xfId="1" applyFont="1" applyFill="1" applyBorder="1" applyAlignment="1">
      <alignment horizontal="center" vertical="top"/>
    </xf>
    <xf numFmtId="164" fontId="30" fillId="6" borderId="10" xfId="1" applyNumberFormat="1" applyFont="1" applyFill="1" applyBorder="1" applyAlignment="1">
      <alignment horizontal="center" vertical="top"/>
    </xf>
    <xf numFmtId="164" fontId="31" fillId="6" borderId="10" xfId="1" applyNumberFormat="1" applyFont="1" applyFill="1" applyBorder="1" applyAlignment="1">
      <alignment horizontal="center" vertical="top"/>
    </xf>
    <xf numFmtId="0" fontId="15" fillId="0" borderId="33" xfId="1" applyFont="1" applyFill="1" applyBorder="1" applyAlignment="1">
      <alignment vertical="top" wrapText="1"/>
    </xf>
    <xf numFmtId="0" fontId="14" fillId="0" borderId="38" xfId="2" applyFont="1" applyBorder="1" applyAlignment="1">
      <alignment vertical="top" wrapText="1"/>
    </xf>
    <xf numFmtId="0" fontId="8" fillId="0" borderId="33" xfId="1" applyFont="1" applyFill="1" applyBorder="1" applyAlignment="1">
      <alignment vertical="top" wrapText="1"/>
    </xf>
    <xf numFmtId="0" fontId="6" fillId="0" borderId="38" xfId="2" applyFont="1" applyBorder="1" applyAlignment="1">
      <alignment vertical="top" wrapText="1"/>
    </xf>
    <xf numFmtId="164" fontId="18" fillId="0" borderId="67" xfId="1" applyNumberFormat="1" applyFont="1" applyBorder="1" applyAlignment="1">
      <alignment horizontal="center" vertical="top" wrapText="1"/>
    </xf>
    <xf numFmtId="164" fontId="18" fillId="0" borderId="57" xfId="1" applyNumberFormat="1" applyFont="1" applyBorder="1" applyAlignment="1">
      <alignment horizontal="center" vertical="top" wrapText="1"/>
    </xf>
    <xf numFmtId="164" fontId="18" fillId="0" borderId="63" xfId="1" applyNumberFormat="1" applyFont="1" applyBorder="1" applyAlignment="1">
      <alignment horizontal="center" vertical="top" wrapText="1"/>
    </xf>
    <xf numFmtId="0" fontId="8" fillId="0" borderId="70" xfId="1" applyFont="1" applyBorder="1" applyAlignment="1">
      <alignment horizontal="left" vertical="top" wrapText="1"/>
    </xf>
    <xf numFmtId="0" fontId="11" fillId="0" borderId="35" xfId="1" applyBorder="1" applyAlignment="1">
      <alignment vertical="top" wrapText="1"/>
    </xf>
    <xf numFmtId="0" fontId="11" fillId="0" borderId="37" xfId="1" applyBorder="1" applyAlignment="1">
      <alignment vertical="top" wrapText="1"/>
    </xf>
    <xf numFmtId="0" fontId="8" fillId="5" borderId="53" xfId="1" applyFont="1" applyFill="1" applyBorder="1" applyAlignment="1">
      <alignment horizontal="left" vertical="top" wrapText="1"/>
    </xf>
    <xf numFmtId="0" fontId="11" fillId="5" borderId="61" xfId="1" applyFont="1" applyFill="1" applyBorder="1" applyAlignment="1">
      <alignment horizontal="left" vertical="top" wrapText="1"/>
    </xf>
    <xf numFmtId="0" fontId="11" fillId="5" borderId="68" xfId="1" applyFont="1" applyFill="1" applyBorder="1" applyAlignment="1">
      <alignment horizontal="left" vertical="top" wrapText="1"/>
    </xf>
    <xf numFmtId="164" fontId="18" fillId="0" borderId="15" xfId="1" applyNumberFormat="1" applyFont="1" applyBorder="1" applyAlignment="1">
      <alignment horizontal="center" vertical="top" wrapText="1"/>
    </xf>
    <xf numFmtId="164" fontId="18" fillId="0" borderId="45" xfId="1" applyNumberFormat="1" applyFont="1" applyBorder="1" applyAlignment="1">
      <alignment horizontal="center" vertical="top" wrapText="1"/>
    </xf>
    <xf numFmtId="49" fontId="7" fillId="0" borderId="25" xfId="1" applyNumberFormat="1" applyFont="1" applyBorder="1" applyAlignment="1">
      <alignment horizontal="center" vertical="top" wrapText="1"/>
    </xf>
    <xf numFmtId="0" fontId="11" fillId="0" borderId="29" xfId="1" applyFont="1" applyBorder="1" applyAlignment="1">
      <alignment horizontal="center" vertical="top" wrapText="1"/>
    </xf>
    <xf numFmtId="0" fontId="6" fillId="0" borderId="26" xfId="1" applyFont="1" applyFill="1" applyBorder="1" applyAlignment="1">
      <alignment horizontal="left" vertical="top" wrapText="1"/>
    </xf>
    <xf numFmtId="0" fontId="6" fillId="0" borderId="30" xfId="1" applyFont="1" applyFill="1" applyBorder="1" applyAlignment="1">
      <alignment horizontal="left" vertical="top" wrapText="1"/>
    </xf>
    <xf numFmtId="49" fontId="9" fillId="0" borderId="5" xfId="1" applyNumberFormat="1" applyFont="1" applyBorder="1" applyAlignment="1">
      <alignment horizontal="center" vertical="top"/>
    </xf>
    <xf numFmtId="49" fontId="9" fillId="0" borderId="10" xfId="1" applyNumberFormat="1" applyFont="1" applyBorder="1" applyAlignment="1">
      <alignment horizontal="center" vertical="top"/>
    </xf>
    <xf numFmtId="49" fontId="2" fillId="0" borderId="49" xfId="1" applyNumberFormat="1" applyFont="1" applyBorder="1" applyAlignment="1">
      <alignment horizontal="center" vertical="top" wrapText="1"/>
    </xf>
    <xf numFmtId="0" fontId="11" fillId="0" borderId="41" xfId="1" applyFont="1" applyBorder="1" applyAlignment="1">
      <alignment horizontal="center" vertical="top" wrapText="1"/>
    </xf>
    <xf numFmtId="0" fontId="2" fillId="6" borderId="19" xfId="1" applyFont="1" applyFill="1" applyBorder="1" applyAlignment="1">
      <alignment horizontal="center" vertical="top"/>
    </xf>
    <xf numFmtId="0" fontId="2" fillId="6" borderId="47" xfId="1" applyFont="1" applyFill="1" applyBorder="1" applyAlignment="1">
      <alignment horizontal="center" vertical="top"/>
    </xf>
    <xf numFmtId="49" fontId="16" fillId="0" borderId="0" xfId="1" applyNumberFormat="1" applyFont="1" applyFill="1" applyBorder="1" applyAlignment="1">
      <alignment horizontal="center" vertical="top" wrapText="1"/>
    </xf>
    <xf numFmtId="0" fontId="11" fillId="0" borderId="0" xfId="1" applyAlignment="1">
      <alignment vertical="top" wrapText="1"/>
    </xf>
    <xf numFmtId="49" fontId="7" fillId="6" borderId="21" xfId="1" applyNumberFormat="1" applyFont="1" applyFill="1" applyBorder="1" applyAlignment="1">
      <alignment horizontal="right" vertical="top"/>
    </xf>
    <xf numFmtId="49" fontId="7" fillId="3" borderId="20" xfId="1" applyNumberFormat="1" applyFont="1" applyFill="1" applyBorder="1" applyAlignment="1">
      <alignment horizontal="right" vertical="top"/>
    </xf>
    <xf numFmtId="49" fontId="7" fillId="3" borderId="21" xfId="1" applyNumberFormat="1" applyFont="1" applyFill="1" applyBorder="1" applyAlignment="1">
      <alignment horizontal="right" vertical="top"/>
    </xf>
    <xf numFmtId="0" fontId="14" fillId="0" borderId="26" xfId="1" applyFont="1" applyFill="1" applyBorder="1" applyAlignment="1">
      <alignment horizontal="left" vertical="top" wrapText="1"/>
    </xf>
    <xf numFmtId="0" fontId="14" fillId="0" borderId="30" xfId="1" applyFont="1" applyFill="1" applyBorder="1" applyAlignment="1">
      <alignment horizontal="left" vertical="top" wrapText="1"/>
    </xf>
    <xf numFmtId="0" fontId="7" fillId="4" borderId="3" xfId="1" applyFont="1" applyFill="1" applyBorder="1" applyAlignment="1">
      <alignment horizontal="right" vertical="top" wrapText="1"/>
    </xf>
    <xf numFmtId="0" fontId="11" fillId="0" borderId="4" xfId="1" applyBorder="1" applyAlignment="1">
      <alignment vertical="top" wrapText="1"/>
    </xf>
    <xf numFmtId="0" fontId="11" fillId="0" borderId="59" xfId="1" applyBorder="1" applyAlignment="1">
      <alignment vertical="top" wrapText="1"/>
    </xf>
    <xf numFmtId="164" fontId="19" fillId="4" borderId="21" xfId="1" applyNumberFormat="1" applyFont="1" applyFill="1" applyBorder="1" applyAlignment="1">
      <alignment horizontal="center" vertical="top" wrapText="1"/>
    </xf>
    <xf numFmtId="164" fontId="19" fillId="4" borderId="22" xfId="1" applyNumberFormat="1" applyFont="1" applyFill="1" applyBorder="1" applyAlignment="1">
      <alignment horizontal="center" vertical="top" wrapText="1"/>
    </xf>
    <xf numFmtId="0" fontId="8" fillId="0" borderId="60" xfId="1" applyFont="1" applyBorder="1" applyAlignment="1">
      <alignment horizontal="left" vertical="top" wrapText="1"/>
    </xf>
    <xf numFmtId="0" fontId="11" fillId="0" borderId="56" xfId="1" applyBorder="1" applyAlignment="1">
      <alignment vertical="top" wrapText="1"/>
    </xf>
    <xf numFmtId="0" fontId="11" fillId="0" borderId="55" xfId="1" applyBorder="1" applyAlignment="1">
      <alignment vertical="top" wrapText="1"/>
    </xf>
    <xf numFmtId="0" fontId="8" fillId="0" borderId="13" xfId="1" applyFont="1" applyBorder="1" applyAlignment="1">
      <alignment horizontal="left" vertical="top" wrapText="1"/>
    </xf>
    <xf numFmtId="0" fontId="11" fillId="0" borderId="12" xfId="1" applyBorder="1" applyAlignment="1">
      <alignment vertical="top" wrapText="1"/>
    </xf>
    <xf numFmtId="0" fontId="11" fillId="0" borderId="14" xfId="1" applyBorder="1" applyAlignment="1">
      <alignment vertical="top" wrapText="1"/>
    </xf>
    <xf numFmtId="164" fontId="18" fillId="0" borderId="61" xfId="1" applyNumberFormat="1" applyFont="1" applyBorder="1" applyAlignment="1">
      <alignment horizontal="center" vertical="top" wrapText="1"/>
    </xf>
    <xf numFmtId="164" fontId="18" fillId="0" borderId="68" xfId="1" applyNumberFormat="1" applyFont="1" applyBorder="1" applyAlignment="1">
      <alignment horizontal="center" vertical="top" wrapText="1"/>
    </xf>
    <xf numFmtId="164" fontId="18" fillId="0" borderId="53" xfId="1" applyNumberFormat="1" applyFont="1" applyBorder="1" applyAlignment="1">
      <alignment horizontal="center" vertical="top" wrapText="1"/>
    </xf>
    <xf numFmtId="0" fontId="8" fillId="0" borderId="53" xfId="1" applyFont="1" applyBorder="1" applyAlignment="1">
      <alignment horizontal="left" vertical="top" wrapText="1"/>
    </xf>
    <xf numFmtId="0" fontId="11" fillId="0" borderId="61" xfId="1" applyBorder="1" applyAlignment="1">
      <alignment vertical="top" wrapText="1"/>
    </xf>
    <xf numFmtId="0" fontId="11" fillId="0" borderId="68" xfId="1" applyBorder="1" applyAlignment="1">
      <alignment vertical="top" wrapText="1"/>
    </xf>
    <xf numFmtId="0" fontId="11" fillId="0" borderId="69" xfId="1" applyBorder="1" applyAlignment="1">
      <alignment vertical="top" wrapText="1"/>
    </xf>
    <xf numFmtId="0" fontId="7" fillId="6" borderId="3" xfId="1" applyFont="1" applyFill="1" applyBorder="1" applyAlignment="1">
      <alignment horizontal="right" vertical="top" wrapText="1"/>
    </xf>
    <xf numFmtId="0" fontId="11" fillId="6" borderId="4" xfId="1" applyFill="1" applyBorder="1" applyAlignment="1">
      <alignment vertical="top" wrapText="1"/>
    </xf>
    <xf numFmtId="0" fontId="11" fillId="6" borderId="20" xfId="1" applyFill="1" applyBorder="1" applyAlignment="1">
      <alignment vertical="top" wrapText="1"/>
    </xf>
    <xf numFmtId="164" fontId="17" fillId="6" borderId="31" xfId="1" applyNumberFormat="1" applyFont="1" applyFill="1" applyBorder="1" applyAlignment="1">
      <alignment horizontal="center" vertical="top" wrapText="1"/>
    </xf>
    <xf numFmtId="164" fontId="17" fillId="6" borderId="21" xfId="1" applyNumberFormat="1" applyFont="1" applyFill="1" applyBorder="1" applyAlignment="1">
      <alignment horizontal="center" vertical="top" wrapText="1"/>
    </xf>
    <xf numFmtId="164" fontId="17" fillId="6" borderId="22" xfId="1" applyNumberFormat="1" applyFont="1" applyFill="1" applyBorder="1" applyAlignment="1">
      <alignment horizontal="center" vertical="top" wrapText="1"/>
    </xf>
    <xf numFmtId="49" fontId="7" fillId="2" borderId="33" xfId="1" applyNumberFormat="1" applyFont="1" applyFill="1" applyBorder="1" applyAlignment="1">
      <alignment horizontal="center" vertical="top"/>
    </xf>
    <xf numFmtId="49" fontId="7" fillId="2" borderId="6" xfId="1" applyNumberFormat="1" applyFont="1" applyFill="1" applyBorder="1" applyAlignment="1">
      <alignment horizontal="center" vertical="top"/>
    </xf>
    <xf numFmtId="49" fontId="7" fillId="2" borderId="38" xfId="1" applyNumberFormat="1" applyFont="1" applyFill="1" applyBorder="1" applyAlignment="1">
      <alignment horizontal="center" vertical="top"/>
    </xf>
    <xf numFmtId="49" fontId="7" fillId="2" borderId="51" xfId="1" applyNumberFormat="1" applyFont="1" applyFill="1" applyBorder="1" applyAlignment="1">
      <alignment horizontal="center" vertical="top"/>
    </xf>
    <xf numFmtId="49" fontId="7" fillId="2" borderId="52" xfId="1" applyNumberFormat="1" applyFont="1" applyFill="1" applyBorder="1" applyAlignment="1">
      <alignment horizontal="center" vertical="top"/>
    </xf>
    <xf numFmtId="49" fontId="2" fillId="0" borderId="63" xfId="1" applyNumberFormat="1" applyFont="1" applyBorder="1" applyAlignment="1">
      <alignment horizontal="center" vertical="top"/>
    </xf>
    <xf numFmtId="49" fontId="2" fillId="0" borderId="46" xfId="1" applyNumberFormat="1" applyFont="1" applyBorder="1" applyAlignment="1">
      <alignment horizontal="center" vertical="top"/>
    </xf>
    <xf numFmtId="49" fontId="2" fillId="0" borderId="47" xfId="1" applyNumberFormat="1" applyFont="1" applyBorder="1" applyAlignment="1">
      <alignment horizontal="center" vertical="top"/>
    </xf>
    <xf numFmtId="49" fontId="7" fillId="3" borderId="12" xfId="1" applyNumberFormat="1" applyFont="1" applyFill="1" applyBorder="1" applyAlignment="1">
      <alignment horizontal="center" vertical="top"/>
    </xf>
    <xf numFmtId="49" fontId="7" fillId="3" borderId="17" xfId="1" applyNumberFormat="1" applyFont="1" applyFill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center" vertical="top"/>
    </xf>
    <xf numFmtId="49" fontId="7" fillId="2" borderId="58" xfId="1" applyNumberFormat="1" applyFont="1" applyFill="1" applyBorder="1" applyAlignment="1">
      <alignment horizontal="center" vertical="top"/>
    </xf>
    <xf numFmtId="49" fontId="7" fillId="0" borderId="12" xfId="1" applyNumberFormat="1" applyFont="1" applyBorder="1" applyAlignment="1">
      <alignment horizontal="center" vertical="top"/>
    </xf>
    <xf numFmtId="49" fontId="7" fillId="0" borderId="17" xfId="1" applyNumberFormat="1" applyFont="1" applyBorder="1" applyAlignment="1">
      <alignment horizontal="center" vertical="top"/>
    </xf>
    <xf numFmtId="49" fontId="7" fillId="0" borderId="1" xfId="1" applyNumberFormat="1" applyFont="1" applyBorder="1" applyAlignment="1">
      <alignment horizontal="center" vertical="top"/>
    </xf>
    <xf numFmtId="0" fontId="6" fillId="0" borderId="24" xfId="1" applyFont="1" applyFill="1" applyBorder="1" applyAlignment="1">
      <alignment vertical="top" wrapText="1"/>
    </xf>
    <xf numFmtId="0" fontId="6" fillId="0" borderId="7" xfId="1" applyFont="1" applyFill="1" applyBorder="1" applyAlignment="1">
      <alignment vertical="top" wrapText="1"/>
    </xf>
    <xf numFmtId="0" fontId="6" fillId="0" borderId="62" xfId="1" applyFont="1" applyFill="1" applyBorder="1" applyAlignment="1">
      <alignment vertical="top" wrapText="1"/>
    </xf>
    <xf numFmtId="49" fontId="7" fillId="2" borderId="20" xfId="1" applyNumberFormat="1" applyFont="1" applyFill="1" applyBorder="1" applyAlignment="1">
      <alignment horizontal="right" vertical="top"/>
    </xf>
    <xf numFmtId="49" fontId="7" fillId="2" borderId="21" xfId="1" applyNumberFormat="1" applyFont="1" applyFill="1" applyBorder="1" applyAlignment="1">
      <alignment horizontal="right" vertical="top"/>
    </xf>
    <xf numFmtId="0" fontId="5" fillId="0" borderId="31" xfId="1" applyFont="1" applyBorder="1" applyAlignment="1">
      <alignment horizontal="center" vertical="center" wrapText="1"/>
    </xf>
    <xf numFmtId="0" fontId="11" fillId="0" borderId="21" xfId="1" applyFont="1" applyBorder="1" applyAlignment="1">
      <alignment vertical="center" wrapText="1"/>
    </xf>
    <xf numFmtId="0" fontId="11" fillId="0" borderId="22" xfId="1" applyFont="1" applyBorder="1" applyAlignment="1">
      <alignment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49" fontId="7" fillId="2" borderId="22" xfId="1" applyNumberFormat="1" applyFont="1" applyFill="1" applyBorder="1" applyAlignment="1">
      <alignment horizontal="right" vertical="top"/>
    </xf>
    <xf numFmtId="49" fontId="9" fillId="0" borderId="16" xfId="1" applyNumberFormat="1" applyFont="1" applyBorder="1" applyAlignment="1">
      <alignment horizontal="center" vertical="top"/>
    </xf>
    <xf numFmtId="49" fontId="7" fillId="2" borderId="33" xfId="1" applyNumberFormat="1" applyFont="1" applyFill="1" applyBorder="1" applyAlignment="1">
      <alignment horizontal="center" vertical="top" wrapText="1"/>
    </xf>
    <xf numFmtId="0" fontId="11" fillId="0" borderId="38" xfId="1" applyFont="1" applyBorder="1" applyAlignment="1">
      <alignment horizontal="center" vertical="top" wrapText="1"/>
    </xf>
    <xf numFmtId="0" fontId="11" fillId="0" borderId="38" xfId="1" applyBorder="1" applyAlignment="1">
      <alignment horizontal="center" vertical="top" wrapText="1"/>
    </xf>
    <xf numFmtId="0" fontId="6" fillId="5" borderId="26" xfId="1" applyFont="1" applyFill="1" applyBorder="1" applyAlignment="1">
      <alignment horizontal="left" vertical="top" wrapText="1"/>
    </xf>
    <xf numFmtId="0" fontId="11" fillId="5" borderId="30" xfId="1" applyFont="1" applyFill="1" applyBorder="1" applyAlignment="1">
      <alignment horizontal="left" vertical="top" wrapText="1"/>
    </xf>
    <xf numFmtId="49" fontId="2" fillId="0" borderId="5" xfId="1" applyNumberFormat="1" applyFont="1" applyBorder="1" applyAlignment="1">
      <alignment horizontal="center" vertical="top"/>
    </xf>
    <xf numFmtId="49" fontId="2" fillId="0" borderId="10" xfId="1" applyNumberFormat="1" applyFont="1" applyBorder="1" applyAlignment="1">
      <alignment horizontal="center" vertical="top"/>
    </xf>
    <xf numFmtId="49" fontId="7" fillId="3" borderId="3" xfId="1" applyNumberFormat="1" applyFont="1" applyFill="1" applyBorder="1" applyAlignment="1">
      <alignment horizontal="right" vertical="top"/>
    </xf>
    <xf numFmtId="49" fontId="7" fillId="3" borderId="4" xfId="1" applyNumberFormat="1" applyFont="1" applyFill="1" applyBorder="1" applyAlignment="1">
      <alignment horizontal="right" vertical="top"/>
    </xf>
    <xf numFmtId="49" fontId="7" fillId="3" borderId="29" xfId="1" applyNumberFormat="1" applyFont="1" applyFill="1" applyBorder="1" applyAlignment="1">
      <alignment horizontal="right" vertical="top"/>
    </xf>
    <xf numFmtId="49" fontId="7" fillId="3" borderId="59" xfId="1" applyNumberFormat="1" applyFont="1" applyFill="1" applyBorder="1" applyAlignment="1">
      <alignment horizontal="right" vertical="top"/>
    </xf>
    <xf numFmtId="0" fontId="6" fillId="0" borderId="8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textRotation="90" wrapText="1"/>
    </xf>
    <xf numFmtId="0" fontId="2" fillId="0" borderId="60" xfId="1" applyFont="1" applyBorder="1" applyAlignment="1">
      <alignment horizontal="center" vertical="center" textRotation="90" wrapText="1"/>
    </xf>
    <xf numFmtId="0" fontId="2" fillId="0" borderId="11" xfId="1" applyFont="1" applyBorder="1" applyAlignment="1">
      <alignment horizontal="center" vertical="center" textRotation="90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0" borderId="5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49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41" xfId="1" applyFont="1" applyBorder="1" applyAlignment="1">
      <alignment horizontal="center" vertical="center" textRotation="90" wrapText="1"/>
    </xf>
    <xf numFmtId="0" fontId="2" fillId="0" borderId="8" xfId="1" applyFont="1" applyBorder="1" applyAlignment="1">
      <alignment horizontal="center" vertical="center" textRotation="90" wrapText="1"/>
    </xf>
    <xf numFmtId="0" fontId="2" fillId="0" borderId="38" xfId="1" applyFont="1" applyBorder="1" applyAlignment="1">
      <alignment horizontal="center" vertical="center" textRotation="90" wrapText="1"/>
    </xf>
    <xf numFmtId="49" fontId="7" fillId="2" borderId="13" xfId="1" applyNumberFormat="1" applyFont="1" applyFill="1" applyBorder="1" applyAlignment="1">
      <alignment horizontal="center" vertical="top"/>
    </xf>
    <xf numFmtId="49" fontId="7" fillId="2" borderId="11" xfId="1" applyNumberFormat="1" applyFont="1" applyFill="1" applyBorder="1" applyAlignment="1">
      <alignment horizontal="center" vertical="top"/>
    </xf>
    <xf numFmtId="49" fontId="7" fillId="3" borderId="24" xfId="1" applyNumberFormat="1" applyFont="1" applyFill="1" applyBorder="1" applyAlignment="1">
      <alignment horizontal="center" vertical="top"/>
    </xf>
    <xf numFmtId="49" fontId="7" fillId="3" borderId="7" xfId="1" applyNumberFormat="1" applyFont="1" applyFill="1" applyBorder="1" applyAlignment="1">
      <alignment horizontal="center" vertical="top"/>
    </xf>
    <xf numFmtId="49" fontId="7" fillId="3" borderId="62" xfId="1" applyNumberFormat="1" applyFont="1" applyFill="1" applyBorder="1" applyAlignment="1">
      <alignment horizontal="center" vertical="top"/>
    </xf>
    <xf numFmtId="0" fontId="2" fillId="0" borderId="56" xfId="1" applyFont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 textRotation="90" wrapText="1"/>
    </xf>
    <xf numFmtId="0" fontId="2" fillId="0" borderId="30" xfId="1" applyFont="1" applyFill="1" applyBorder="1" applyAlignment="1">
      <alignment horizontal="center" vertical="center" textRotation="90" wrapText="1"/>
    </xf>
    <xf numFmtId="49" fontId="7" fillId="3" borderId="20" xfId="1" applyNumberFormat="1" applyFont="1" applyFill="1" applyBorder="1" applyAlignment="1">
      <alignment horizontal="left" vertical="top"/>
    </xf>
    <xf numFmtId="49" fontId="7" fillId="3" borderId="21" xfId="1" applyNumberFormat="1" applyFont="1" applyFill="1" applyBorder="1" applyAlignment="1">
      <alignment horizontal="left" vertical="top"/>
    </xf>
    <xf numFmtId="49" fontId="7" fillId="3" borderId="22" xfId="1" applyNumberFormat="1" applyFont="1" applyFill="1" applyBorder="1" applyAlignment="1">
      <alignment horizontal="left" vertical="top"/>
    </xf>
    <xf numFmtId="49" fontId="9" fillId="0" borderId="49" xfId="1" applyNumberFormat="1" applyFont="1" applyBorder="1" applyAlignment="1">
      <alignment horizontal="center" vertical="top"/>
    </xf>
    <xf numFmtId="49" fontId="9" fillId="0" borderId="41" xfId="1" applyNumberFormat="1" applyFont="1" applyBorder="1" applyAlignment="1">
      <alignment horizontal="center" vertical="top"/>
    </xf>
    <xf numFmtId="49" fontId="9" fillId="0" borderId="65" xfId="1" applyNumberFormat="1" applyFont="1" applyBorder="1" applyAlignment="1">
      <alignment horizontal="center" vertical="top" wrapText="1"/>
    </xf>
    <xf numFmtId="0" fontId="11" fillId="0" borderId="43" xfId="1" applyFont="1" applyBorder="1" applyAlignment="1">
      <alignment horizontal="center" vertical="top" wrapText="1"/>
    </xf>
    <xf numFmtId="0" fontId="5" fillId="2" borderId="20" xfId="1" applyFont="1" applyFill="1" applyBorder="1" applyAlignment="1">
      <alignment horizontal="left" vertical="top"/>
    </xf>
    <xf numFmtId="0" fontId="5" fillId="2" borderId="21" xfId="1" applyFont="1" applyFill="1" applyBorder="1" applyAlignment="1">
      <alignment horizontal="left" vertical="top"/>
    </xf>
    <xf numFmtId="0" fontId="5" fillId="2" borderId="22" xfId="1" applyFont="1" applyFill="1" applyBorder="1" applyAlignment="1">
      <alignment horizontal="left" vertical="top"/>
    </xf>
    <xf numFmtId="0" fontId="7" fillId="3" borderId="20" xfId="1" applyFont="1" applyFill="1" applyBorder="1" applyAlignment="1">
      <alignment horizontal="left" vertical="top" wrapText="1"/>
    </xf>
    <xf numFmtId="0" fontId="7" fillId="3" borderId="21" xfId="1" applyFont="1" applyFill="1" applyBorder="1" applyAlignment="1">
      <alignment horizontal="left" vertical="top" wrapText="1"/>
    </xf>
    <xf numFmtId="0" fontId="7" fillId="3" borderId="22" xfId="1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6" fillId="0" borderId="2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2" fillId="0" borderId="49" xfId="1" applyNumberFormat="1" applyFont="1" applyBorder="1" applyAlignment="1">
      <alignment horizontal="center" vertical="center" textRotation="90" wrapText="1"/>
    </xf>
    <xf numFmtId="0" fontId="2" fillId="0" borderId="16" xfId="1" applyNumberFormat="1" applyFont="1" applyBorder="1" applyAlignment="1">
      <alignment horizontal="center" vertical="center" textRotation="90" wrapText="1"/>
    </xf>
    <xf numFmtId="0" fontId="2" fillId="0" borderId="41" xfId="1" applyNumberFormat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61" xfId="1" applyFont="1" applyBorder="1" applyAlignment="1">
      <alignment horizontal="center" vertical="center" textRotation="90" wrapText="1"/>
    </xf>
    <xf numFmtId="0" fontId="2" fillId="0" borderId="19" xfId="1" applyFont="1" applyBorder="1" applyAlignment="1">
      <alignment horizontal="center" vertical="center" textRotation="90" wrapText="1"/>
    </xf>
    <xf numFmtId="49" fontId="2" fillId="0" borderId="49" xfId="1" applyNumberFormat="1" applyFont="1" applyBorder="1" applyAlignment="1">
      <alignment horizontal="center" vertical="top"/>
    </xf>
    <xf numFmtId="49" fontId="2" fillId="0" borderId="16" xfId="1" applyNumberFormat="1" applyFont="1" applyBorder="1" applyAlignment="1">
      <alignment horizontal="center" vertical="top"/>
    </xf>
    <xf numFmtId="49" fontId="2" fillId="0" borderId="41" xfId="1" applyNumberFormat="1" applyFont="1" applyBorder="1" applyAlignment="1">
      <alignment horizontal="center" vertical="top"/>
    </xf>
    <xf numFmtId="49" fontId="7" fillId="0" borderId="25" xfId="1" applyNumberFormat="1" applyFont="1" applyBorder="1" applyAlignment="1">
      <alignment horizontal="center" vertical="top"/>
    </xf>
    <xf numFmtId="49" fontId="7" fillId="0" borderId="29" xfId="1" applyNumberFormat="1" applyFont="1" applyBorder="1" applyAlignment="1">
      <alignment horizontal="center" vertical="top"/>
    </xf>
    <xf numFmtId="0" fontId="6" fillId="0" borderId="26" xfId="1" applyFont="1" applyFill="1" applyBorder="1" applyAlignment="1">
      <alignment vertical="top" wrapText="1"/>
    </xf>
    <xf numFmtId="0" fontId="6" fillId="0" borderId="18" xfId="1" applyFont="1" applyFill="1" applyBorder="1" applyAlignment="1">
      <alignment vertical="top" wrapText="1"/>
    </xf>
    <xf numFmtId="0" fontId="6" fillId="0" borderId="30" xfId="1" applyFont="1" applyFill="1" applyBorder="1" applyAlignment="1">
      <alignment vertical="top" wrapText="1"/>
    </xf>
    <xf numFmtId="0" fontId="6" fillId="0" borderId="34" xfId="1" applyFont="1" applyFill="1" applyBorder="1" applyAlignment="1">
      <alignment horizontal="left" vertical="top" wrapText="1"/>
    </xf>
    <xf numFmtId="0" fontId="6" fillId="0" borderId="7" xfId="1" applyFont="1" applyFill="1" applyBorder="1" applyAlignment="1">
      <alignment horizontal="left" vertical="top" wrapText="1"/>
    </xf>
    <xf numFmtId="0" fontId="6" fillId="0" borderId="39" xfId="1" applyFont="1" applyFill="1" applyBorder="1" applyAlignment="1">
      <alignment horizontal="left" vertical="top" wrapText="1"/>
    </xf>
    <xf numFmtId="0" fontId="2" fillId="0" borderId="35" xfId="1" applyFont="1" applyBorder="1" applyAlignment="1">
      <alignment horizontal="center" vertical="center"/>
    </xf>
    <xf numFmtId="0" fontId="2" fillId="0" borderId="72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 textRotation="90" wrapText="1"/>
    </xf>
    <xf numFmtId="0" fontId="8" fillId="0" borderId="0" xfId="1" applyFont="1" applyBorder="1" applyAlignment="1">
      <alignment horizontal="center" vertical="center" textRotation="90" wrapText="1"/>
    </xf>
    <xf numFmtId="0" fontId="8" fillId="0" borderId="42" xfId="1" applyFont="1" applyBorder="1" applyAlignment="1">
      <alignment horizontal="center" vertical="center" textRotation="90" wrapText="1"/>
    </xf>
    <xf numFmtId="0" fontId="8" fillId="0" borderId="49" xfId="1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 textRotation="90" wrapText="1"/>
    </xf>
    <xf numFmtId="0" fontId="8" fillId="0" borderId="41" xfId="1" applyFont="1" applyBorder="1" applyAlignment="1">
      <alignment horizontal="center" vertical="center" textRotation="90" wrapText="1"/>
    </xf>
    <xf numFmtId="0" fontId="7" fillId="0" borderId="5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49" fontId="2" fillId="0" borderId="51" xfId="1" applyNumberFormat="1" applyFont="1" applyBorder="1" applyAlignment="1">
      <alignment horizontal="center" vertical="top"/>
    </xf>
    <xf numFmtId="49" fontId="2" fillId="0" borderId="58" xfId="1" applyNumberFormat="1" applyFont="1" applyBorder="1" applyAlignment="1">
      <alignment horizontal="center" vertical="top"/>
    </xf>
    <xf numFmtId="49" fontId="2" fillId="0" borderId="52" xfId="1" applyNumberFormat="1" applyFont="1" applyBorder="1" applyAlignment="1">
      <alignment horizontal="center" vertical="top"/>
    </xf>
    <xf numFmtId="0" fontId="11" fillId="0" borderId="0" xfId="1" applyFont="1" applyAlignment="1">
      <alignment horizontal="left" wrapText="1"/>
    </xf>
    <xf numFmtId="49" fontId="7" fillId="3" borderId="25" xfId="1" applyNumberFormat="1" applyFont="1" applyFill="1" applyBorder="1" applyAlignment="1">
      <alignment horizontal="center" vertical="top"/>
    </xf>
    <xf numFmtId="49" fontId="7" fillId="3" borderId="29" xfId="1" applyNumberFormat="1" applyFont="1" applyFill="1" applyBorder="1" applyAlignment="1">
      <alignment horizontal="center" vertical="top"/>
    </xf>
    <xf numFmtId="49" fontId="7" fillId="3" borderId="34" xfId="1" applyNumberFormat="1" applyFont="1" applyFill="1" applyBorder="1" applyAlignment="1">
      <alignment horizontal="center" vertical="top" wrapText="1"/>
    </xf>
    <xf numFmtId="0" fontId="11" fillId="0" borderId="39" xfId="1" applyFont="1" applyBorder="1" applyAlignment="1">
      <alignment horizontal="center" vertical="top" wrapText="1"/>
    </xf>
    <xf numFmtId="49" fontId="2" fillId="0" borderId="41" xfId="1" applyNumberFormat="1" applyFont="1" applyBorder="1" applyAlignment="1">
      <alignment horizontal="center" vertical="top" wrapText="1"/>
    </xf>
    <xf numFmtId="0" fontId="14" fillId="0" borderId="33" xfId="2" applyFont="1" applyBorder="1" applyAlignment="1">
      <alignment wrapText="1"/>
    </xf>
    <xf numFmtId="0" fontId="14" fillId="0" borderId="38" xfId="2" applyFont="1" applyBorder="1" applyAlignment="1">
      <alignment wrapText="1"/>
    </xf>
    <xf numFmtId="0" fontId="8" fillId="0" borderId="49" xfId="1" applyFont="1" applyFill="1" applyBorder="1" applyAlignment="1">
      <alignment horizontal="left" vertical="top" wrapText="1"/>
    </xf>
    <xf numFmtId="0" fontId="6" fillId="0" borderId="54" xfId="2" applyFont="1" applyBorder="1" applyAlignment="1">
      <alignment horizontal="left" vertical="top" wrapText="1"/>
    </xf>
    <xf numFmtId="0" fontId="8" fillId="0" borderId="64" xfId="1" applyFont="1" applyFill="1" applyBorder="1" applyAlignment="1">
      <alignment horizontal="left" vertical="top" wrapText="1"/>
    </xf>
    <xf numFmtId="0" fontId="8" fillId="0" borderId="40" xfId="1" applyFont="1" applyFill="1" applyBorder="1" applyAlignment="1">
      <alignment horizontal="left" vertical="top" wrapText="1"/>
    </xf>
    <xf numFmtId="0" fontId="8" fillId="0" borderId="27" xfId="1" applyFont="1" applyFill="1" applyBorder="1" applyAlignment="1">
      <alignment horizontal="left" vertical="top" wrapText="1"/>
    </xf>
    <xf numFmtId="49" fontId="9" fillId="0" borderId="65" xfId="1" applyNumberFormat="1" applyFont="1" applyBorder="1" applyAlignment="1">
      <alignment horizontal="center" vertical="top"/>
    </xf>
    <xf numFmtId="49" fontId="9" fillId="0" borderId="58" xfId="1" applyNumberFormat="1" applyFont="1" applyBorder="1" applyAlignment="1">
      <alignment horizontal="center" vertical="top"/>
    </xf>
    <xf numFmtId="49" fontId="2" fillId="0" borderId="43" xfId="1" applyNumberFormat="1" applyFont="1" applyBorder="1" applyAlignment="1">
      <alignment horizontal="center" vertical="top"/>
    </xf>
    <xf numFmtId="49" fontId="2" fillId="0" borderId="65" xfId="1" applyNumberFormat="1" applyFont="1" applyBorder="1" applyAlignment="1">
      <alignment horizontal="center" vertical="top"/>
    </xf>
    <xf numFmtId="49" fontId="6" fillId="0" borderId="33" xfId="1" applyNumberFormat="1" applyFont="1" applyFill="1" applyBorder="1" applyAlignment="1">
      <alignment vertical="top" wrapText="1"/>
    </xf>
    <xf numFmtId="49" fontId="6" fillId="0" borderId="6" xfId="1" applyNumberFormat="1" applyFont="1" applyFill="1" applyBorder="1" applyAlignment="1">
      <alignment vertical="top" wrapText="1"/>
    </xf>
    <xf numFmtId="0" fontId="6" fillId="0" borderId="70" xfId="2" applyFont="1" applyBorder="1" applyAlignment="1">
      <alignment vertical="top" wrapText="1"/>
    </xf>
  </cellXfs>
  <cellStyles count="4">
    <cellStyle name="Įprastas" xfId="0" builtinId="0"/>
    <cellStyle name="Įprastas 2" xfId="3"/>
    <cellStyle name="Normal 2" xfId="2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7"/>
  <sheetViews>
    <sheetView tabSelected="1" topLeftCell="A76" zoomScaleNormal="100" workbookViewId="0">
      <selection activeCell="H91" sqref="H91:K91"/>
    </sheetView>
  </sheetViews>
  <sheetFormatPr defaultColWidth="9.109375" defaultRowHeight="10.199999999999999" x14ac:dyDescent="0.25"/>
  <cols>
    <col min="1" max="1" width="2.6640625" style="8" customWidth="1"/>
    <col min="2" max="3" width="2.5546875" style="8" customWidth="1"/>
    <col min="4" max="4" width="25.44140625" style="8" customWidth="1"/>
    <col min="5" max="5" width="7.33203125" style="11" customWidth="1"/>
    <col min="6" max="6" width="3.5546875" style="8" customWidth="1"/>
    <col min="7" max="7" width="5.88671875" style="10" customWidth="1"/>
    <col min="8" max="8" width="7.33203125" style="8" customWidth="1"/>
    <col min="9" max="9" width="5" style="8" customWidth="1"/>
    <col min="10" max="10" width="5.5546875" style="8" customWidth="1"/>
    <col min="11" max="11" width="5.44140625" style="8" customWidth="1"/>
    <col min="12" max="12" width="6.5546875" style="8" customWidth="1"/>
    <col min="13" max="13" width="7.109375" style="8" customWidth="1"/>
    <col min="14" max="14" width="22.5546875" style="8" customWidth="1"/>
    <col min="15" max="15" width="5.109375" style="9" customWidth="1"/>
    <col min="16" max="16" width="4.5546875" style="8" customWidth="1"/>
    <col min="17" max="17" width="4.88671875" style="8" customWidth="1"/>
    <col min="18" max="16384" width="9.109375" style="7"/>
  </cols>
  <sheetData>
    <row r="1" spans="1:23" ht="60.6" customHeight="1" x14ac:dyDescent="0.25">
      <c r="L1" s="312"/>
      <c r="M1" s="313"/>
      <c r="N1" s="313"/>
      <c r="O1" s="313"/>
      <c r="P1" s="313"/>
      <c r="Q1" s="313"/>
    </row>
    <row r="2" spans="1:23" ht="15.75" customHeight="1" x14ac:dyDescent="0.25">
      <c r="D2" s="159" t="s">
        <v>157</v>
      </c>
      <c r="E2" s="160"/>
      <c r="F2" s="159"/>
      <c r="G2" s="158"/>
      <c r="L2" s="157"/>
      <c r="M2" s="156"/>
      <c r="N2" s="156"/>
      <c r="O2" s="156"/>
      <c r="P2" s="156"/>
      <c r="Q2" s="156"/>
    </row>
    <row r="3" spans="1:23" ht="14.25" customHeight="1" thickBot="1" x14ac:dyDescent="0.3">
      <c r="A3" s="155"/>
      <c r="B3" s="154"/>
      <c r="C3" s="154"/>
      <c r="D3" s="348" t="s">
        <v>57</v>
      </c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</row>
    <row r="4" spans="1:23" ht="36.75" customHeight="1" x14ac:dyDescent="0.25">
      <c r="A4" s="280" t="s">
        <v>0</v>
      </c>
      <c r="B4" s="283" t="s">
        <v>1</v>
      </c>
      <c r="C4" s="283" t="s">
        <v>2</v>
      </c>
      <c r="D4" s="314" t="s">
        <v>3</v>
      </c>
      <c r="E4" s="317" t="s">
        <v>4</v>
      </c>
      <c r="F4" s="320" t="s">
        <v>5</v>
      </c>
      <c r="G4" s="286" t="s">
        <v>6</v>
      </c>
      <c r="H4" s="262" t="s">
        <v>80</v>
      </c>
      <c r="I4" s="263"/>
      <c r="J4" s="263"/>
      <c r="K4" s="264"/>
      <c r="L4" s="336" t="s">
        <v>90</v>
      </c>
      <c r="M4" s="339" t="s">
        <v>91</v>
      </c>
      <c r="N4" s="342" t="s">
        <v>23</v>
      </c>
      <c r="O4" s="343"/>
      <c r="P4" s="343"/>
      <c r="Q4" s="344"/>
    </row>
    <row r="5" spans="1:23" ht="15" customHeight="1" x14ac:dyDescent="0.25">
      <c r="A5" s="281"/>
      <c r="B5" s="284"/>
      <c r="C5" s="284"/>
      <c r="D5" s="315"/>
      <c r="E5" s="318"/>
      <c r="F5" s="321"/>
      <c r="G5" s="287"/>
      <c r="H5" s="289" t="s">
        <v>7</v>
      </c>
      <c r="I5" s="296" t="s">
        <v>8</v>
      </c>
      <c r="J5" s="296"/>
      <c r="K5" s="297" t="s">
        <v>9</v>
      </c>
      <c r="L5" s="337"/>
      <c r="M5" s="340"/>
      <c r="N5" s="278" t="s">
        <v>56</v>
      </c>
      <c r="O5" s="334" t="s">
        <v>10</v>
      </c>
      <c r="P5" s="334"/>
      <c r="Q5" s="335"/>
    </row>
    <row r="6" spans="1:23" ht="95.4" customHeight="1" thickBot="1" x14ac:dyDescent="0.3">
      <c r="A6" s="282"/>
      <c r="B6" s="285"/>
      <c r="C6" s="285"/>
      <c r="D6" s="316"/>
      <c r="E6" s="319"/>
      <c r="F6" s="322"/>
      <c r="G6" s="288"/>
      <c r="H6" s="290"/>
      <c r="I6" s="153" t="s">
        <v>7</v>
      </c>
      <c r="J6" s="152" t="s">
        <v>11</v>
      </c>
      <c r="K6" s="298"/>
      <c r="L6" s="338"/>
      <c r="M6" s="341"/>
      <c r="N6" s="279"/>
      <c r="O6" s="151" t="s">
        <v>70</v>
      </c>
      <c r="P6" s="151" t="s">
        <v>71</v>
      </c>
      <c r="Q6" s="150" t="s">
        <v>81</v>
      </c>
    </row>
    <row r="7" spans="1:23" ht="17.399999999999999" customHeight="1" thickBot="1" x14ac:dyDescent="0.3">
      <c r="A7" s="76" t="s">
        <v>12</v>
      </c>
      <c r="B7" s="306" t="s">
        <v>156</v>
      </c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8"/>
    </row>
    <row r="8" spans="1:23" ht="16.95" customHeight="1" thickBot="1" x14ac:dyDescent="0.3">
      <c r="A8" s="50" t="s">
        <v>12</v>
      </c>
      <c r="B8" s="70" t="s">
        <v>12</v>
      </c>
      <c r="C8" s="309" t="s">
        <v>155</v>
      </c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1"/>
    </row>
    <row r="9" spans="1:23" ht="33.75" customHeight="1" x14ac:dyDescent="0.25">
      <c r="A9" s="291" t="s">
        <v>12</v>
      </c>
      <c r="B9" s="293" t="s">
        <v>12</v>
      </c>
      <c r="C9" s="251" t="s">
        <v>12</v>
      </c>
      <c r="D9" s="331" t="s">
        <v>154</v>
      </c>
      <c r="E9" s="202" t="s">
        <v>68</v>
      </c>
      <c r="F9" s="345" t="s">
        <v>85</v>
      </c>
      <c r="G9" s="168" t="s">
        <v>60</v>
      </c>
      <c r="H9" s="167">
        <v>9956.6</v>
      </c>
      <c r="I9" s="38">
        <v>0</v>
      </c>
      <c r="J9" s="100">
        <v>0</v>
      </c>
      <c r="K9" s="172">
        <v>89.2</v>
      </c>
      <c r="L9" s="109">
        <v>9900</v>
      </c>
      <c r="M9" s="143">
        <v>9950</v>
      </c>
      <c r="N9" s="149" t="s">
        <v>153</v>
      </c>
      <c r="O9" s="141">
        <v>29</v>
      </c>
      <c r="P9" s="141">
        <v>29</v>
      </c>
      <c r="Q9" s="140">
        <v>29</v>
      </c>
    </row>
    <row r="10" spans="1:23" ht="26.25" customHeight="1" x14ac:dyDescent="0.25">
      <c r="A10" s="240"/>
      <c r="B10" s="294"/>
      <c r="C10" s="252"/>
      <c r="D10" s="332"/>
      <c r="E10" s="266"/>
      <c r="F10" s="346"/>
      <c r="G10" s="169" t="s">
        <v>69</v>
      </c>
      <c r="H10" s="170">
        <v>165.1</v>
      </c>
      <c r="I10" s="95"/>
      <c r="J10" s="94"/>
      <c r="K10" s="148"/>
      <c r="L10" s="104"/>
      <c r="M10" s="118"/>
      <c r="N10" s="147" t="s">
        <v>152</v>
      </c>
      <c r="O10" s="146">
        <v>3382</v>
      </c>
      <c r="P10" s="146">
        <v>3400</v>
      </c>
      <c r="Q10" s="145">
        <v>3450</v>
      </c>
    </row>
    <row r="11" spans="1:23" ht="25.95" customHeight="1" thickBot="1" x14ac:dyDescent="0.3">
      <c r="A11" s="292"/>
      <c r="B11" s="295"/>
      <c r="C11" s="253"/>
      <c r="D11" s="333"/>
      <c r="E11" s="273"/>
      <c r="F11" s="347"/>
      <c r="G11" s="132" t="s">
        <v>13</v>
      </c>
      <c r="H11" s="171">
        <f>SUM(H9:H10)</f>
        <v>10121.700000000001</v>
      </c>
      <c r="I11" s="88">
        <f>SUM(I9:I9)</f>
        <v>0</v>
      </c>
      <c r="J11" s="88">
        <f>SUM(J9:J9)</f>
        <v>0</v>
      </c>
      <c r="K11" s="173">
        <f>SUM(K9:K9)</f>
        <v>89.2</v>
      </c>
      <c r="L11" s="86">
        <f>SUM(L9:L9)</f>
        <v>9900</v>
      </c>
      <c r="M11" s="139">
        <f>SUM(M9:M9)</f>
        <v>9950</v>
      </c>
      <c r="N11" s="144"/>
      <c r="O11" s="137"/>
      <c r="P11" s="137"/>
      <c r="Q11" s="136"/>
    </row>
    <row r="12" spans="1:23" ht="28.95" customHeight="1" x14ac:dyDescent="0.25">
      <c r="A12" s="291" t="s">
        <v>12</v>
      </c>
      <c r="B12" s="293" t="s">
        <v>12</v>
      </c>
      <c r="C12" s="251" t="s">
        <v>14</v>
      </c>
      <c r="D12" s="331" t="s">
        <v>151</v>
      </c>
      <c r="E12" s="202" t="s">
        <v>68</v>
      </c>
      <c r="F12" s="345" t="s">
        <v>85</v>
      </c>
      <c r="G12" s="101" t="s">
        <v>69</v>
      </c>
      <c r="H12" s="110">
        <v>4047.1</v>
      </c>
      <c r="I12" s="38">
        <v>0</v>
      </c>
      <c r="J12" s="100">
        <v>0</v>
      </c>
      <c r="K12" s="37">
        <v>3</v>
      </c>
      <c r="L12" s="109">
        <v>4100</v>
      </c>
      <c r="M12" s="143">
        <v>4500</v>
      </c>
      <c r="N12" s="142" t="s">
        <v>150</v>
      </c>
      <c r="O12" s="141">
        <v>1062</v>
      </c>
      <c r="P12" s="141">
        <v>1100</v>
      </c>
      <c r="Q12" s="140">
        <v>1100</v>
      </c>
    </row>
    <row r="13" spans="1:23" ht="33" customHeight="1" thickBot="1" x14ac:dyDescent="0.3">
      <c r="A13" s="292"/>
      <c r="B13" s="295"/>
      <c r="C13" s="253"/>
      <c r="D13" s="333"/>
      <c r="E13" s="273"/>
      <c r="F13" s="347"/>
      <c r="G13" s="132" t="s">
        <v>13</v>
      </c>
      <c r="H13" s="88">
        <f>SUM(H12)</f>
        <v>4047.1</v>
      </c>
      <c r="I13" s="88">
        <f>SUM(I12:I12)</f>
        <v>0</v>
      </c>
      <c r="J13" s="88">
        <f>SUM(J12:J12)</f>
        <v>0</v>
      </c>
      <c r="K13" s="87">
        <f>SUM(K12:K12)</f>
        <v>3</v>
      </c>
      <c r="L13" s="63">
        <f>SUM(L12:L12)</f>
        <v>4100</v>
      </c>
      <c r="M13" s="139">
        <f>SUM(M12:M12)</f>
        <v>4500</v>
      </c>
      <c r="N13" s="138" t="s">
        <v>149</v>
      </c>
      <c r="O13" s="137">
        <v>610</v>
      </c>
      <c r="P13" s="137">
        <v>600</v>
      </c>
      <c r="Q13" s="136">
        <v>590</v>
      </c>
    </row>
    <row r="14" spans="1:23" ht="27" customHeight="1" thickBot="1" x14ac:dyDescent="0.3">
      <c r="A14" s="50" t="s">
        <v>12</v>
      </c>
      <c r="B14" s="83" t="s">
        <v>12</v>
      </c>
      <c r="C14" s="274" t="s">
        <v>15</v>
      </c>
      <c r="D14" s="275"/>
      <c r="E14" s="275"/>
      <c r="F14" s="275"/>
      <c r="G14" s="277"/>
      <c r="H14" s="81">
        <f t="shared" ref="H14:M14" si="0">H11+H13</f>
        <v>14168.800000000001</v>
      </c>
      <c r="I14" s="81">
        <f t="shared" si="0"/>
        <v>0</v>
      </c>
      <c r="J14" s="81">
        <f t="shared" si="0"/>
        <v>0</v>
      </c>
      <c r="K14" s="81">
        <f t="shared" si="0"/>
        <v>92.2</v>
      </c>
      <c r="L14" s="81">
        <f t="shared" si="0"/>
        <v>14000</v>
      </c>
      <c r="M14" s="81">
        <f t="shared" si="0"/>
        <v>14450</v>
      </c>
      <c r="N14" s="80"/>
      <c r="O14" s="79"/>
      <c r="P14" s="79"/>
      <c r="Q14" s="78"/>
    </row>
    <row r="15" spans="1:23" ht="26.4" customHeight="1" thickBot="1" x14ac:dyDescent="0.3">
      <c r="A15" s="50" t="s">
        <v>12</v>
      </c>
      <c r="B15" s="70" t="s">
        <v>14</v>
      </c>
      <c r="C15" s="299" t="s">
        <v>148</v>
      </c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1"/>
    </row>
    <row r="16" spans="1:23" ht="12.75" customHeight="1" x14ac:dyDescent="0.25">
      <c r="A16" s="242" t="s">
        <v>12</v>
      </c>
      <c r="B16" s="247" t="s">
        <v>14</v>
      </c>
      <c r="C16" s="251" t="s">
        <v>12</v>
      </c>
      <c r="D16" s="254" t="s">
        <v>147</v>
      </c>
      <c r="E16" s="361" t="s">
        <v>68</v>
      </c>
      <c r="F16" s="364" t="s">
        <v>85</v>
      </c>
      <c r="G16" s="168" t="s">
        <v>60</v>
      </c>
      <c r="H16" s="167">
        <v>5326.6</v>
      </c>
      <c r="I16" s="38">
        <v>0</v>
      </c>
      <c r="J16" s="100">
        <v>0</v>
      </c>
      <c r="K16" s="37">
        <v>79.7</v>
      </c>
      <c r="L16" s="109">
        <v>5300</v>
      </c>
      <c r="M16" s="109">
        <v>5350</v>
      </c>
      <c r="N16" s="365" t="s">
        <v>146</v>
      </c>
      <c r="O16" s="135" t="s">
        <v>86</v>
      </c>
      <c r="P16" s="135" t="s">
        <v>85</v>
      </c>
      <c r="Q16" s="134" t="s">
        <v>84</v>
      </c>
      <c r="R16" s="61"/>
      <c r="T16" s="43"/>
    </row>
    <row r="17" spans="1:20" ht="10.199999999999999" customHeight="1" x14ac:dyDescent="0.25">
      <c r="A17" s="250"/>
      <c r="B17" s="248"/>
      <c r="C17" s="252"/>
      <c r="D17" s="255"/>
      <c r="E17" s="362"/>
      <c r="F17" s="346"/>
      <c r="G17" s="133" t="s">
        <v>79</v>
      </c>
      <c r="H17" s="94">
        <v>1477</v>
      </c>
      <c r="I17" s="95"/>
      <c r="J17" s="94"/>
      <c r="K17" s="93"/>
      <c r="L17" s="104">
        <v>1550</v>
      </c>
      <c r="M17" s="104">
        <v>1550</v>
      </c>
      <c r="N17" s="366"/>
      <c r="O17" s="91"/>
      <c r="P17" s="91"/>
      <c r="Q17" s="90"/>
      <c r="R17" s="61"/>
      <c r="T17" s="43"/>
    </row>
    <row r="18" spans="1:20" ht="11.25" customHeight="1" x14ac:dyDescent="0.25">
      <c r="A18" s="250"/>
      <c r="B18" s="248"/>
      <c r="C18" s="252"/>
      <c r="D18" s="255"/>
      <c r="E18" s="362"/>
      <c r="F18" s="346"/>
      <c r="G18" s="133" t="s">
        <v>79</v>
      </c>
      <c r="H18" s="94">
        <v>171.5</v>
      </c>
      <c r="I18" s="95"/>
      <c r="J18" s="94"/>
      <c r="K18" s="93">
        <v>12</v>
      </c>
      <c r="L18" s="104">
        <v>0</v>
      </c>
      <c r="M18" s="92">
        <v>0</v>
      </c>
      <c r="N18" s="367"/>
      <c r="O18" s="91"/>
      <c r="P18" s="91"/>
      <c r="Q18" s="90"/>
      <c r="T18" s="43"/>
    </row>
    <row r="19" spans="1:20" ht="40.5" customHeight="1" thickBot="1" x14ac:dyDescent="0.3">
      <c r="A19" s="243"/>
      <c r="B19" s="249"/>
      <c r="C19" s="253"/>
      <c r="D19" s="256"/>
      <c r="E19" s="363"/>
      <c r="F19" s="363"/>
      <c r="G19" s="132" t="s">
        <v>13</v>
      </c>
      <c r="H19" s="88">
        <f t="shared" ref="H19:M19" si="1">H16+H18+H17</f>
        <v>6975.1</v>
      </c>
      <c r="I19" s="88">
        <f t="shared" si="1"/>
        <v>0</v>
      </c>
      <c r="J19" s="88">
        <f t="shared" si="1"/>
        <v>0</v>
      </c>
      <c r="K19" s="88">
        <f t="shared" si="1"/>
        <v>91.7</v>
      </c>
      <c r="L19" s="88">
        <f t="shared" si="1"/>
        <v>6850</v>
      </c>
      <c r="M19" s="88">
        <f t="shared" si="1"/>
        <v>6900</v>
      </c>
      <c r="N19" s="131" t="s">
        <v>145</v>
      </c>
      <c r="O19" s="85" t="s">
        <v>144</v>
      </c>
      <c r="P19" s="85" t="s">
        <v>143</v>
      </c>
      <c r="Q19" s="84" t="s">
        <v>142</v>
      </c>
      <c r="T19" s="43"/>
    </row>
    <row r="20" spans="1:20" ht="15.75" customHeight="1" x14ac:dyDescent="0.25">
      <c r="A20" s="239" t="s">
        <v>12</v>
      </c>
      <c r="B20" s="349" t="s">
        <v>14</v>
      </c>
      <c r="C20" s="326" t="s">
        <v>14</v>
      </c>
      <c r="D20" s="328" t="s">
        <v>141</v>
      </c>
      <c r="E20" s="302" t="s">
        <v>68</v>
      </c>
      <c r="F20" s="323" t="s">
        <v>85</v>
      </c>
      <c r="G20" s="168" t="s">
        <v>69</v>
      </c>
      <c r="H20" s="167">
        <v>13432.4</v>
      </c>
      <c r="I20" s="174">
        <v>0</v>
      </c>
      <c r="J20" s="175">
        <v>0</v>
      </c>
      <c r="K20" s="172">
        <v>16.399999999999999</v>
      </c>
      <c r="L20" s="109">
        <v>13500</v>
      </c>
      <c r="M20" s="36">
        <v>13550</v>
      </c>
      <c r="N20" s="130" t="s">
        <v>104</v>
      </c>
      <c r="O20" s="129" t="s">
        <v>140</v>
      </c>
      <c r="P20" s="129" t="s">
        <v>139</v>
      </c>
      <c r="Q20" s="128" t="s">
        <v>138</v>
      </c>
      <c r="R20" s="61"/>
      <c r="T20" s="43"/>
    </row>
    <row r="21" spans="1:20" ht="15.75" customHeight="1" x14ac:dyDescent="0.25">
      <c r="A21" s="240"/>
      <c r="B21" s="248"/>
      <c r="C21" s="252"/>
      <c r="D21" s="329"/>
      <c r="E21" s="266"/>
      <c r="F21" s="324"/>
      <c r="G21" s="107" t="s">
        <v>69</v>
      </c>
      <c r="H21" s="94">
        <v>0</v>
      </c>
      <c r="I21" s="95"/>
      <c r="J21" s="94"/>
      <c r="K21" s="93"/>
      <c r="L21" s="104">
        <v>0</v>
      </c>
      <c r="M21" s="92">
        <v>0</v>
      </c>
      <c r="N21" s="127"/>
      <c r="O21" s="91"/>
      <c r="P21" s="91"/>
      <c r="Q21" s="90"/>
      <c r="R21" s="61"/>
      <c r="T21" s="43"/>
    </row>
    <row r="22" spans="1:20" ht="13.5" customHeight="1" thickBot="1" x14ac:dyDescent="0.3">
      <c r="A22" s="241"/>
      <c r="B22" s="350"/>
      <c r="C22" s="327"/>
      <c r="D22" s="330"/>
      <c r="E22" s="303"/>
      <c r="F22" s="325"/>
      <c r="G22" s="126" t="s">
        <v>13</v>
      </c>
      <c r="H22" s="176">
        <f t="shared" ref="H22:M22" si="2">SUM(H20:H21)</f>
        <v>13432.4</v>
      </c>
      <c r="I22" s="125">
        <f t="shared" si="2"/>
        <v>0</v>
      </c>
      <c r="J22" s="125">
        <f t="shared" si="2"/>
        <v>0</v>
      </c>
      <c r="K22" s="176">
        <f t="shared" si="2"/>
        <v>16.399999999999999</v>
      </c>
      <c r="L22" s="125">
        <f t="shared" si="2"/>
        <v>13500</v>
      </c>
      <c r="M22" s="125">
        <f t="shared" si="2"/>
        <v>13550</v>
      </c>
      <c r="N22" s="124"/>
      <c r="O22" s="85"/>
      <c r="P22" s="85"/>
      <c r="Q22" s="84"/>
      <c r="T22" s="43"/>
    </row>
    <row r="23" spans="1:20" ht="13.5" customHeight="1" x14ac:dyDescent="0.25">
      <c r="A23" s="242" t="s">
        <v>12</v>
      </c>
      <c r="B23" s="247" t="s">
        <v>14</v>
      </c>
      <c r="C23" s="251" t="s">
        <v>58</v>
      </c>
      <c r="D23" s="254" t="s">
        <v>137</v>
      </c>
      <c r="E23" s="202" t="s">
        <v>68</v>
      </c>
      <c r="F23" s="272" t="s">
        <v>85</v>
      </c>
      <c r="G23" s="111" t="s">
        <v>60</v>
      </c>
      <c r="H23" s="110">
        <v>3</v>
      </c>
      <c r="I23" s="38"/>
      <c r="J23" s="123">
        <v>0</v>
      </c>
      <c r="K23" s="37">
        <v>0</v>
      </c>
      <c r="L23" s="109">
        <v>4</v>
      </c>
      <c r="M23" s="36">
        <v>5</v>
      </c>
      <c r="N23" s="358" t="s">
        <v>136</v>
      </c>
      <c r="O23" s="99" t="s">
        <v>135</v>
      </c>
      <c r="P23" s="99" t="s">
        <v>134</v>
      </c>
      <c r="Q23" s="98" t="s">
        <v>133</v>
      </c>
      <c r="T23" s="43"/>
    </row>
    <row r="24" spans="1:20" ht="13.5" customHeight="1" thickBot="1" x14ac:dyDescent="0.3">
      <c r="A24" s="243"/>
      <c r="B24" s="249"/>
      <c r="C24" s="253"/>
      <c r="D24" s="256"/>
      <c r="E24" s="203"/>
      <c r="F24" s="273"/>
      <c r="G24" s="89" t="s">
        <v>13</v>
      </c>
      <c r="H24" s="88">
        <f t="shared" ref="H24:M24" si="3">SUM(H23:H23)</f>
        <v>3</v>
      </c>
      <c r="I24" s="88">
        <f t="shared" si="3"/>
        <v>0</v>
      </c>
      <c r="J24" s="88">
        <f t="shared" si="3"/>
        <v>0</v>
      </c>
      <c r="K24" s="87">
        <f t="shared" si="3"/>
        <v>0</v>
      </c>
      <c r="L24" s="86">
        <f t="shared" si="3"/>
        <v>4</v>
      </c>
      <c r="M24" s="86">
        <f t="shared" si="3"/>
        <v>5</v>
      </c>
      <c r="N24" s="359"/>
      <c r="O24" s="85"/>
      <c r="P24" s="85"/>
      <c r="Q24" s="84"/>
      <c r="T24" s="43"/>
    </row>
    <row r="25" spans="1:20" ht="15.75" customHeight="1" thickBot="1" x14ac:dyDescent="0.3">
      <c r="A25" s="242" t="s">
        <v>12</v>
      </c>
      <c r="B25" s="247" t="s">
        <v>14</v>
      </c>
      <c r="C25" s="251" t="s">
        <v>64</v>
      </c>
      <c r="D25" s="254" t="s">
        <v>132</v>
      </c>
      <c r="E25" s="202" t="s">
        <v>68</v>
      </c>
      <c r="F25" s="272" t="s">
        <v>85</v>
      </c>
      <c r="G25" s="111" t="s">
        <v>60</v>
      </c>
      <c r="H25" s="110">
        <v>269.89999999999998</v>
      </c>
      <c r="I25" s="38"/>
      <c r="J25" s="123">
        <v>0</v>
      </c>
      <c r="K25" s="37">
        <v>0</v>
      </c>
      <c r="L25" s="109">
        <v>270</v>
      </c>
      <c r="M25" s="36">
        <v>275</v>
      </c>
      <c r="N25" s="358"/>
      <c r="O25" s="99"/>
      <c r="P25" s="99"/>
      <c r="Q25" s="98"/>
      <c r="R25" s="61"/>
      <c r="T25" s="43"/>
    </row>
    <row r="26" spans="1:20" ht="15.75" customHeight="1" x14ac:dyDescent="0.25">
      <c r="A26" s="250"/>
      <c r="B26" s="248"/>
      <c r="C26" s="252"/>
      <c r="D26" s="255"/>
      <c r="E26" s="266"/>
      <c r="F26" s="324"/>
      <c r="G26" s="101" t="s">
        <v>69</v>
      </c>
      <c r="H26" s="170">
        <v>1175.7</v>
      </c>
      <c r="I26" s="95"/>
      <c r="J26" s="105"/>
      <c r="K26" s="93"/>
      <c r="L26" s="104">
        <v>1200</v>
      </c>
      <c r="M26" s="92">
        <v>1250</v>
      </c>
      <c r="N26" s="360"/>
      <c r="O26" s="91"/>
      <c r="P26" s="91"/>
      <c r="Q26" s="90"/>
      <c r="R26" s="61"/>
      <c r="T26" s="43"/>
    </row>
    <row r="27" spans="1:20" ht="15.75" customHeight="1" thickBot="1" x14ac:dyDescent="0.3">
      <c r="A27" s="243"/>
      <c r="B27" s="249"/>
      <c r="C27" s="253"/>
      <c r="D27" s="256"/>
      <c r="E27" s="203"/>
      <c r="F27" s="273"/>
      <c r="G27" s="89" t="s">
        <v>13</v>
      </c>
      <c r="H27" s="171">
        <f t="shared" ref="H27:M27" si="4">SUM(H25:H26)</f>
        <v>1445.6</v>
      </c>
      <c r="I27" s="88">
        <f t="shared" si="4"/>
        <v>0</v>
      </c>
      <c r="J27" s="88">
        <f t="shared" si="4"/>
        <v>0</v>
      </c>
      <c r="K27" s="88">
        <f t="shared" si="4"/>
        <v>0</v>
      </c>
      <c r="L27" s="88">
        <f t="shared" si="4"/>
        <v>1470</v>
      </c>
      <c r="M27" s="88">
        <f t="shared" si="4"/>
        <v>1525</v>
      </c>
      <c r="N27" s="359"/>
      <c r="O27" s="85"/>
      <c r="P27" s="85"/>
      <c r="Q27" s="84"/>
      <c r="T27" s="43"/>
    </row>
    <row r="28" spans="1:20" ht="12" customHeight="1" thickBot="1" x14ac:dyDescent="0.3">
      <c r="A28" s="47" t="s">
        <v>12</v>
      </c>
      <c r="B28" s="83" t="s">
        <v>14</v>
      </c>
      <c r="C28" s="274" t="s">
        <v>15</v>
      </c>
      <c r="D28" s="275"/>
      <c r="E28" s="276"/>
      <c r="F28" s="276"/>
      <c r="G28" s="277"/>
      <c r="H28" s="81">
        <f>H19+H22+H27+H24</f>
        <v>21856.1</v>
      </c>
      <c r="I28" s="81">
        <f t="shared" ref="I28:K28" si="5">I19+I22+I27+I24</f>
        <v>0</v>
      </c>
      <c r="J28" s="81">
        <f t="shared" si="5"/>
        <v>0</v>
      </c>
      <c r="K28" s="81">
        <f t="shared" si="5"/>
        <v>108.1</v>
      </c>
      <c r="L28" s="81">
        <f>L19+L22+L27</f>
        <v>21820</v>
      </c>
      <c r="M28" s="81">
        <f>M19+M22+M27</f>
        <v>21975</v>
      </c>
      <c r="N28" s="81"/>
      <c r="O28" s="79"/>
      <c r="P28" s="79"/>
      <c r="Q28" s="78"/>
      <c r="T28" s="43"/>
    </row>
    <row r="29" spans="1:20" ht="15" customHeight="1" thickBot="1" x14ac:dyDescent="0.3">
      <c r="A29" s="50" t="s">
        <v>12</v>
      </c>
      <c r="B29" s="70" t="s">
        <v>58</v>
      </c>
      <c r="C29" s="299" t="s">
        <v>131</v>
      </c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1"/>
      <c r="T29" s="43"/>
    </row>
    <row r="30" spans="1:20" ht="12" customHeight="1" x14ac:dyDescent="0.25">
      <c r="A30" s="242" t="s">
        <v>12</v>
      </c>
      <c r="B30" s="247" t="s">
        <v>58</v>
      </c>
      <c r="C30" s="251" t="s">
        <v>12</v>
      </c>
      <c r="D30" s="254" t="s">
        <v>130</v>
      </c>
      <c r="E30" s="202" t="s">
        <v>68</v>
      </c>
      <c r="F30" s="244" t="s">
        <v>85</v>
      </c>
      <c r="G30" s="177" t="s">
        <v>60</v>
      </c>
      <c r="H30" s="167">
        <v>1736.5</v>
      </c>
      <c r="I30" s="38">
        <v>0</v>
      </c>
      <c r="J30" s="100">
        <v>0</v>
      </c>
      <c r="K30" s="37">
        <v>14</v>
      </c>
      <c r="L30" s="109">
        <v>1800</v>
      </c>
      <c r="M30" s="35">
        <v>1800</v>
      </c>
      <c r="N30" s="356" t="s">
        <v>129</v>
      </c>
      <c r="O30" s="119"/>
      <c r="P30" s="99"/>
      <c r="Q30" s="98"/>
    </row>
    <row r="31" spans="1:20" ht="40.950000000000003" customHeight="1" x14ac:dyDescent="0.25">
      <c r="A31" s="250"/>
      <c r="B31" s="248"/>
      <c r="C31" s="252"/>
      <c r="D31" s="255"/>
      <c r="E31" s="266"/>
      <c r="F31" s="245"/>
      <c r="G31" s="178" t="s">
        <v>69</v>
      </c>
      <c r="H31" s="170">
        <v>10.199999999999999</v>
      </c>
      <c r="I31" s="95"/>
      <c r="J31" s="94"/>
      <c r="K31" s="93"/>
      <c r="L31" s="104">
        <v>0</v>
      </c>
      <c r="M31" s="118">
        <v>0</v>
      </c>
      <c r="N31" s="357"/>
      <c r="O31" s="117">
        <v>4</v>
      </c>
      <c r="P31" s="116" t="s">
        <v>88</v>
      </c>
      <c r="Q31" s="115" t="s">
        <v>88</v>
      </c>
    </row>
    <row r="32" spans="1:20" ht="12" customHeight="1" thickBot="1" x14ac:dyDescent="0.3">
      <c r="A32" s="243"/>
      <c r="B32" s="249"/>
      <c r="C32" s="253"/>
      <c r="D32" s="256"/>
      <c r="E32" s="203"/>
      <c r="F32" s="246"/>
      <c r="G32" s="89" t="s">
        <v>13</v>
      </c>
      <c r="H32" s="171">
        <f>H30+H31</f>
        <v>1746.7</v>
      </c>
      <c r="I32" s="88">
        <f t="shared" ref="I32:M32" si="6">I30+I31</f>
        <v>0</v>
      </c>
      <c r="J32" s="88">
        <f t="shared" si="6"/>
        <v>0</v>
      </c>
      <c r="K32" s="88">
        <f t="shared" si="6"/>
        <v>14</v>
      </c>
      <c r="L32" s="88">
        <f t="shared" si="6"/>
        <v>1800</v>
      </c>
      <c r="M32" s="88">
        <f t="shared" si="6"/>
        <v>1800</v>
      </c>
      <c r="N32" s="163"/>
      <c r="O32" s="122"/>
      <c r="P32" s="121"/>
      <c r="Q32" s="120"/>
      <c r="T32" s="43"/>
    </row>
    <row r="33" spans="1:20" ht="25.5" customHeight="1" x14ac:dyDescent="0.25">
      <c r="A33" s="242" t="s">
        <v>12</v>
      </c>
      <c r="B33" s="247" t="s">
        <v>58</v>
      </c>
      <c r="C33" s="251" t="s">
        <v>14</v>
      </c>
      <c r="D33" s="254" t="s">
        <v>128</v>
      </c>
      <c r="E33" s="202" t="s">
        <v>68</v>
      </c>
      <c r="F33" s="244" t="s">
        <v>85</v>
      </c>
      <c r="G33" s="111" t="s">
        <v>69</v>
      </c>
      <c r="H33" s="110">
        <v>33.200000000000003</v>
      </c>
      <c r="I33" s="38">
        <v>0</v>
      </c>
      <c r="J33" s="100">
        <v>0</v>
      </c>
      <c r="K33" s="37">
        <v>0</v>
      </c>
      <c r="L33" s="109">
        <v>35</v>
      </c>
      <c r="M33" s="35">
        <v>40</v>
      </c>
      <c r="N33" s="356" t="s">
        <v>127</v>
      </c>
      <c r="O33" s="119">
        <v>120</v>
      </c>
      <c r="P33" s="99" t="s">
        <v>126</v>
      </c>
      <c r="Q33" s="98" t="s">
        <v>125</v>
      </c>
      <c r="T33" s="43"/>
    </row>
    <row r="34" spans="1:20" ht="25.5" customHeight="1" x14ac:dyDescent="0.25">
      <c r="A34" s="250"/>
      <c r="B34" s="248"/>
      <c r="C34" s="252"/>
      <c r="D34" s="255"/>
      <c r="E34" s="266"/>
      <c r="F34" s="245"/>
      <c r="G34" s="107" t="s">
        <v>69</v>
      </c>
      <c r="H34" s="94">
        <v>328.7</v>
      </c>
      <c r="I34" s="95"/>
      <c r="J34" s="94"/>
      <c r="K34" s="93"/>
      <c r="L34" s="104">
        <v>350</v>
      </c>
      <c r="M34" s="118">
        <v>400</v>
      </c>
      <c r="N34" s="357"/>
      <c r="O34" s="117"/>
      <c r="P34" s="116"/>
      <c r="Q34" s="115"/>
      <c r="T34" s="43"/>
    </row>
    <row r="35" spans="1:20" ht="13.2" customHeight="1" x14ac:dyDescent="0.25">
      <c r="A35" s="250"/>
      <c r="B35" s="248"/>
      <c r="C35" s="252"/>
      <c r="D35" s="255"/>
      <c r="E35" s="266"/>
      <c r="F35" s="245"/>
      <c r="G35" s="107" t="s">
        <v>83</v>
      </c>
      <c r="H35" s="94">
        <v>248.2</v>
      </c>
      <c r="I35" s="95"/>
      <c r="J35" s="94"/>
      <c r="K35" s="93"/>
      <c r="L35" s="104"/>
      <c r="M35" s="118"/>
      <c r="N35" s="164"/>
      <c r="O35" s="162"/>
      <c r="P35" s="91"/>
      <c r="Q35" s="90"/>
      <c r="T35" s="43"/>
    </row>
    <row r="36" spans="1:20" ht="32.4" customHeight="1" thickBot="1" x14ac:dyDescent="0.3">
      <c r="A36" s="243"/>
      <c r="B36" s="249"/>
      <c r="C36" s="253"/>
      <c r="D36" s="256"/>
      <c r="E36" s="203"/>
      <c r="F36" s="246"/>
      <c r="G36" s="89" t="s">
        <v>13</v>
      </c>
      <c r="H36" s="88">
        <f>H33+H34+H35</f>
        <v>610.09999999999991</v>
      </c>
      <c r="I36" s="88">
        <f t="shared" ref="I36:M36" si="7">I33+I34+I35</f>
        <v>0</v>
      </c>
      <c r="J36" s="88">
        <f t="shared" si="7"/>
        <v>0</v>
      </c>
      <c r="K36" s="87">
        <f t="shared" si="7"/>
        <v>0</v>
      </c>
      <c r="L36" s="86">
        <f t="shared" si="7"/>
        <v>385</v>
      </c>
      <c r="M36" s="139">
        <f t="shared" si="7"/>
        <v>440</v>
      </c>
      <c r="N36" s="165" t="s">
        <v>124</v>
      </c>
      <c r="O36" s="114">
        <v>2500</v>
      </c>
      <c r="P36" s="60">
        <v>2600</v>
      </c>
      <c r="Q36" s="58">
        <v>2700</v>
      </c>
      <c r="T36" s="43"/>
    </row>
    <row r="37" spans="1:20" ht="14.25" customHeight="1" thickBot="1" x14ac:dyDescent="0.3">
      <c r="A37" s="47" t="s">
        <v>12</v>
      </c>
      <c r="B37" s="83" t="s">
        <v>58</v>
      </c>
      <c r="C37" s="274" t="s">
        <v>15</v>
      </c>
      <c r="D37" s="275"/>
      <c r="E37" s="276"/>
      <c r="F37" s="276"/>
      <c r="G37" s="277"/>
      <c r="H37" s="81">
        <f>H32+H36</f>
        <v>2356.8000000000002</v>
      </c>
      <c r="I37" s="81">
        <f t="shared" ref="I37:K37" si="8">I32+I36</f>
        <v>0</v>
      </c>
      <c r="J37" s="81">
        <f t="shared" si="8"/>
        <v>0</v>
      </c>
      <c r="K37" s="81">
        <f t="shared" si="8"/>
        <v>14</v>
      </c>
      <c r="L37" s="113">
        <f t="shared" ref="L37:M37" si="9">L32+L36</f>
        <v>2185</v>
      </c>
      <c r="M37" s="112">
        <f t="shared" si="9"/>
        <v>2240</v>
      </c>
      <c r="N37" s="80"/>
      <c r="O37" s="79"/>
      <c r="P37" s="79"/>
      <c r="Q37" s="78"/>
      <c r="T37" s="43"/>
    </row>
    <row r="38" spans="1:20" ht="17.25" customHeight="1" thickBot="1" x14ac:dyDescent="0.3">
      <c r="A38" s="50" t="s">
        <v>12</v>
      </c>
      <c r="B38" s="70" t="s">
        <v>59</v>
      </c>
      <c r="C38" s="299" t="s">
        <v>123</v>
      </c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1"/>
      <c r="T38" s="43"/>
    </row>
    <row r="39" spans="1:20" ht="14.25" customHeight="1" x14ac:dyDescent="0.25">
      <c r="A39" s="242" t="s">
        <v>12</v>
      </c>
      <c r="B39" s="247" t="s">
        <v>59</v>
      </c>
      <c r="C39" s="251" t="s">
        <v>12</v>
      </c>
      <c r="D39" s="254" t="s">
        <v>122</v>
      </c>
      <c r="E39" s="202" t="s">
        <v>68</v>
      </c>
      <c r="F39" s="272" t="s">
        <v>61</v>
      </c>
      <c r="G39" s="177" t="s">
        <v>69</v>
      </c>
      <c r="H39" s="167">
        <v>159.9</v>
      </c>
      <c r="I39" s="38">
        <v>0</v>
      </c>
      <c r="J39" s="100">
        <v>0</v>
      </c>
      <c r="K39" s="37">
        <v>0</v>
      </c>
      <c r="L39" s="109">
        <v>165</v>
      </c>
      <c r="M39" s="36">
        <v>170</v>
      </c>
      <c r="N39" s="358" t="s">
        <v>119</v>
      </c>
      <c r="O39" s="99" t="s">
        <v>121</v>
      </c>
      <c r="P39" s="99" t="s">
        <v>121</v>
      </c>
      <c r="Q39" s="98" t="s">
        <v>121</v>
      </c>
    </row>
    <row r="40" spans="1:20" ht="14.25" customHeight="1" x14ac:dyDescent="0.25">
      <c r="A40" s="250"/>
      <c r="B40" s="248"/>
      <c r="C40" s="252"/>
      <c r="D40" s="255"/>
      <c r="E40" s="266"/>
      <c r="F40" s="324"/>
      <c r="G40" s="107"/>
      <c r="H40" s="108">
        <v>0</v>
      </c>
      <c r="I40" s="95">
        <v>0</v>
      </c>
      <c r="J40" s="94"/>
      <c r="K40" s="93"/>
      <c r="L40" s="104"/>
      <c r="M40" s="92"/>
      <c r="N40" s="360"/>
      <c r="O40" s="91"/>
      <c r="P40" s="91"/>
      <c r="Q40" s="90"/>
    </row>
    <row r="41" spans="1:20" ht="14.25" customHeight="1" x14ac:dyDescent="0.25">
      <c r="A41" s="250"/>
      <c r="B41" s="248"/>
      <c r="C41" s="252"/>
      <c r="D41" s="255"/>
      <c r="E41" s="266"/>
      <c r="F41" s="324"/>
      <c r="G41" s="107" t="s">
        <v>60</v>
      </c>
      <c r="H41" s="106">
        <v>32.9</v>
      </c>
      <c r="I41" s="95"/>
      <c r="J41" s="105"/>
      <c r="K41" s="93"/>
      <c r="L41" s="104">
        <v>35</v>
      </c>
      <c r="M41" s="92">
        <v>40</v>
      </c>
      <c r="N41" s="360"/>
      <c r="O41" s="91"/>
      <c r="P41" s="91"/>
      <c r="Q41" s="90"/>
    </row>
    <row r="42" spans="1:20" ht="18" customHeight="1" thickBot="1" x14ac:dyDescent="0.3">
      <c r="A42" s="243"/>
      <c r="B42" s="249"/>
      <c r="C42" s="253"/>
      <c r="D42" s="256"/>
      <c r="E42" s="203"/>
      <c r="F42" s="273"/>
      <c r="G42" s="89" t="s">
        <v>13</v>
      </c>
      <c r="H42" s="179">
        <f t="shared" ref="H42:M42" si="10">SUM(H39:H41)</f>
        <v>192.8</v>
      </c>
      <c r="I42" s="103">
        <f t="shared" si="10"/>
        <v>0</v>
      </c>
      <c r="J42" s="103">
        <f t="shared" si="10"/>
        <v>0</v>
      </c>
      <c r="K42" s="102">
        <f t="shared" si="10"/>
        <v>0</v>
      </c>
      <c r="L42" s="86">
        <f t="shared" si="10"/>
        <v>200</v>
      </c>
      <c r="M42" s="86">
        <f t="shared" si="10"/>
        <v>210</v>
      </c>
      <c r="N42" s="359"/>
      <c r="O42" s="85"/>
      <c r="P42" s="85"/>
      <c r="Q42" s="84"/>
      <c r="T42" s="43"/>
    </row>
    <row r="43" spans="1:20" ht="12.75" customHeight="1" x14ac:dyDescent="0.25">
      <c r="A43" s="239" t="s">
        <v>12</v>
      </c>
      <c r="B43" s="349" t="s">
        <v>59</v>
      </c>
      <c r="C43" s="326" t="s">
        <v>14</v>
      </c>
      <c r="D43" s="328" t="s">
        <v>120</v>
      </c>
      <c r="E43" s="202" t="s">
        <v>68</v>
      </c>
      <c r="F43" s="323" t="s">
        <v>61</v>
      </c>
      <c r="G43" s="101" t="s">
        <v>60</v>
      </c>
      <c r="H43" s="68">
        <v>101</v>
      </c>
      <c r="I43" s="38">
        <v>0</v>
      </c>
      <c r="J43" s="100">
        <v>0</v>
      </c>
      <c r="K43" s="37">
        <v>0</v>
      </c>
      <c r="L43" s="36">
        <v>110</v>
      </c>
      <c r="M43" s="36">
        <v>115</v>
      </c>
      <c r="N43" s="358" t="s">
        <v>119</v>
      </c>
      <c r="O43" s="99" t="s">
        <v>118</v>
      </c>
      <c r="P43" s="99" t="s">
        <v>117</v>
      </c>
      <c r="Q43" s="98" t="s">
        <v>117</v>
      </c>
      <c r="T43" s="43"/>
    </row>
    <row r="44" spans="1:20" ht="12.75" customHeight="1" x14ac:dyDescent="0.25">
      <c r="A44" s="240"/>
      <c r="B44" s="248"/>
      <c r="C44" s="252"/>
      <c r="D44" s="329"/>
      <c r="E44" s="266"/>
      <c r="F44" s="324"/>
      <c r="G44" s="180" t="s">
        <v>69</v>
      </c>
      <c r="H44" s="170">
        <v>0.3</v>
      </c>
      <c r="I44" s="95"/>
      <c r="J44" s="94"/>
      <c r="K44" s="93"/>
      <c r="L44" s="92"/>
      <c r="M44" s="92"/>
      <c r="N44" s="360"/>
      <c r="O44" s="91"/>
      <c r="P44" s="91"/>
      <c r="Q44" s="90"/>
      <c r="T44" s="43"/>
    </row>
    <row r="45" spans="1:20" ht="12.75" customHeight="1" x14ac:dyDescent="0.25">
      <c r="A45" s="240"/>
      <c r="B45" s="248"/>
      <c r="C45" s="252"/>
      <c r="D45" s="329"/>
      <c r="E45" s="266"/>
      <c r="F45" s="324"/>
      <c r="G45" s="97"/>
      <c r="H45" s="96">
        <v>0</v>
      </c>
      <c r="I45" s="95"/>
      <c r="J45" s="94"/>
      <c r="K45" s="93"/>
      <c r="L45" s="92"/>
      <c r="M45" s="92"/>
      <c r="N45" s="360"/>
      <c r="O45" s="91"/>
      <c r="P45" s="91"/>
      <c r="Q45" s="90"/>
      <c r="T45" s="43"/>
    </row>
    <row r="46" spans="1:20" ht="12" customHeight="1" thickBot="1" x14ac:dyDescent="0.3">
      <c r="A46" s="241"/>
      <c r="B46" s="350"/>
      <c r="C46" s="327"/>
      <c r="D46" s="330"/>
      <c r="E46" s="203"/>
      <c r="F46" s="325"/>
      <c r="G46" s="89" t="s">
        <v>13</v>
      </c>
      <c r="H46" s="171">
        <f>SUM(H43:H45)</f>
        <v>101.3</v>
      </c>
      <c r="I46" s="88">
        <f>SUM(I43:I43)</f>
        <v>0</v>
      </c>
      <c r="J46" s="88">
        <f>SUM(J43:J43)</f>
        <v>0</v>
      </c>
      <c r="K46" s="87">
        <f>SUM(K43:K43)</f>
        <v>0</v>
      </c>
      <c r="L46" s="86">
        <f>SUM(L43:L43)</f>
        <v>110</v>
      </c>
      <c r="M46" s="86">
        <f>SUM(M43:M43)</f>
        <v>115</v>
      </c>
      <c r="N46" s="359"/>
      <c r="O46" s="85"/>
      <c r="P46" s="85"/>
      <c r="Q46" s="84"/>
      <c r="T46" s="43"/>
    </row>
    <row r="47" spans="1:20" ht="13.5" customHeight="1" thickBot="1" x14ac:dyDescent="0.3">
      <c r="A47" s="47" t="s">
        <v>12</v>
      </c>
      <c r="B47" s="83" t="s">
        <v>59</v>
      </c>
      <c r="C47" s="274" t="s">
        <v>15</v>
      </c>
      <c r="D47" s="275"/>
      <c r="E47" s="276"/>
      <c r="F47" s="276"/>
      <c r="G47" s="277"/>
      <c r="H47" s="82">
        <f t="shared" ref="H47:M47" si="11">H46+H42</f>
        <v>294.10000000000002</v>
      </c>
      <c r="I47" s="81">
        <f t="shared" si="11"/>
        <v>0</v>
      </c>
      <c r="J47" s="81">
        <f t="shared" si="11"/>
        <v>0</v>
      </c>
      <c r="K47" s="81">
        <f t="shared" si="11"/>
        <v>0</v>
      </c>
      <c r="L47" s="81">
        <f t="shared" si="11"/>
        <v>310</v>
      </c>
      <c r="M47" s="81">
        <f t="shared" si="11"/>
        <v>325</v>
      </c>
      <c r="N47" s="80"/>
      <c r="O47" s="79"/>
      <c r="P47" s="79"/>
      <c r="Q47" s="78"/>
      <c r="T47" s="43"/>
    </row>
    <row r="48" spans="1:20" ht="12" customHeight="1" thickBot="1" x14ac:dyDescent="0.3">
      <c r="A48" s="47" t="s">
        <v>12</v>
      </c>
      <c r="B48" s="257" t="s">
        <v>16</v>
      </c>
      <c r="C48" s="258"/>
      <c r="D48" s="258"/>
      <c r="E48" s="258"/>
      <c r="F48" s="258"/>
      <c r="G48" s="265"/>
      <c r="H48" s="77">
        <f t="shared" ref="H48:M48" si="12">H28+H14+H37+H47</f>
        <v>38675.800000000003</v>
      </c>
      <c r="I48" s="77">
        <f t="shared" si="12"/>
        <v>0</v>
      </c>
      <c r="J48" s="77">
        <f t="shared" si="12"/>
        <v>0</v>
      </c>
      <c r="K48" s="77">
        <f t="shared" si="12"/>
        <v>214.3</v>
      </c>
      <c r="L48" s="77">
        <f t="shared" si="12"/>
        <v>38315</v>
      </c>
      <c r="M48" s="77">
        <f t="shared" si="12"/>
        <v>38990</v>
      </c>
      <c r="N48" s="45"/>
      <c r="O48" s="45"/>
      <c r="P48" s="45"/>
      <c r="Q48" s="44"/>
      <c r="T48" s="43"/>
    </row>
    <row r="49" spans="1:20" ht="12.75" customHeight="1" thickBot="1" x14ac:dyDescent="0.3">
      <c r="A49" s="76" t="s">
        <v>14</v>
      </c>
      <c r="B49" s="306" t="s">
        <v>116</v>
      </c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8"/>
    </row>
    <row r="50" spans="1:20" ht="14.25" customHeight="1" thickBot="1" x14ac:dyDescent="0.3">
      <c r="A50" s="50" t="s">
        <v>14</v>
      </c>
      <c r="B50" s="70" t="s">
        <v>12</v>
      </c>
      <c r="C50" s="309" t="s">
        <v>115</v>
      </c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1"/>
    </row>
    <row r="51" spans="1:20" ht="12" customHeight="1" x14ac:dyDescent="0.25">
      <c r="A51" s="267" t="s">
        <v>14</v>
      </c>
      <c r="B51" s="351" t="s">
        <v>12</v>
      </c>
      <c r="C51" s="198" t="s">
        <v>12</v>
      </c>
      <c r="D51" s="270" t="s">
        <v>114</v>
      </c>
      <c r="E51" s="304" t="s">
        <v>68</v>
      </c>
      <c r="F51" s="204" t="s">
        <v>85</v>
      </c>
      <c r="G51" s="40" t="s">
        <v>60</v>
      </c>
      <c r="H51" s="39">
        <v>10</v>
      </c>
      <c r="I51" s="38"/>
      <c r="J51" s="38"/>
      <c r="K51" s="37">
        <v>0</v>
      </c>
      <c r="L51" s="36">
        <v>10</v>
      </c>
      <c r="M51" s="35">
        <v>10</v>
      </c>
      <c r="N51" s="185" t="s">
        <v>113</v>
      </c>
      <c r="O51" s="33">
        <v>90</v>
      </c>
      <c r="P51" s="33">
        <v>90</v>
      </c>
      <c r="Q51" s="32">
        <v>90</v>
      </c>
      <c r="R51" s="61"/>
    </row>
    <row r="52" spans="1:20" ht="38.25" customHeight="1" thickBot="1" x14ac:dyDescent="0.3">
      <c r="A52" s="268"/>
      <c r="B52" s="352"/>
      <c r="C52" s="199"/>
      <c r="D52" s="271"/>
      <c r="E52" s="305"/>
      <c r="F52" s="205"/>
      <c r="G52" s="29" t="s">
        <v>13</v>
      </c>
      <c r="H52" s="28">
        <f t="shared" ref="H52:M52" si="13">SUM(H51:H51)</f>
        <v>10</v>
      </c>
      <c r="I52" s="27">
        <f t="shared" si="13"/>
        <v>0</v>
      </c>
      <c r="J52" s="27">
        <f t="shared" si="13"/>
        <v>0</v>
      </c>
      <c r="K52" s="27">
        <f t="shared" si="13"/>
        <v>0</v>
      </c>
      <c r="L52" s="27">
        <f t="shared" si="13"/>
        <v>10</v>
      </c>
      <c r="M52" s="64">
        <f t="shared" si="13"/>
        <v>10</v>
      </c>
      <c r="N52" s="184"/>
      <c r="O52" s="60"/>
      <c r="P52" s="60"/>
      <c r="Q52" s="58"/>
    </row>
    <row r="53" spans="1:20" ht="26.25" customHeight="1" x14ac:dyDescent="0.25">
      <c r="A53" s="42" t="s">
        <v>14</v>
      </c>
      <c r="B53" s="41" t="s">
        <v>12</v>
      </c>
      <c r="C53" s="198" t="s">
        <v>14</v>
      </c>
      <c r="D53" s="200" t="s">
        <v>112</v>
      </c>
      <c r="E53" s="202" t="s">
        <v>68</v>
      </c>
      <c r="F53" s="204" t="s">
        <v>85</v>
      </c>
      <c r="G53" s="40" t="s">
        <v>60</v>
      </c>
      <c r="H53" s="39">
        <v>0</v>
      </c>
      <c r="I53" s="38"/>
      <c r="J53" s="38"/>
      <c r="K53" s="37">
        <v>0</v>
      </c>
      <c r="L53" s="36">
        <v>0</v>
      </c>
      <c r="M53" s="35">
        <v>0</v>
      </c>
      <c r="N53" s="34" t="s">
        <v>111</v>
      </c>
      <c r="O53" s="33"/>
      <c r="P53" s="33">
        <v>15</v>
      </c>
      <c r="Q53" s="32">
        <v>15</v>
      </c>
      <c r="R53" s="61"/>
    </row>
    <row r="54" spans="1:20" ht="16.5" customHeight="1" thickBot="1" x14ac:dyDescent="0.3">
      <c r="A54" s="31"/>
      <c r="B54" s="30"/>
      <c r="C54" s="199"/>
      <c r="D54" s="201"/>
      <c r="E54" s="203"/>
      <c r="F54" s="205"/>
      <c r="G54" s="29" t="s">
        <v>13</v>
      </c>
      <c r="H54" s="28">
        <f t="shared" ref="H54:M54" si="14">SUM(H53:H53)</f>
        <v>0</v>
      </c>
      <c r="I54" s="27">
        <f t="shared" si="14"/>
        <v>0</v>
      </c>
      <c r="J54" s="27">
        <f t="shared" si="14"/>
        <v>0</v>
      </c>
      <c r="K54" s="27">
        <f t="shared" si="14"/>
        <v>0</v>
      </c>
      <c r="L54" s="27">
        <f t="shared" si="14"/>
        <v>0</v>
      </c>
      <c r="M54" s="64">
        <f t="shared" si="14"/>
        <v>0</v>
      </c>
      <c r="N54" s="62"/>
      <c r="O54" s="60"/>
      <c r="P54" s="59"/>
      <c r="Q54" s="58"/>
      <c r="T54" s="43"/>
    </row>
    <row r="55" spans="1:20" ht="16.5" customHeight="1" x14ac:dyDescent="0.25">
      <c r="A55" s="42" t="s">
        <v>14</v>
      </c>
      <c r="B55" s="41" t="s">
        <v>12</v>
      </c>
      <c r="C55" s="198" t="s">
        <v>58</v>
      </c>
      <c r="D55" s="200" t="s">
        <v>110</v>
      </c>
      <c r="E55" s="302" t="s">
        <v>68</v>
      </c>
      <c r="F55" s="204" t="s">
        <v>85</v>
      </c>
      <c r="G55" s="40" t="s">
        <v>60</v>
      </c>
      <c r="H55" s="39">
        <v>20</v>
      </c>
      <c r="I55" s="38"/>
      <c r="J55" s="38"/>
      <c r="K55" s="37">
        <v>0</v>
      </c>
      <c r="L55" s="36">
        <v>0</v>
      </c>
      <c r="M55" s="35">
        <v>0</v>
      </c>
      <c r="N55" s="354" t="s">
        <v>109</v>
      </c>
      <c r="O55" s="75">
        <v>800</v>
      </c>
      <c r="P55" s="75">
        <v>0</v>
      </c>
      <c r="Q55" s="74">
        <v>0</v>
      </c>
      <c r="T55" s="43"/>
    </row>
    <row r="56" spans="1:20" ht="25.5" customHeight="1" thickBot="1" x14ac:dyDescent="0.3">
      <c r="A56" s="31"/>
      <c r="B56" s="30"/>
      <c r="C56" s="199"/>
      <c r="D56" s="201"/>
      <c r="E56" s="303"/>
      <c r="F56" s="353"/>
      <c r="G56" s="29" t="s">
        <v>13</v>
      </c>
      <c r="H56" s="28">
        <f t="shared" ref="H56:M56" si="15">SUM(H55:H55)</f>
        <v>20</v>
      </c>
      <c r="I56" s="27">
        <f t="shared" si="15"/>
        <v>0</v>
      </c>
      <c r="J56" s="27">
        <f t="shared" si="15"/>
        <v>0</v>
      </c>
      <c r="K56" s="27">
        <f t="shared" si="15"/>
        <v>0</v>
      </c>
      <c r="L56" s="27">
        <f t="shared" si="15"/>
        <v>0</v>
      </c>
      <c r="M56" s="64">
        <f t="shared" si="15"/>
        <v>0</v>
      </c>
      <c r="N56" s="355"/>
      <c r="O56" s="73"/>
      <c r="P56" s="72"/>
      <c r="Q56" s="71"/>
      <c r="T56" s="43"/>
    </row>
    <row r="57" spans="1:20" ht="14.25" customHeight="1" thickBot="1" x14ac:dyDescent="0.3">
      <c r="A57" s="56" t="s">
        <v>14</v>
      </c>
      <c r="B57" s="55" t="s">
        <v>12</v>
      </c>
      <c r="C57" s="211" t="s">
        <v>15</v>
      </c>
      <c r="D57" s="212"/>
      <c r="E57" s="212"/>
      <c r="F57" s="212"/>
      <c r="G57" s="212"/>
      <c r="H57" s="57">
        <f t="shared" ref="H57:M57" si="16">H52+H54+H56</f>
        <v>30</v>
      </c>
      <c r="I57" s="57">
        <f t="shared" si="16"/>
        <v>0</v>
      </c>
      <c r="J57" s="57">
        <f t="shared" si="16"/>
        <v>0</v>
      </c>
      <c r="K57" s="57">
        <f t="shared" si="16"/>
        <v>0</v>
      </c>
      <c r="L57" s="57">
        <f t="shared" si="16"/>
        <v>10</v>
      </c>
      <c r="M57" s="57">
        <f t="shared" si="16"/>
        <v>10</v>
      </c>
      <c r="N57" s="53"/>
      <c r="O57" s="52"/>
      <c r="P57" s="52"/>
      <c r="Q57" s="51"/>
      <c r="T57" s="43"/>
    </row>
    <row r="58" spans="1:20" ht="15.75" customHeight="1" thickBot="1" x14ac:dyDescent="0.3">
      <c r="A58" s="50" t="s">
        <v>14</v>
      </c>
      <c r="B58" s="70" t="s">
        <v>14</v>
      </c>
      <c r="C58" s="299" t="s">
        <v>108</v>
      </c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1"/>
      <c r="T58" s="43"/>
    </row>
    <row r="59" spans="1:20" ht="15.6" customHeight="1" x14ac:dyDescent="0.25">
      <c r="A59" s="267" t="s">
        <v>14</v>
      </c>
      <c r="B59" s="351" t="s">
        <v>14</v>
      </c>
      <c r="C59" s="198" t="s">
        <v>12</v>
      </c>
      <c r="D59" s="270" t="s">
        <v>107</v>
      </c>
      <c r="E59" s="202" t="s">
        <v>68</v>
      </c>
      <c r="F59" s="204" t="s">
        <v>85</v>
      </c>
      <c r="G59" s="40" t="s">
        <v>60</v>
      </c>
      <c r="H59" s="39">
        <v>15.6</v>
      </c>
      <c r="I59" s="38"/>
      <c r="J59" s="38"/>
      <c r="K59" s="37">
        <v>0</v>
      </c>
      <c r="L59" s="36">
        <v>20</v>
      </c>
      <c r="M59" s="35">
        <v>30</v>
      </c>
      <c r="N59" s="34" t="s">
        <v>104</v>
      </c>
      <c r="O59" s="33">
        <v>6000</v>
      </c>
      <c r="P59" s="33">
        <v>6200</v>
      </c>
      <c r="Q59" s="32">
        <v>6500</v>
      </c>
      <c r="T59" s="43"/>
    </row>
    <row r="60" spans="1:20" ht="16.2" customHeight="1" thickBot="1" x14ac:dyDescent="0.3">
      <c r="A60" s="269"/>
      <c r="B60" s="352"/>
      <c r="C60" s="199"/>
      <c r="D60" s="271"/>
      <c r="E60" s="203"/>
      <c r="F60" s="205"/>
      <c r="G60" s="29" t="s">
        <v>13</v>
      </c>
      <c r="H60" s="28">
        <f t="shared" ref="H60:M60" si="17">SUM(H59:H59)</f>
        <v>15.6</v>
      </c>
      <c r="I60" s="27">
        <f t="shared" si="17"/>
        <v>0</v>
      </c>
      <c r="J60" s="27">
        <f t="shared" si="17"/>
        <v>0</v>
      </c>
      <c r="K60" s="27">
        <f t="shared" si="17"/>
        <v>0</v>
      </c>
      <c r="L60" s="27">
        <f t="shared" si="17"/>
        <v>20</v>
      </c>
      <c r="M60" s="27">
        <f t="shared" si="17"/>
        <v>30</v>
      </c>
      <c r="N60" s="69"/>
      <c r="O60" s="60"/>
      <c r="P60" s="60"/>
      <c r="Q60" s="58"/>
      <c r="T60" s="43"/>
    </row>
    <row r="61" spans="1:20" ht="14.25" customHeight="1" x14ac:dyDescent="0.25">
      <c r="A61" s="42" t="s">
        <v>14</v>
      </c>
      <c r="B61" s="41" t="s">
        <v>14</v>
      </c>
      <c r="C61" s="198" t="s">
        <v>14</v>
      </c>
      <c r="D61" s="200" t="s">
        <v>106</v>
      </c>
      <c r="E61" s="202" t="s">
        <v>68</v>
      </c>
      <c r="F61" s="204" t="s">
        <v>85</v>
      </c>
      <c r="G61" s="40" t="s">
        <v>60</v>
      </c>
      <c r="H61" s="39">
        <v>0.6</v>
      </c>
      <c r="I61" s="38"/>
      <c r="J61" s="38"/>
      <c r="K61" s="37">
        <v>0</v>
      </c>
      <c r="L61" s="36">
        <v>1</v>
      </c>
      <c r="M61" s="35">
        <v>1</v>
      </c>
      <c r="N61" s="34" t="s">
        <v>104</v>
      </c>
      <c r="O61" s="33">
        <v>20</v>
      </c>
      <c r="P61" s="33">
        <v>20</v>
      </c>
      <c r="Q61" s="32">
        <v>20</v>
      </c>
    </row>
    <row r="62" spans="1:20" ht="11.25" customHeight="1" thickBot="1" x14ac:dyDescent="0.3">
      <c r="A62" s="31"/>
      <c r="B62" s="30"/>
      <c r="C62" s="199"/>
      <c r="D62" s="201"/>
      <c r="E62" s="203"/>
      <c r="F62" s="205"/>
      <c r="G62" s="29" t="s">
        <v>13</v>
      </c>
      <c r="H62" s="28">
        <f t="shared" ref="H62:M62" si="18">SUM(H61:H61)</f>
        <v>0.6</v>
      </c>
      <c r="I62" s="27">
        <f t="shared" si="18"/>
        <v>0</v>
      </c>
      <c r="J62" s="27">
        <f t="shared" si="18"/>
        <v>0</v>
      </c>
      <c r="K62" s="27">
        <f t="shared" si="18"/>
        <v>0</v>
      </c>
      <c r="L62" s="27">
        <f t="shared" si="18"/>
        <v>1</v>
      </c>
      <c r="M62" s="27">
        <f t="shared" si="18"/>
        <v>1</v>
      </c>
      <c r="N62" s="62"/>
      <c r="O62" s="60"/>
      <c r="P62" s="59"/>
      <c r="Q62" s="58"/>
      <c r="T62" s="43"/>
    </row>
    <row r="63" spans="1:20" ht="14.25" customHeight="1" x14ac:dyDescent="0.25">
      <c r="A63" s="42" t="s">
        <v>14</v>
      </c>
      <c r="B63" s="41" t="s">
        <v>14</v>
      </c>
      <c r="C63" s="198" t="s">
        <v>58</v>
      </c>
      <c r="D63" s="200" t="s">
        <v>105</v>
      </c>
      <c r="E63" s="202" t="s">
        <v>68</v>
      </c>
      <c r="F63" s="204" t="s">
        <v>85</v>
      </c>
      <c r="G63" s="40" t="s">
        <v>60</v>
      </c>
      <c r="H63" s="68">
        <v>1.7</v>
      </c>
      <c r="I63" s="38"/>
      <c r="J63" s="38"/>
      <c r="K63" s="67">
        <v>0</v>
      </c>
      <c r="L63" s="35">
        <v>2</v>
      </c>
      <c r="M63" s="36">
        <v>3</v>
      </c>
      <c r="N63" s="34" t="s">
        <v>104</v>
      </c>
      <c r="O63" s="33">
        <v>50</v>
      </c>
      <c r="P63" s="33">
        <v>50</v>
      </c>
      <c r="Q63" s="32">
        <v>50</v>
      </c>
      <c r="T63" s="43"/>
    </row>
    <row r="64" spans="1:20" ht="12" customHeight="1" thickBot="1" x14ac:dyDescent="0.3">
      <c r="A64" s="31"/>
      <c r="B64" s="30"/>
      <c r="C64" s="199"/>
      <c r="D64" s="201"/>
      <c r="E64" s="203"/>
      <c r="F64" s="205"/>
      <c r="G64" s="29" t="s">
        <v>13</v>
      </c>
      <c r="H64" s="66">
        <f t="shared" ref="H64:M64" si="19">SUM(H63:H63)</f>
        <v>1.7</v>
      </c>
      <c r="I64" s="27">
        <f t="shared" si="19"/>
        <v>0</v>
      </c>
      <c r="J64" s="27">
        <f t="shared" si="19"/>
        <v>0</v>
      </c>
      <c r="K64" s="65">
        <f t="shared" si="19"/>
        <v>0</v>
      </c>
      <c r="L64" s="64">
        <f t="shared" si="19"/>
        <v>2</v>
      </c>
      <c r="M64" s="63">
        <f t="shared" si="19"/>
        <v>3</v>
      </c>
      <c r="N64" s="62"/>
      <c r="O64" s="60"/>
      <c r="P64" s="59"/>
      <c r="Q64" s="58"/>
      <c r="T64" s="43"/>
    </row>
    <row r="65" spans="1:20" ht="14.25" customHeight="1" x14ac:dyDescent="0.25">
      <c r="A65" s="42" t="s">
        <v>14</v>
      </c>
      <c r="B65" s="41" t="s">
        <v>14</v>
      </c>
      <c r="C65" s="198" t="s">
        <v>59</v>
      </c>
      <c r="D65" s="213" t="s">
        <v>103</v>
      </c>
      <c r="E65" s="202" t="s">
        <v>68</v>
      </c>
      <c r="F65" s="204" t="s">
        <v>85</v>
      </c>
      <c r="G65" s="40" t="s">
        <v>60</v>
      </c>
      <c r="H65" s="39">
        <v>1.9</v>
      </c>
      <c r="I65" s="38"/>
      <c r="J65" s="38"/>
      <c r="K65" s="37">
        <v>0</v>
      </c>
      <c r="L65" s="36">
        <v>2</v>
      </c>
      <c r="M65" s="35">
        <v>3</v>
      </c>
      <c r="N65" s="183" t="s">
        <v>102</v>
      </c>
      <c r="O65" s="33">
        <v>1</v>
      </c>
      <c r="P65" s="33">
        <v>1</v>
      </c>
      <c r="Q65" s="32">
        <v>1</v>
      </c>
      <c r="T65" s="43"/>
    </row>
    <row r="66" spans="1:20" ht="14.4" customHeight="1" thickBot="1" x14ac:dyDescent="0.3">
      <c r="A66" s="31"/>
      <c r="B66" s="30"/>
      <c r="C66" s="199"/>
      <c r="D66" s="214"/>
      <c r="E66" s="203"/>
      <c r="F66" s="205"/>
      <c r="G66" s="29" t="s">
        <v>13</v>
      </c>
      <c r="H66" s="28">
        <f t="shared" ref="H66:M66" si="20">SUM(H65:H65)</f>
        <v>1.9</v>
      </c>
      <c r="I66" s="27">
        <f t="shared" si="20"/>
        <v>0</v>
      </c>
      <c r="J66" s="27">
        <f t="shared" si="20"/>
        <v>0</v>
      </c>
      <c r="K66" s="27">
        <f t="shared" si="20"/>
        <v>0</v>
      </c>
      <c r="L66" s="27">
        <f t="shared" si="20"/>
        <v>2</v>
      </c>
      <c r="M66" s="27">
        <f t="shared" si="20"/>
        <v>3</v>
      </c>
      <c r="N66" s="184"/>
      <c r="O66" s="60"/>
      <c r="P66" s="59"/>
      <c r="Q66" s="58"/>
      <c r="T66" s="43"/>
    </row>
    <row r="67" spans="1:20" ht="15.6" customHeight="1" x14ac:dyDescent="0.25">
      <c r="A67" s="267" t="s">
        <v>14</v>
      </c>
      <c r="B67" s="351" t="s">
        <v>14</v>
      </c>
      <c r="C67" s="198" t="s">
        <v>62</v>
      </c>
      <c r="D67" s="270" t="s">
        <v>158</v>
      </c>
      <c r="E67" s="202" t="s">
        <v>68</v>
      </c>
      <c r="F67" s="204" t="s">
        <v>85</v>
      </c>
      <c r="G67" s="40" t="s">
        <v>60</v>
      </c>
      <c r="H67" s="39">
        <v>15</v>
      </c>
      <c r="I67" s="38"/>
      <c r="J67" s="38"/>
      <c r="K67" s="37">
        <v>0</v>
      </c>
      <c r="L67" s="36">
        <v>20</v>
      </c>
      <c r="M67" s="35">
        <v>20</v>
      </c>
      <c r="N67" s="185" t="s">
        <v>101</v>
      </c>
      <c r="O67" s="33">
        <v>20</v>
      </c>
      <c r="P67" s="33">
        <v>20</v>
      </c>
      <c r="Q67" s="32">
        <v>20</v>
      </c>
      <c r="T67" s="43"/>
    </row>
    <row r="68" spans="1:20" ht="12" customHeight="1" thickBot="1" x14ac:dyDescent="0.3">
      <c r="A68" s="269"/>
      <c r="B68" s="352"/>
      <c r="C68" s="199"/>
      <c r="D68" s="271"/>
      <c r="E68" s="203"/>
      <c r="F68" s="205"/>
      <c r="G68" s="29" t="s">
        <v>13</v>
      </c>
      <c r="H68" s="28">
        <f t="shared" ref="H68:M68" si="21">SUM(H67:H67)</f>
        <v>15</v>
      </c>
      <c r="I68" s="27">
        <f t="shared" si="21"/>
        <v>0</v>
      </c>
      <c r="J68" s="27">
        <f t="shared" si="21"/>
        <v>0</v>
      </c>
      <c r="K68" s="27">
        <f t="shared" si="21"/>
        <v>0</v>
      </c>
      <c r="L68" s="27">
        <f t="shared" si="21"/>
        <v>20</v>
      </c>
      <c r="M68" s="27">
        <f t="shared" si="21"/>
        <v>20</v>
      </c>
      <c r="N68" s="186"/>
      <c r="O68" s="60"/>
      <c r="P68" s="60"/>
      <c r="Q68" s="58"/>
      <c r="T68" s="43"/>
    </row>
    <row r="69" spans="1:20" ht="15" customHeight="1" x14ac:dyDescent="0.25">
      <c r="A69" s="42" t="s">
        <v>14</v>
      </c>
      <c r="B69" s="41" t="s">
        <v>14</v>
      </c>
      <c r="C69" s="198" t="s">
        <v>63</v>
      </c>
      <c r="D69" s="200" t="s">
        <v>100</v>
      </c>
      <c r="E69" s="202" t="s">
        <v>68</v>
      </c>
      <c r="F69" s="204" t="s">
        <v>85</v>
      </c>
      <c r="G69" s="40" t="s">
        <v>60</v>
      </c>
      <c r="H69" s="39">
        <v>0</v>
      </c>
      <c r="I69" s="38"/>
      <c r="J69" s="38"/>
      <c r="K69" s="37">
        <v>0</v>
      </c>
      <c r="L69" s="36">
        <v>0</v>
      </c>
      <c r="M69" s="35">
        <v>0</v>
      </c>
      <c r="N69" s="34" t="s">
        <v>98</v>
      </c>
      <c r="O69" s="33">
        <v>1</v>
      </c>
      <c r="P69" s="33">
        <v>0</v>
      </c>
      <c r="Q69" s="32">
        <v>1</v>
      </c>
    </row>
    <row r="70" spans="1:20" ht="16.95" customHeight="1" thickBot="1" x14ac:dyDescent="0.3">
      <c r="A70" s="31"/>
      <c r="B70" s="30"/>
      <c r="C70" s="199"/>
      <c r="D70" s="201"/>
      <c r="E70" s="203"/>
      <c r="F70" s="205"/>
      <c r="G70" s="29" t="s">
        <v>13</v>
      </c>
      <c r="H70" s="28">
        <f t="shared" ref="H70:M70" si="22">SUM(H69:H69)</f>
        <v>0</v>
      </c>
      <c r="I70" s="27">
        <f t="shared" si="22"/>
        <v>0</v>
      </c>
      <c r="J70" s="27">
        <f t="shared" si="22"/>
        <v>0</v>
      </c>
      <c r="K70" s="27">
        <f t="shared" si="22"/>
        <v>0</v>
      </c>
      <c r="L70" s="27">
        <f t="shared" si="22"/>
        <v>0</v>
      </c>
      <c r="M70" s="27">
        <f t="shared" si="22"/>
        <v>0</v>
      </c>
      <c r="N70" s="62"/>
      <c r="O70" s="60"/>
      <c r="P70" s="59"/>
      <c r="Q70" s="58"/>
      <c r="T70" s="43"/>
    </row>
    <row r="71" spans="1:20" ht="14.25" customHeight="1" x14ac:dyDescent="0.25">
      <c r="A71" s="42" t="s">
        <v>14</v>
      </c>
      <c r="B71" s="41" t="s">
        <v>14</v>
      </c>
      <c r="C71" s="198" t="s">
        <v>64</v>
      </c>
      <c r="D71" s="200" t="s">
        <v>99</v>
      </c>
      <c r="E71" s="202" t="s">
        <v>68</v>
      </c>
      <c r="F71" s="204" t="s">
        <v>85</v>
      </c>
      <c r="G71" s="40" t="s">
        <v>60</v>
      </c>
      <c r="H71" s="39">
        <v>0</v>
      </c>
      <c r="I71" s="38"/>
      <c r="J71" s="38"/>
      <c r="K71" s="37">
        <v>0</v>
      </c>
      <c r="L71" s="36">
        <v>0</v>
      </c>
      <c r="M71" s="35">
        <v>0</v>
      </c>
      <c r="N71" s="34" t="s">
        <v>98</v>
      </c>
      <c r="O71" s="33">
        <v>22</v>
      </c>
      <c r="P71" s="33">
        <v>23</v>
      </c>
      <c r="Q71" s="32">
        <v>24</v>
      </c>
      <c r="R71" s="61"/>
      <c r="T71" s="43"/>
    </row>
    <row r="72" spans="1:20" ht="16.5" customHeight="1" thickBot="1" x14ac:dyDescent="0.3">
      <c r="A72" s="31"/>
      <c r="B72" s="30"/>
      <c r="C72" s="199"/>
      <c r="D72" s="201"/>
      <c r="E72" s="203"/>
      <c r="F72" s="205"/>
      <c r="G72" s="29" t="s">
        <v>13</v>
      </c>
      <c r="H72" s="28">
        <f t="shared" ref="H72:M72" si="23">SUM(H71:H71)</f>
        <v>0</v>
      </c>
      <c r="I72" s="27">
        <f t="shared" si="23"/>
        <v>0</v>
      </c>
      <c r="J72" s="27">
        <f t="shared" si="23"/>
        <v>0</v>
      </c>
      <c r="K72" s="27">
        <f t="shared" si="23"/>
        <v>0</v>
      </c>
      <c r="L72" s="27">
        <f t="shared" si="23"/>
        <v>0</v>
      </c>
      <c r="M72" s="27">
        <f t="shared" si="23"/>
        <v>0</v>
      </c>
      <c r="N72" s="62"/>
      <c r="O72" s="60"/>
      <c r="P72" s="59"/>
      <c r="Q72" s="58"/>
      <c r="T72" s="43"/>
    </row>
    <row r="73" spans="1:20" ht="12.75" customHeight="1" x14ac:dyDescent="0.25">
      <c r="A73" s="42" t="s">
        <v>14</v>
      </c>
      <c r="B73" s="41" t="s">
        <v>14</v>
      </c>
      <c r="C73" s="198" t="s">
        <v>65</v>
      </c>
      <c r="D73" s="213" t="s">
        <v>97</v>
      </c>
      <c r="E73" s="202" t="s">
        <v>68</v>
      </c>
      <c r="F73" s="204" t="s">
        <v>85</v>
      </c>
      <c r="G73" s="40" t="s">
        <v>60</v>
      </c>
      <c r="H73" s="39">
        <v>13</v>
      </c>
      <c r="I73" s="38"/>
      <c r="J73" s="38"/>
      <c r="K73" s="37">
        <v>0</v>
      </c>
      <c r="L73" s="36">
        <v>15</v>
      </c>
      <c r="M73" s="35">
        <v>15</v>
      </c>
      <c r="N73" s="183" t="s">
        <v>96</v>
      </c>
      <c r="O73" s="33">
        <v>44</v>
      </c>
      <c r="P73" s="33">
        <v>46</v>
      </c>
      <c r="Q73" s="32">
        <v>48</v>
      </c>
      <c r="R73" s="61"/>
      <c r="T73" s="43"/>
    </row>
    <row r="74" spans="1:20" ht="26.25" customHeight="1" thickBot="1" x14ac:dyDescent="0.3">
      <c r="A74" s="31"/>
      <c r="B74" s="30"/>
      <c r="C74" s="199"/>
      <c r="D74" s="214"/>
      <c r="E74" s="203"/>
      <c r="F74" s="205"/>
      <c r="G74" s="29" t="s">
        <v>13</v>
      </c>
      <c r="H74" s="28">
        <f t="shared" ref="H74:M74" si="24">SUM(H73:H73)</f>
        <v>13</v>
      </c>
      <c r="I74" s="27">
        <f t="shared" si="24"/>
        <v>0</v>
      </c>
      <c r="J74" s="27">
        <f t="shared" si="24"/>
        <v>0</v>
      </c>
      <c r="K74" s="27">
        <f t="shared" si="24"/>
        <v>0</v>
      </c>
      <c r="L74" s="27">
        <f t="shared" si="24"/>
        <v>15</v>
      </c>
      <c r="M74" s="27">
        <f t="shared" si="24"/>
        <v>15</v>
      </c>
      <c r="N74" s="184"/>
      <c r="O74" s="60"/>
      <c r="P74" s="59"/>
      <c r="Q74" s="58"/>
      <c r="T74" s="43"/>
    </row>
    <row r="75" spans="1:20" ht="15.75" customHeight="1" x14ac:dyDescent="0.25">
      <c r="A75" s="161" t="s">
        <v>14</v>
      </c>
      <c r="B75" s="41" t="s">
        <v>14</v>
      </c>
      <c r="C75" s="198" t="s">
        <v>66</v>
      </c>
      <c r="D75" s="200" t="s">
        <v>95</v>
      </c>
      <c r="E75" s="202" t="s">
        <v>68</v>
      </c>
      <c r="F75" s="204" t="s">
        <v>85</v>
      </c>
      <c r="G75" s="40" t="s">
        <v>60</v>
      </c>
      <c r="H75" s="39">
        <v>0.3</v>
      </c>
      <c r="I75" s="38"/>
      <c r="J75" s="38"/>
      <c r="K75" s="37">
        <v>0</v>
      </c>
      <c r="L75" s="36">
        <v>0.5</v>
      </c>
      <c r="M75" s="35">
        <v>0.5</v>
      </c>
      <c r="N75" s="185" t="s">
        <v>94</v>
      </c>
      <c r="O75" s="33">
        <v>2</v>
      </c>
      <c r="P75" s="33">
        <v>2</v>
      </c>
      <c r="Q75" s="32">
        <v>2</v>
      </c>
      <c r="T75" s="43"/>
    </row>
    <row r="76" spans="1:20" ht="15.75" customHeight="1" thickBot="1" x14ac:dyDescent="0.3">
      <c r="A76" s="31"/>
      <c r="B76" s="30"/>
      <c r="C76" s="199"/>
      <c r="D76" s="201"/>
      <c r="E76" s="203"/>
      <c r="F76" s="205"/>
      <c r="G76" s="29" t="s">
        <v>13</v>
      </c>
      <c r="H76" s="28">
        <f t="shared" ref="H76:M76" si="25">SUM(H75:H75)</f>
        <v>0.3</v>
      </c>
      <c r="I76" s="27">
        <f t="shared" si="25"/>
        <v>0</v>
      </c>
      <c r="J76" s="27">
        <f t="shared" si="25"/>
        <v>0</v>
      </c>
      <c r="K76" s="27">
        <f t="shared" si="25"/>
        <v>0</v>
      </c>
      <c r="L76" s="27">
        <f t="shared" si="25"/>
        <v>0.5</v>
      </c>
      <c r="M76" s="27">
        <f t="shared" si="25"/>
        <v>0.5</v>
      </c>
      <c r="N76" s="184"/>
      <c r="O76" s="60"/>
      <c r="P76" s="59"/>
      <c r="Q76" s="58"/>
      <c r="T76" s="43"/>
    </row>
    <row r="77" spans="1:20" ht="12.75" customHeight="1" x14ac:dyDescent="0.25">
      <c r="A77" s="42" t="s">
        <v>14</v>
      </c>
      <c r="B77" s="41" t="s">
        <v>14</v>
      </c>
      <c r="C77" s="198" t="s">
        <v>67</v>
      </c>
      <c r="D77" s="200" t="s">
        <v>160</v>
      </c>
      <c r="E77" s="202" t="s">
        <v>68</v>
      </c>
      <c r="F77" s="204" t="s">
        <v>85</v>
      </c>
      <c r="G77" s="40" t="s">
        <v>60</v>
      </c>
      <c r="H77" s="39">
        <v>3</v>
      </c>
      <c r="I77" s="38"/>
      <c r="J77" s="38"/>
      <c r="K77" s="37">
        <v>0</v>
      </c>
      <c r="L77" s="36">
        <v>3</v>
      </c>
      <c r="M77" s="35">
        <v>3</v>
      </c>
      <c r="N77" s="185" t="s">
        <v>159</v>
      </c>
      <c r="O77" s="33">
        <v>3</v>
      </c>
      <c r="P77" s="33">
        <v>3</v>
      </c>
      <c r="Q77" s="32">
        <v>3</v>
      </c>
      <c r="R77" s="61"/>
      <c r="T77" s="43"/>
    </row>
    <row r="78" spans="1:20" ht="25.5" customHeight="1" thickBot="1" x14ac:dyDescent="0.3">
      <c r="A78" s="31"/>
      <c r="B78" s="30"/>
      <c r="C78" s="199"/>
      <c r="D78" s="201"/>
      <c r="E78" s="203"/>
      <c r="F78" s="205"/>
      <c r="G78" s="29" t="s">
        <v>13</v>
      </c>
      <c r="H78" s="28">
        <f t="shared" ref="H78:M78" si="26">SUM(H77:H77)</f>
        <v>3</v>
      </c>
      <c r="I78" s="27">
        <f t="shared" si="26"/>
        <v>0</v>
      </c>
      <c r="J78" s="27">
        <f t="shared" si="26"/>
        <v>0</v>
      </c>
      <c r="K78" s="27">
        <f t="shared" si="26"/>
        <v>0</v>
      </c>
      <c r="L78" s="27">
        <f t="shared" si="26"/>
        <v>3</v>
      </c>
      <c r="M78" s="27">
        <f t="shared" si="26"/>
        <v>3</v>
      </c>
      <c r="N78" s="186"/>
      <c r="O78" s="60"/>
      <c r="P78" s="59"/>
      <c r="Q78" s="58"/>
      <c r="T78" s="43"/>
    </row>
    <row r="79" spans="1:20" ht="12.75" customHeight="1" thickBot="1" x14ac:dyDescent="0.3">
      <c r="A79" s="56" t="s">
        <v>14</v>
      </c>
      <c r="B79" s="55" t="s">
        <v>14</v>
      </c>
      <c r="C79" s="211" t="s">
        <v>15</v>
      </c>
      <c r="D79" s="212"/>
      <c r="E79" s="212"/>
      <c r="F79" s="212"/>
      <c r="G79" s="212"/>
      <c r="H79" s="57">
        <f>H60+H62+H64+H66+H68+H70+H72+H74+H78+H76</f>
        <v>51.099999999999994</v>
      </c>
      <c r="I79" s="57">
        <f t="shared" ref="I79:M79" si="27">I60+I62+I64+I66+I68+I70+I72+I74+I78+I76</f>
        <v>0</v>
      </c>
      <c r="J79" s="57">
        <f t="shared" si="27"/>
        <v>0</v>
      </c>
      <c r="K79" s="57">
        <f t="shared" si="27"/>
        <v>0</v>
      </c>
      <c r="L79" s="57">
        <f t="shared" si="27"/>
        <v>63.5</v>
      </c>
      <c r="M79" s="57">
        <f t="shared" si="27"/>
        <v>75.5</v>
      </c>
      <c r="N79" s="53"/>
      <c r="O79" s="52"/>
      <c r="P79" s="52"/>
      <c r="Q79" s="51"/>
      <c r="T79" s="43"/>
    </row>
    <row r="80" spans="1:20" ht="4.5" hidden="1" customHeight="1" thickBot="1" x14ac:dyDescent="0.3">
      <c r="A80" s="56" t="s">
        <v>14</v>
      </c>
      <c r="B80" s="55" t="s">
        <v>14</v>
      </c>
      <c r="C80" s="211" t="s">
        <v>15</v>
      </c>
      <c r="D80" s="212"/>
      <c r="E80" s="212"/>
      <c r="F80" s="212"/>
      <c r="G80" s="212"/>
      <c r="H80" s="54" t="e">
        <f>H60+H62+H64+H66+H68+H70+#REF!+#REF!+H72+H74+H78</f>
        <v>#REF!</v>
      </c>
      <c r="I80" s="54" t="e">
        <f>I60+I62+I64+I66+I68+I70+#REF!+#REF!+I72+I74+I78</f>
        <v>#REF!</v>
      </c>
      <c r="J80" s="54" t="e">
        <f>J60+J62+J64+J66+J68+J70+#REF!+#REF!+J72+J74+J78</f>
        <v>#REF!</v>
      </c>
      <c r="K80" s="54" t="e">
        <f>K60+K62+K64+K66+K68+K70+#REF!+#REF!+K72+K74+K78</f>
        <v>#REF!</v>
      </c>
      <c r="L80" s="54" t="e">
        <f>L60+L62+L64+L66+L68+L70+#REF!+#REF!+L72+L74+L78</f>
        <v>#REF!</v>
      </c>
      <c r="M80" s="54" t="e">
        <f>M60+M62+M64+M66+M68+M70+#REF!+#REF!+M72+M74+M78</f>
        <v>#REF!</v>
      </c>
      <c r="N80" s="53"/>
      <c r="O80" s="52"/>
      <c r="P80" s="52"/>
      <c r="Q80" s="51"/>
      <c r="T80" s="43"/>
    </row>
    <row r="81" spans="1:39" ht="21" hidden="1" customHeight="1" thickBot="1" x14ac:dyDescent="0.3">
      <c r="A81" s="50" t="s">
        <v>14</v>
      </c>
      <c r="B81" s="257" t="s">
        <v>16</v>
      </c>
      <c r="C81" s="258"/>
      <c r="D81" s="258"/>
      <c r="E81" s="258"/>
      <c r="F81" s="258"/>
      <c r="G81" s="258"/>
      <c r="H81" s="49" t="e">
        <f>H57+H80</f>
        <v>#REF!</v>
      </c>
      <c r="I81" s="49" t="e">
        <f>I57+I80</f>
        <v>#REF!</v>
      </c>
      <c r="J81" s="49">
        <v>75536.2</v>
      </c>
      <c r="K81" s="49">
        <v>95.4</v>
      </c>
      <c r="L81" s="49" t="e">
        <f>L57+L80</f>
        <v>#REF!</v>
      </c>
      <c r="M81" s="49" t="e">
        <f>M57+M80</f>
        <v>#REF!</v>
      </c>
      <c r="N81" s="48"/>
      <c r="O81" s="45"/>
      <c r="P81" s="45"/>
      <c r="Q81" s="44"/>
      <c r="T81" s="43"/>
    </row>
    <row r="82" spans="1:39" ht="15.75" customHeight="1" thickBot="1" x14ac:dyDescent="0.3">
      <c r="A82" s="47" t="s">
        <v>12</v>
      </c>
      <c r="B82" s="257" t="s">
        <v>16</v>
      </c>
      <c r="C82" s="258"/>
      <c r="D82" s="258"/>
      <c r="E82" s="258"/>
      <c r="F82" s="258"/>
      <c r="G82" s="265"/>
      <c r="H82" s="46">
        <f t="shared" ref="H82:M82" si="28">H79+H57</f>
        <v>81.099999999999994</v>
      </c>
      <c r="I82" s="46">
        <f t="shared" si="28"/>
        <v>0</v>
      </c>
      <c r="J82" s="46">
        <f t="shared" si="28"/>
        <v>0</v>
      </c>
      <c r="K82" s="46">
        <f t="shared" si="28"/>
        <v>0</v>
      </c>
      <c r="L82" s="46">
        <f t="shared" si="28"/>
        <v>73.5</v>
      </c>
      <c r="M82" s="46">
        <f t="shared" si="28"/>
        <v>85.5</v>
      </c>
      <c r="N82" s="45"/>
      <c r="O82" s="45"/>
      <c r="P82" s="45"/>
      <c r="Q82" s="44"/>
      <c r="T82" s="43"/>
    </row>
    <row r="83" spans="1:39" ht="14.25" customHeight="1" x14ac:dyDescent="0.25">
      <c r="A83" s="42"/>
      <c r="B83" s="41"/>
      <c r="C83" s="198"/>
      <c r="D83" s="200" t="s">
        <v>93</v>
      </c>
      <c r="E83" s="202" t="s">
        <v>68</v>
      </c>
      <c r="F83" s="204" t="s">
        <v>85</v>
      </c>
      <c r="G83" s="40" t="s">
        <v>60</v>
      </c>
      <c r="H83" s="39">
        <v>7</v>
      </c>
      <c r="I83" s="38"/>
      <c r="J83" s="38"/>
      <c r="K83" s="37">
        <v>0</v>
      </c>
      <c r="L83" s="36">
        <v>8</v>
      </c>
      <c r="M83" s="35">
        <v>9</v>
      </c>
      <c r="N83" s="34"/>
      <c r="O83" s="33"/>
      <c r="P83" s="33"/>
      <c r="Q83" s="32"/>
    </row>
    <row r="84" spans="1:39" ht="41.25" customHeight="1" thickBot="1" x14ac:dyDescent="0.3">
      <c r="A84" s="31"/>
      <c r="B84" s="30"/>
      <c r="C84" s="199"/>
      <c r="D84" s="201"/>
      <c r="E84" s="203"/>
      <c r="F84" s="205"/>
      <c r="G84" s="29" t="s">
        <v>13</v>
      </c>
      <c r="H84" s="28">
        <f t="shared" ref="H84:M84" si="29">SUM(H83:H83)</f>
        <v>7</v>
      </c>
      <c r="I84" s="27">
        <f t="shared" si="29"/>
        <v>0</v>
      </c>
      <c r="J84" s="27">
        <f t="shared" si="29"/>
        <v>0</v>
      </c>
      <c r="K84" s="27">
        <f t="shared" si="29"/>
        <v>0</v>
      </c>
      <c r="L84" s="27">
        <f t="shared" si="29"/>
        <v>8</v>
      </c>
      <c r="M84" s="27">
        <f t="shared" si="29"/>
        <v>9</v>
      </c>
      <c r="N84" s="26" t="s">
        <v>92</v>
      </c>
      <c r="O84" s="25">
        <v>8</v>
      </c>
      <c r="P84" s="25">
        <v>10</v>
      </c>
      <c r="Q84" s="24">
        <v>10</v>
      </c>
      <c r="R84" s="23"/>
    </row>
    <row r="85" spans="1:39" ht="14.25" customHeight="1" thickBot="1" x14ac:dyDescent="0.3">
      <c r="A85" s="22" t="s">
        <v>12</v>
      </c>
      <c r="B85" s="210" t="s">
        <v>17</v>
      </c>
      <c r="C85" s="210"/>
      <c r="D85" s="210"/>
      <c r="E85" s="210"/>
      <c r="F85" s="210"/>
      <c r="G85" s="210"/>
      <c r="H85" s="181">
        <f>H82+H84+H48</f>
        <v>38763.9</v>
      </c>
      <c r="I85" s="21">
        <f t="shared" ref="I85:K85" si="30">I82+I84+I48</f>
        <v>0</v>
      </c>
      <c r="J85" s="182">
        <v>24639.5</v>
      </c>
      <c r="K85" s="181">
        <f t="shared" si="30"/>
        <v>214.3</v>
      </c>
      <c r="L85" s="21">
        <f>L82+L84+L48</f>
        <v>38396.5</v>
      </c>
      <c r="M85" s="21">
        <f>M82+M84+M48</f>
        <v>39084.5</v>
      </c>
      <c r="N85" s="206"/>
      <c r="O85" s="206"/>
      <c r="P85" s="206"/>
      <c r="Q85" s="207"/>
    </row>
    <row r="86" spans="1:39" s="14" customFormat="1" ht="15.75" customHeight="1" x14ac:dyDescent="0.25">
      <c r="A86" s="18"/>
      <c r="B86" s="17"/>
      <c r="C86" s="17"/>
      <c r="D86" s="17"/>
      <c r="E86" s="17"/>
      <c r="F86" s="20"/>
      <c r="G86" s="19"/>
      <c r="H86" s="166"/>
      <c r="I86" s="166"/>
      <c r="J86" s="166"/>
      <c r="K86" s="166"/>
      <c r="L86" s="166"/>
      <c r="M86" s="166"/>
      <c r="N86" s="16"/>
      <c r="O86" s="16"/>
      <c r="P86" s="16"/>
      <c r="Q86" s="16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</row>
    <row r="87" spans="1:39" s="14" customFormat="1" ht="15" customHeight="1" thickBot="1" x14ac:dyDescent="0.3">
      <c r="A87" s="18"/>
      <c r="B87" s="17"/>
      <c r="C87" s="17"/>
      <c r="D87" s="17"/>
      <c r="E87" s="17"/>
      <c r="F87" s="208" t="s">
        <v>18</v>
      </c>
      <c r="G87" s="209"/>
      <c r="H87" s="209"/>
      <c r="I87" s="209"/>
      <c r="J87" s="209"/>
      <c r="K87" s="209"/>
      <c r="L87" s="209"/>
      <c r="M87" s="209"/>
      <c r="N87" s="16"/>
      <c r="O87" s="16"/>
      <c r="P87" s="16"/>
      <c r="Q87" s="16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1:39" s="14" customFormat="1" ht="39.75" customHeight="1" thickBot="1" x14ac:dyDescent="0.3">
      <c r="A88" s="8"/>
      <c r="B88" s="8"/>
      <c r="C88" s="259" t="s">
        <v>19</v>
      </c>
      <c r="D88" s="260"/>
      <c r="E88" s="260"/>
      <c r="F88" s="260"/>
      <c r="G88" s="261"/>
      <c r="H88" s="262" t="s">
        <v>89</v>
      </c>
      <c r="I88" s="263"/>
      <c r="J88" s="263"/>
      <c r="K88" s="264"/>
      <c r="L88" s="7"/>
      <c r="M88" s="7"/>
      <c r="N88" s="8"/>
      <c r="O88" s="9"/>
      <c r="P88" s="8"/>
      <c r="Q88" s="8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</row>
    <row r="89" spans="1:39" s="14" customFormat="1" ht="15.75" customHeight="1" thickBot="1" x14ac:dyDescent="0.3">
      <c r="A89" s="8"/>
      <c r="B89" s="8"/>
      <c r="C89" s="233" t="s">
        <v>20</v>
      </c>
      <c r="D89" s="234"/>
      <c r="E89" s="234"/>
      <c r="F89" s="234"/>
      <c r="G89" s="235"/>
      <c r="H89" s="236">
        <f>H90+H91+H92+H93+H94</f>
        <v>38515.700000000004</v>
      </c>
      <c r="I89" s="237"/>
      <c r="J89" s="237"/>
      <c r="K89" s="238"/>
      <c r="L89" s="7"/>
      <c r="M89" s="7"/>
      <c r="N89" s="8"/>
      <c r="O89" s="9"/>
      <c r="P89" s="8"/>
      <c r="Q89" s="8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</row>
    <row r="90" spans="1:39" ht="18.75" customHeight="1" x14ac:dyDescent="0.25">
      <c r="C90" s="190" t="s">
        <v>72</v>
      </c>
      <c r="D90" s="191"/>
      <c r="E90" s="191"/>
      <c r="F90" s="191"/>
      <c r="G90" s="192"/>
      <c r="H90" s="187">
        <v>17514.599999999999</v>
      </c>
      <c r="I90" s="188"/>
      <c r="J90" s="188"/>
      <c r="K90" s="189"/>
      <c r="L90" s="7"/>
      <c r="M90" s="7"/>
    </row>
    <row r="91" spans="1:39" ht="14.1" customHeight="1" x14ac:dyDescent="0.25">
      <c r="C91" s="229" t="s">
        <v>73</v>
      </c>
      <c r="D91" s="230"/>
      <c r="E91" s="230"/>
      <c r="F91" s="230"/>
      <c r="G91" s="231"/>
      <c r="H91" s="228"/>
      <c r="I91" s="226"/>
      <c r="J91" s="226"/>
      <c r="K91" s="227"/>
      <c r="L91" s="7"/>
      <c r="M91" s="7"/>
    </row>
    <row r="92" spans="1:39" ht="14.1" customHeight="1" x14ac:dyDescent="0.25">
      <c r="C92" s="220" t="s">
        <v>87</v>
      </c>
      <c r="D92" s="221"/>
      <c r="E92" s="221"/>
      <c r="F92" s="221"/>
      <c r="G92" s="232"/>
      <c r="H92" s="228">
        <v>0</v>
      </c>
      <c r="I92" s="226"/>
      <c r="J92" s="226"/>
      <c r="K92" s="227"/>
      <c r="L92" s="7"/>
      <c r="M92" s="7"/>
    </row>
    <row r="93" spans="1:39" ht="26.25" customHeight="1" x14ac:dyDescent="0.25">
      <c r="C93" s="220" t="s">
        <v>74</v>
      </c>
      <c r="D93" s="221"/>
      <c r="E93" s="221"/>
      <c r="F93" s="221"/>
      <c r="G93" s="232"/>
      <c r="H93" s="228">
        <v>19519.7</v>
      </c>
      <c r="I93" s="226"/>
      <c r="J93" s="226"/>
      <c r="K93" s="227"/>
      <c r="L93" s="7"/>
      <c r="M93" s="7"/>
    </row>
    <row r="94" spans="1:39" ht="14.1" customHeight="1" thickBot="1" x14ac:dyDescent="0.3">
      <c r="C94" s="229" t="s">
        <v>75</v>
      </c>
      <c r="D94" s="230"/>
      <c r="E94" s="230"/>
      <c r="F94" s="230"/>
      <c r="G94" s="231"/>
      <c r="H94" s="228">
        <v>1481.4</v>
      </c>
      <c r="I94" s="226"/>
      <c r="J94" s="226"/>
      <c r="K94" s="227"/>
      <c r="L94" s="7"/>
      <c r="M94" s="7"/>
    </row>
    <row r="95" spans="1:39" ht="14.1" customHeight="1" thickBot="1" x14ac:dyDescent="0.3">
      <c r="C95" s="233" t="s">
        <v>21</v>
      </c>
      <c r="D95" s="234"/>
      <c r="E95" s="234"/>
      <c r="F95" s="234"/>
      <c r="G95" s="235"/>
      <c r="H95" s="236">
        <f>H96+H97+H98</f>
        <v>248.2</v>
      </c>
      <c r="I95" s="237"/>
      <c r="J95" s="237"/>
      <c r="K95" s="238"/>
      <c r="L95" s="7"/>
      <c r="M95" s="7"/>
    </row>
    <row r="96" spans="1:39" ht="12.75" customHeight="1" x14ac:dyDescent="0.25">
      <c r="C96" s="223" t="s">
        <v>76</v>
      </c>
      <c r="D96" s="224"/>
      <c r="E96" s="224"/>
      <c r="F96" s="224"/>
      <c r="G96" s="225"/>
      <c r="H96" s="196">
        <v>0</v>
      </c>
      <c r="I96" s="196"/>
      <c r="J96" s="196"/>
      <c r="K96" s="197"/>
      <c r="L96" s="7"/>
      <c r="M96" s="7"/>
    </row>
    <row r="97" spans="1:20" ht="14.1" customHeight="1" x14ac:dyDescent="0.25">
      <c r="C97" s="193" t="s">
        <v>77</v>
      </c>
      <c r="D97" s="194"/>
      <c r="E97" s="194"/>
      <c r="F97" s="194"/>
      <c r="G97" s="195"/>
      <c r="H97" s="226">
        <v>248.2</v>
      </c>
      <c r="I97" s="226"/>
      <c r="J97" s="226"/>
      <c r="K97" s="227"/>
      <c r="L97" s="7"/>
      <c r="M97" s="7"/>
    </row>
    <row r="98" spans="1:20" ht="14.1" customHeight="1" thickBot="1" x14ac:dyDescent="0.3">
      <c r="C98" s="220" t="s">
        <v>78</v>
      </c>
      <c r="D98" s="221"/>
      <c r="E98" s="221"/>
      <c r="F98" s="221"/>
      <c r="G98" s="222"/>
      <c r="H98" s="226">
        <v>0</v>
      </c>
      <c r="I98" s="226"/>
      <c r="J98" s="226"/>
      <c r="K98" s="227"/>
      <c r="L98" s="7"/>
      <c r="M98" s="7"/>
    </row>
    <row r="99" spans="1:20" ht="14.1" customHeight="1" thickBot="1" x14ac:dyDescent="0.3">
      <c r="A99" s="7"/>
      <c r="B99" s="7"/>
      <c r="C99" s="215" t="s">
        <v>22</v>
      </c>
      <c r="D99" s="216"/>
      <c r="E99" s="216"/>
      <c r="F99" s="216"/>
      <c r="G99" s="217"/>
      <c r="H99" s="218">
        <f>H95+H89</f>
        <v>38763.9</v>
      </c>
      <c r="I99" s="218"/>
      <c r="J99" s="218"/>
      <c r="K99" s="219"/>
    </row>
    <row r="100" spans="1:20" ht="14.1" customHeight="1" x14ac:dyDescent="0.25">
      <c r="A100" s="7"/>
      <c r="B100" s="7"/>
    </row>
    <row r="101" spans="1:20" ht="14.1" customHeight="1" x14ac:dyDescent="0.25">
      <c r="A101" s="7"/>
      <c r="B101" s="7"/>
    </row>
    <row r="103" spans="1:20" ht="15.6" x14ac:dyDescent="0.3">
      <c r="A103" s="7"/>
      <c r="B103" s="7"/>
      <c r="E103" s="13"/>
    </row>
    <row r="105" spans="1:20" ht="13.2" x14ac:dyDescent="0.25">
      <c r="A105" s="7"/>
      <c r="B105" s="7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7" spans="1:20" ht="15.6" x14ac:dyDescent="0.3">
      <c r="A107" s="7"/>
      <c r="B107" s="7"/>
      <c r="E107" s="13"/>
      <c r="R107" s="12"/>
      <c r="S107" s="12"/>
      <c r="T107" s="12"/>
    </row>
  </sheetData>
  <mergeCells count="199">
    <mergeCell ref="E33:E36"/>
    <mergeCell ref="F33:F36"/>
    <mergeCell ref="D51:D52"/>
    <mergeCell ref="F51:F52"/>
    <mergeCell ref="C51:C52"/>
    <mergeCell ref="C38:Q38"/>
    <mergeCell ref="B51:B52"/>
    <mergeCell ref="D43:D46"/>
    <mergeCell ref="N39:N42"/>
    <mergeCell ref="N33:N34"/>
    <mergeCell ref="C37:G37"/>
    <mergeCell ref="N43:N46"/>
    <mergeCell ref="N30:N31"/>
    <mergeCell ref="A12:A13"/>
    <mergeCell ref="B12:B13"/>
    <mergeCell ref="C12:C13"/>
    <mergeCell ref="D12:D13"/>
    <mergeCell ref="E12:E13"/>
    <mergeCell ref="F12:F13"/>
    <mergeCell ref="B33:B36"/>
    <mergeCell ref="C33:C36"/>
    <mergeCell ref="D33:D36"/>
    <mergeCell ref="N23:N24"/>
    <mergeCell ref="A20:A22"/>
    <mergeCell ref="D30:D32"/>
    <mergeCell ref="C29:Q29"/>
    <mergeCell ref="N25:N27"/>
    <mergeCell ref="E25:E27"/>
    <mergeCell ref="F25:F27"/>
    <mergeCell ref="C15:Q15"/>
    <mergeCell ref="E16:E19"/>
    <mergeCell ref="F16:F19"/>
    <mergeCell ref="N16:N18"/>
    <mergeCell ref="A33:A36"/>
    <mergeCell ref="B23:B24"/>
    <mergeCell ref="C23:C24"/>
    <mergeCell ref="A67:A68"/>
    <mergeCell ref="B67:B68"/>
    <mergeCell ref="F55:F56"/>
    <mergeCell ref="N55:N56"/>
    <mergeCell ref="B59:B60"/>
    <mergeCell ref="F59:F60"/>
    <mergeCell ref="E39:E42"/>
    <mergeCell ref="F39:F42"/>
    <mergeCell ref="B48:G48"/>
    <mergeCell ref="B39:B42"/>
    <mergeCell ref="N51:N52"/>
    <mergeCell ref="F43:F46"/>
    <mergeCell ref="B43:B46"/>
    <mergeCell ref="C43:C46"/>
    <mergeCell ref="E43:E46"/>
    <mergeCell ref="N67:N68"/>
    <mergeCell ref="C61:C62"/>
    <mergeCell ref="F61:F62"/>
    <mergeCell ref="C65:C66"/>
    <mergeCell ref="C67:C68"/>
    <mergeCell ref="C55:C56"/>
    <mergeCell ref="D55:D56"/>
    <mergeCell ref="C59:C60"/>
    <mergeCell ref="N65:N66"/>
    <mergeCell ref="L1:Q1"/>
    <mergeCell ref="C4:C6"/>
    <mergeCell ref="D4:D6"/>
    <mergeCell ref="E4:E6"/>
    <mergeCell ref="F4:F6"/>
    <mergeCell ref="E20:E22"/>
    <mergeCell ref="F20:F22"/>
    <mergeCell ref="C20:C22"/>
    <mergeCell ref="D20:D22"/>
    <mergeCell ref="C14:G14"/>
    <mergeCell ref="B7:Q7"/>
    <mergeCell ref="C8:Q8"/>
    <mergeCell ref="C9:C11"/>
    <mergeCell ref="D9:D11"/>
    <mergeCell ref="O5:Q5"/>
    <mergeCell ref="L4:L6"/>
    <mergeCell ref="M4:M6"/>
    <mergeCell ref="N4:Q4"/>
    <mergeCell ref="E9:E11"/>
    <mergeCell ref="F9:F11"/>
    <mergeCell ref="D3:W3"/>
    <mergeCell ref="B20:B22"/>
    <mergeCell ref="E59:E60"/>
    <mergeCell ref="C39:C42"/>
    <mergeCell ref="D39:D42"/>
    <mergeCell ref="D63:D64"/>
    <mergeCell ref="E65:E66"/>
    <mergeCell ref="C63:C64"/>
    <mergeCell ref="E55:E56"/>
    <mergeCell ref="C47:G47"/>
    <mergeCell ref="E51:E52"/>
    <mergeCell ref="B49:Q49"/>
    <mergeCell ref="C50:Q50"/>
    <mergeCell ref="F63:F64"/>
    <mergeCell ref="F53:F54"/>
    <mergeCell ref="C53:C54"/>
    <mergeCell ref="D53:D54"/>
    <mergeCell ref="E53:E54"/>
    <mergeCell ref="D61:D62"/>
    <mergeCell ref="E61:E62"/>
    <mergeCell ref="E77:E78"/>
    <mergeCell ref="F73:F74"/>
    <mergeCell ref="D23:D24"/>
    <mergeCell ref="E23:E24"/>
    <mergeCell ref="F23:F24"/>
    <mergeCell ref="C28:G28"/>
    <mergeCell ref="H4:K4"/>
    <mergeCell ref="N5:N6"/>
    <mergeCell ref="A4:A6"/>
    <mergeCell ref="B4:B6"/>
    <mergeCell ref="G4:G6"/>
    <mergeCell ref="H5:H6"/>
    <mergeCell ref="A9:A11"/>
    <mergeCell ref="B9:B11"/>
    <mergeCell ref="I5:J5"/>
    <mergeCell ref="K5:K6"/>
    <mergeCell ref="A16:A19"/>
    <mergeCell ref="B16:B19"/>
    <mergeCell ref="C16:C19"/>
    <mergeCell ref="D16:D19"/>
    <mergeCell ref="F65:F66"/>
    <mergeCell ref="C57:G57"/>
    <mergeCell ref="D59:D60"/>
    <mergeCell ref="C58:Q58"/>
    <mergeCell ref="D67:D68"/>
    <mergeCell ref="D65:D66"/>
    <mergeCell ref="C71:C72"/>
    <mergeCell ref="D71:D72"/>
    <mergeCell ref="E71:E72"/>
    <mergeCell ref="F71:F72"/>
    <mergeCell ref="E69:E70"/>
    <mergeCell ref="C69:C70"/>
    <mergeCell ref="D69:D70"/>
    <mergeCell ref="E67:E68"/>
    <mergeCell ref="F67:F68"/>
    <mergeCell ref="F69:F70"/>
    <mergeCell ref="A43:A46"/>
    <mergeCell ref="A23:A24"/>
    <mergeCell ref="F30:F32"/>
    <mergeCell ref="B30:B32"/>
    <mergeCell ref="A25:A27"/>
    <mergeCell ref="B25:B27"/>
    <mergeCell ref="C25:C27"/>
    <mergeCell ref="D25:D27"/>
    <mergeCell ref="H98:K98"/>
    <mergeCell ref="B81:G81"/>
    <mergeCell ref="C89:G89"/>
    <mergeCell ref="H89:K89"/>
    <mergeCell ref="C88:G88"/>
    <mergeCell ref="H88:K88"/>
    <mergeCell ref="B82:G82"/>
    <mergeCell ref="A30:A32"/>
    <mergeCell ref="E30:E32"/>
    <mergeCell ref="C30:C32"/>
    <mergeCell ref="A51:A52"/>
    <mergeCell ref="C77:C78"/>
    <mergeCell ref="D77:D78"/>
    <mergeCell ref="A59:A60"/>
    <mergeCell ref="A39:A42"/>
    <mergeCell ref="E63:E64"/>
    <mergeCell ref="C99:G99"/>
    <mergeCell ref="H99:K99"/>
    <mergeCell ref="C98:G98"/>
    <mergeCell ref="C96:G96"/>
    <mergeCell ref="H97:K97"/>
    <mergeCell ref="H91:K91"/>
    <mergeCell ref="C94:G94"/>
    <mergeCell ref="H94:K94"/>
    <mergeCell ref="C93:G93"/>
    <mergeCell ref="C91:G91"/>
    <mergeCell ref="C95:G95"/>
    <mergeCell ref="H95:K95"/>
    <mergeCell ref="C92:G92"/>
    <mergeCell ref="H92:K92"/>
    <mergeCell ref="H93:K93"/>
    <mergeCell ref="N73:N74"/>
    <mergeCell ref="N77:N78"/>
    <mergeCell ref="H90:K90"/>
    <mergeCell ref="C90:G90"/>
    <mergeCell ref="C97:G97"/>
    <mergeCell ref="H96:K96"/>
    <mergeCell ref="C75:C76"/>
    <mergeCell ref="D75:D76"/>
    <mergeCell ref="E75:E76"/>
    <mergeCell ref="F75:F76"/>
    <mergeCell ref="N75:N76"/>
    <mergeCell ref="N85:Q85"/>
    <mergeCell ref="F87:M87"/>
    <mergeCell ref="B85:G85"/>
    <mergeCell ref="C83:C84"/>
    <mergeCell ref="D83:D84"/>
    <mergeCell ref="E83:E84"/>
    <mergeCell ref="F83:F84"/>
    <mergeCell ref="C80:G80"/>
    <mergeCell ref="C79:G79"/>
    <mergeCell ref="F77:F78"/>
    <mergeCell ref="C73:C74"/>
    <mergeCell ref="D73:D74"/>
    <mergeCell ref="E73:E74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E23" sqref="E23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54</v>
      </c>
    </row>
    <row r="3" spans="2:3" ht="31.8" thickBot="1" x14ac:dyDescent="0.3">
      <c r="B3" s="1" t="s">
        <v>24</v>
      </c>
      <c r="C3" s="2" t="s">
        <v>25</v>
      </c>
    </row>
    <row r="4" spans="2:3" ht="14.25" customHeight="1" x14ac:dyDescent="0.25">
      <c r="B4" s="3">
        <v>0</v>
      </c>
      <c r="C4" s="4" t="s">
        <v>26</v>
      </c>
    </row>
    <row r="5" spans="2:3" ht="14.25" customHeight="1" x14ac:dyDescent="0.25">
      <c r="B5" s="3">
        <v>1</v>
      </c>
      <c r="C5" s="4" t="s">
        <v>27</v>
      </c>
    </row>
    <row r="6" spans="2:3" ht="15.75" customHeight="1" x14ac:dyDescent="0.25">
      <c r="B6" s="3">
        <v>2</v>
      </c>
      <c r="C6" s="4" t="s">
        <v>28</v>
      </c>
    </row>
    <row r="7" spans="2:3" ht="16.5" customHeight="1" x14ac:dyDescent="0.25">
      <c r="B7" s="3">
        <v>3</v>
      </c>
      <c r="C7" s="4" t="s">
        <v>29</v>
      </c>
    </row>
    <row r="8" spans="2:3" ht="13.5" customHeight="1" x14ac:dyDescent="0.25">
      <c r="B8" s="3">
        <v>4</v>
      </c>
      <c r="C8" s="4" t="s">
        <v>30</v>
      </c>
    </row>
    <row r="9" spans="2:3" ht="15.75" customHeight="1" x14ac:dyDescent="0.25">
      <c r="B9" s="3">
        <v>5</v>
      </c>
      <c r="C9" s="4" t="s">
        <v>31</v>
      </c>
    </row>
    <row r="10" spans="2:3" ht="15.75" customHeight="1" x14ac:dyDescent="0.25">
      <c r="B10" s="3">
        <v>6</v>
      </c>
      <c r="C10" s="4" t="s">
        <v>32</v>
      </c>
    </row>
    <row r="11" spans="2:3" ht="15.75" customHeight="1" x14ac:dyDescent="0.25">
      <c r="B11" s="3">
        <v>7</v>
      </c>
      <c r="C11" s="4" t="s">
        <v>33</v>
      </c>
    </row>
    <row r="12" spans="2:3" ht="13.5" customHeight="1" x14ac:dyDescent="0.25">
      <c r="B12" s="3">
        <v>8</v>
      </c>
      <c r="C12" s="4" t="s">
        <v>34</v>
      </c>
    </row>
    <row r="13" spans="2:3" ht="13.5" customHeight="1" x14ac:dyDescent="0.25">
      <c r="B13" s="3">
        <v>9</v>
      </c>
      <c r="C13" s="4" t="s">
        <v>35</v>
      </c>
    </row>
    <row r="14" spans="2:3" ht="15.75" customHeight="1" x14ac:dyDescent="0.25">
      <c r="B14" s="3">
        <v>10</v>
      </c>
      <c r="C14" s="4" t="s">
        <v>36</v>
      </c>
    </row>
    <row r="15" spans="2:3" ht="18" customHeight="1" x14ac:dyDescent="0.25">
      <c r="B15" s="3">
        <v>11</v>
      </c>
      <c r="C15" s="4" t="s">
        <v>37</v>
      </c>
    </row>
    <row r="16" spans="2:3" ht="16.5" customHeight="1" x14ac:dyDescent="0.25">
      <c r="B16" s="3">
        <v>12</v>
      </c>
      <c r="C16" s="4" t="s">
        <v>38</v>
      </c>
    </row>
    <row r="17" spans="2:3" ht="14.25" customHeight="1" x14ac:dyDescent="0.25">
      <c r="B17" s="3">
        <v>13</v>
      </c>
      <c r="C17" s="4" t="s">
        <v>39</v>
      </c>
    </row>
    <row r="18" spans="2:3" ht="15" customHeight="1" x14ac:dyDescent="0.25">
      <c r="B18" s="3">
        <v>14</v>
      </c>
      <c r="C18" s="4" t="s">
        <v>40</v>
      </c>
    </row>
    <row r="19" spans="2:3" ht="15" customHeight="1" x14ac:dyDescent="0.25">
      <c r="B19" s="3">
        <v>15</v>
      </c>
      <c r="C19" s="4" t="s">
        <v>41</v>
      </c>
    </row>
    <row r="20" spans="2:3" ht="17.25" customHeight="1" x14ac:dyDescent="0.25">
      <c r="B20" s="3">
        <v>16</v>
      </c>
      <c r="C20" s="4" t="s">
        <v>42</v>
      </c>
    </row>
    <row r="21" spans="2:3" ht="17.25" customHeight="1" x14ac:dyDescent="0.25">
      <c r="B21" s="3">
        <v>17</v>
      </c>
      <c r="C21" s="4" t="s">
        <v>43</v>
      </c>
    </row>
    <row r="22" spans="2:3" ht="15.75" customHeight="1" x14ac:dyDescent="0.25">
      <c r="B22" s="3">
        <v>18</v>
      </c>
      <c r="C22" s="4" t="s">
        <v>44</v>
      </c>
    </row>
    <row r="23" spans="2:3" ht="15.75" customHeight="1" x14ac:dyDescent="0.25">
      <c r="B23" s="3">
        <v>19</v>
      </c>
      <c r="C23" s="4" t="s">
        <v>45</v>
      </c>
    </row>
    <row r="24" spans="2:3" ht="15.75" customHeight="1" x14ac:dyDescent="0.25">
      <c r="B24" s="3">
        <v>20</v>
      </c>
      <c r="C24" s="4" t="s">
        <v>46</v>
      </c>
    </row>
    <row r="25" spans="2:3" ht="17.25" customHeight="1" x14ac:dyDescent="0.25">
      <c r="B25" s="3">
        <v>21</v>
      </c>
      <c r="C25" s="4" t="s">
        <v>47</v>
      </c>
    </row>
    <row r="26" spans="2:3" ht="17.25" customHeight="1" x14ac:dyDescent="0.25">
      <c r="B26" s="3">
        <v>22</v>
      </c>
      <c r="C26" s="4" t="s">
        <v>55</v>
      </c>
    </row>
    <row r="27" spans="2:3" ht="16.5" customHeight="1" x14ac:dyDescent="0.25">
      <c r="B27" s="3">
        <v>23</v>
      </c>
      <c r="C27" s="4" t="s">
        <v>48</v>
      </c>
    </row>
    <row r="28" spans="2:3" ht="16.5" customHeight="1" x14ac:dyDescent="0.25">
      <c r="B28" s="3">
        <v>24</v>
      </c>
      <c r="C28" s="4" t="s">
        <v>49</v>
      </c>
    </row>
    <row r="29" spans="2:3" ht="16.5" customHeight="1" x14ac:dyDescent="0.25">
      <c r="B29" s="3">
        <v>25</v>
      </c>
      <c r="C29" s="4" t="s">
        <v>50</v>
      </c>
    </row>
    <row r="30" spans="2:3" ht="15" customHeight="1" x14ac:dyDescent="0.25">
      <c r="B30" s="3">
        <v>26</v>
      </c>
      <c r="C30" s="4" t="s">
        <v>51</v>
      </c>
    </row>
    <row r="31" spans="2:3" ht="18" customHeight="1" x14ac:dyDescent="0.25">
      <c r="B31" s="3">
        <v>27</v>
      </c>
      <c r="C31" s="4" t="s">
        <v>52</v>
      </c>
    </row>
    <row r="32" spans="2:3" ht="16.5" customHeight="1" x14ac:dyDescent="0.25">
      <c r="B32" s="3">
        <v>28</v>
      </c>
      <c r="C32" s="4" t="s">
        <v>82</v>
      </c>
    </row>
    <row r="33" spans="2:3" ht="18.75" customHeight="1" thickBot="1" x14ac:dyDescent="0.3">
      <c r="B33" s="5">
        <v>29</v>
      </c>
      <c r="C33" s="6" t="s">
        <v>53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13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2016-08-12T10:15:43Z</cp:lastPrinted>
  <dcterms:created xsi:type="dcterms:W3CDTF">1996-10-14T23:33:28Z</dcterms:created>
  <dcterms:modified xsi:type="dcterms:W3CDTF">2016-08-12T10:16:17Z</dcterms:modified>
</cp:coreProperties>
</file>