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ta1\Documents\A Kopijos\Programos 2016-2018\2016-08\2016-08-25 Exel\"/>
    </mc:Choice>
  </mc:AlternateContent>
  <bookViews>
    <workbookView xWindow="0" yWindow="0" windowWidth="17256" windowHeight="5340" tabRatio="629"/>
  </bookViews>
  <sheets>
    <sheet name="11" sheetId="13" r:id="rId1"/>
    <sheet name="Priemoniu vykdytoju kodai" sheetId="3" r:id="rId2"/>
  </sheets>
  <calcPr calcId="152511"/>
</workbook>
</file>

<file path=xl/calcChain.xml><?xml version="1.0" encoding="utf-8"?>
<calcChain xmlns="http://schemas.openxmlformats.org/spreadsheetml/2006/main">
  <c r="H32" i="13" l="1"/>
  <c r="H95" i="13"/>
  <c r="H12" i="13"/>
  <c r="J12" i="13"/>
  <c r="J32" i="13" l="1"/>
  <c r="I95" i="13" l="1"/>
  <c r="J95" i="13"/>
  <c r="K95" i="13"/>
  <c r="L95" i="13"/>
  <c r="M95" i="13"/>
  <c r="I12" i="13" l="1"/>
  <c r="K12" i="13"/>
  <c r="M64" i="13" l="1"/>
  <c r="L64" i="13"/>
  <c r="K64" i="13"/>
  <c r="J64" i="13"/>
  <c r="I64" i="13"/>
  <c r="H64" i="13"/>
  <c r="H119" i="13"/>
  <c r="H113" i="13"/>
  <c r="M105" i="13"/>
  <c r="L105" i="13"/>
  <c r="K105" i="13"/>
  <c r="J105" i="13"/>
  <c r="I105" i="13"/>
  <c r="H105" i="13"/>
  <c r="M102" i="13"/>
  <c r="L102" i="13"/>
  <c r="K102" i="13"/>
  <c r="J102" i="13"/>
  <c r="I102" i="13"/>
  <c r="H102" i="13"/>
  <c r="H99" i="13"/>
  <c r="M89" i="13"/>
  <c r="L89" i="13"/>
  <c r="K89" i="13"/>
  <c r="J89" i="13"/>
  <c r="I89" i="13"/>
  <c r="H89" i="13"/>
  <c r="M87" i="13"/>
  <c r="L87" i="13"/>
  <c r="K87" i="13"/>
  <c r="J87" i="13"/>
  <c r="I87" i="13"/>
  <c r="H87" i="13"/>
  <c r="M84" i="13"/>
  <c r="L84" i="13"/>
  <c r="K84" i="13"/>
  <c r="J84" i="13"/>
  <c r="I84" i="13"/>
  <c r="H84" i="13"/>
  <c r="M79" i="13"/>
  <c r="L79" i="13"/>
  <c r="K79" i="13"/>
  <c r="J79" i="13"/>
  <c r="I79" i="13"/>
  <c r="H79" i="13"/>
  <c r="M76" i="13"/>
  <c r="L76" i="13"/>
  <c r="K76" i="13"/>
  <c r="J76" i="13"/>
  <c r="I76" i="13"/>
  <c r="H76" i="13"/>
  <c r="M74" i="13"/>
  <c r="L74" i="13"/>
  <c r="K74" i="13"/>
  <c r="J74" i="13"/>
  <c r="I74" i="13"/>
  <c r="H74" i="13"/>
  <c r="M72" i="13"/>
  <c r="L72" i="13"/>
  <c r="L80" i="13" s="1"/>
  <c r="K72" i="13"/>
  <c r="J72" i="13"/>
  <c r="I72" i="13"/>
  <c r="H72" i="13"/>
  <c r="H80" i="13" s="1"/>
  <c r="M67" i="13"/>
  <c r="L67" i="13"/>
  <c r="K67" i="13"/>
  <c r="J67" i="13"/>
  <c r="I67" i="13"/>
  <c r="H67" i="13"/>
  <c r="M61" i="13"/>
  <c r="L61" i="13"/>
  <c r="K61" i="13"/>
  <c r="J61" i="13"/>
  <c r="I61" i="13"/>
  <c r="H61" i="13"/>
  <c r="M59" i="13"/>
  <c r="L59" i="13"/>
  <c r="K59" i="13"/>
  <c r="J59" i="13"/>
  <c r="I59" i="13"/>
  <c r="H59" i="13"/>
  <c r="M56" i="13"/>
  <c r="L56" i="13"/>
  <c r="K56" i="13"/>
  <c r="J56" i="13"/>
  <c r="I56" i="13"/>
  <c r="H56" i="13"/>
  <c r="M54" i="13"/>
  <c r="L54" i="13"/>
  <c r="K54" i="13"/>
  <c r="J54" i="13"/>
  <c r="I54" i="13"/>
  <c r="H54" i="13"/>
  <c r="M51" i="13"/>
  <c r="L51" i="13"/>
  <c r="K51" i="13"/>
  <c r="J51" i="13"/>
  <c r="I51" i="13"/>
  <c r="H51" i="13"/>
  <c r="M48" i="13"/>
  <c r="L48" i="13"/>
  <c r="K48" i="13"/>
  <c r="J48" i="13"/>
  <c r="I48" i="13"/>
  <c r="H48" i="13"/>
  <c r="M42" i="13"/>
  <c r="L42" i="13"/>
  <c r="K42" i="13"/>
  <c r="J42" i="13"/>
  <c r="I42" i="13"/>
  <c r="H42" i="13"/>
  <c r="M40" i="13"/>
  <c r="L40" i="13"/>
  <c r="K40" i="13"/>
  <c r="J40" i="13"/>
  <c r="I40" i="13"/>
  <c r="H40" i="13"/>
  <c r="M38" i="13"/>
  <c r="L38" i="13"/>
  <c r="K38" i="13"/>
  <c r="J38" i="13"/>
  <c r="I38" i="13"/>
  <c r="H38" i="13"/>
  <c r="M34" i="13"/>
  <c r="L34" i="13"/>
  <c r="K34" i="13"/>
  <c r="J34" i="13"/>
  <c r="I34" i="13"/>
  <c r="H34" i="13"/>
  <c r="M32" i="13"/>
  <c r="L32" i="13"/>
  <c r="K32" i="13"/>
  <c r="I32" i="13"/>
  <c r="M28" i="13"/>
  <c r="L28" i="13"/>
  <c r="K28" i="13"/>
  <c r="J28" i="13"/>
  <c r="I28" i="13"/>
  <c r="H28" i="13"/>
  <c r="M24" i="13"/>
  <c r="L24" i="13"/>
  <c r="K24" i="13"/>
  <c r="J24" i="13"/>
  <c r="I24" i="13"/>
  <c r="H24" i="13"/>
  <c r="M21" i="13"/>
  <c r="L21" i="13"/>
  <c r="K21" i="13"/>
  <c r="J21" i="13"/>
  <c r="I21" i="13"/>
  <c r="H21" i="13"/>
  <c r="M16" i="13"/>
  <c r="L16" i="13"/>
  <c r="K16" i="13"/>
  <c r="J16" i="13"/>
  <c r="I16" i="13"/>
  <c r="H16" i="13"/>
  <c r="M12" i="13"/>
  <c r="L12" i="13"/>
  <c r="I43" i="13"/>
  <c r="J68" i="13" l="1"/>
  <c r="K68" i="13"/>
  <c r="H43" i="13"/>
  <c r="K106" i="13"/>
  <c r="J43" i="13"/>
  <c r="M43" i="13"/>
  <c r="K43" i="13"/>
  <c r="I68" i="13"/>
  <c r="M68" i="13"/>
  <c r="K80" i="13"/>
  <c r="K90" i="13"/>
  <c r="I106" i="13"/>
  <c r="I107" i="13" s="1"/>
  <c r="I108" i="13" s="1"/>
  <c r="M106" i="13"/>
  <c r="J106" i="13"/>
  <c r="I80" i="13"/>
  <c r="M80" i="13"/>
  <c r="M107" i="13" s="1"/>
  <c r="M108" i="13" s="1"/>
  <c r="I90" i="13"/>
  <c r="M90" i="13"/>
  <c r="L43" i="13"/>
  <c r="L107" i="13" s="1"/>
  <c r="L108" i="13" s="1"/>
  <c r="H68" i="13"/>
  <c r="L68" i="13"/>
  <c r="J80" i="13"/>
  <c r="J90" i="13"/>
  <c r="H90" i="13"/>
  <c r="L90" i="13"/>
  <c r="H106" i="13"/>
  <c r="L106" i="13"/>
  <c r="H125" i="13"/>
  <c r="K107" i="13" l="1"/>
  <c r="K108" i="13" s="1"/>
  <c r="H107" i="13"/>
  <c r="H108" i="13" s="1"/>
  <c r="J107" i="13"/>
  <c r="J108" i="13" s="1"/>
</calcChain>
</file>

<file path=xl/sharedStrings.xml><?xml version="1.0" encoding="utf-8"?>
<sst xmlns="http://schemas.openxmlformats.org/spreadsheetml/2006/main" count="529" uniqueCount="250">
  <si>
    <t>Programos tikslo kodas</t>
  </si>
  <si>
    <t>Uždavinio kodas</t>
  </si>
  <si>
    <t>Priemonės kodas</t>
  </si>
  <si>
    <t>Pavadinimas</t>
  </si>
  <si>
    <t>Asignavimų valdytojo kodas</t>
  </si>
  <si>
    <t>Priemonės vykdytojo kodas</t>
  </si>
  <si>
    <t>Finansavimo šaltinis</t>
  </si>
  <si>
    <t>Iš viso</t>
  </si>
  <si>
    <t>Išlaidoms</t>
  </si>
  <si>
    <t>Turtui įsigyti ir finansiniams įsipareigojimams vykdyti</t>
  </si>
  <si>
    <t>planas</t>
  </si>
  <si>
    <t>Iš jų darbo užmokesčiui</t>
  </si>
  <si>
    <t>01</t>
  </si>
  <si>
    <t>Iš viso:</t>
  </si>
  <si>
    <t>02</t>
  </si>
  <si>
    <t>Iš viso uždaviniui:</t>
  </si>
  <si>
    <t>Iš viso tikslui:</t>
  </si>
  <si>
    <t xml:space="preserve">Iš viso  programai: </t>
  </si>
  <si>
    <t>Finansavimo šaltinių suvestinė</t>
  </si>
  <si>
    <t>Finansavimo šaltiniai</t>
  </si>
  <si>
    <t>SAVIVALDYBĖS  LĖŠOS, IŠ VISO:</t>
  </si>
  <si>
    <t>KITI ŠALTINIAI, IŠ VISO:</t>
  </si>
  <si>
    <t>IŠ VISO:</t>
  </si>
  <si>
    <t>Rezultato, produkto kriterijaus</t>
  </si>
  <si>
    <t>Vykdytojo kodas</t>
  </si>
  <si>
    <t xml:space="preserve">                              Pavadinimas</t>
  </si>
  <si>
    <t>Panevėžio miesto savivaldybės administracija</t>
  </si>
  <si>
    <t>Architektūros ir urbanistikos skyrius</t>
  </si>
  <si>
    <t>Centralizuotas vidaus audito skyrius</t>
  </si>
  <si>
    <t>Civilinės saugos skyrius</t>
  </si>
  <si>
    <t>Ekonomikos ir turto valdymo skyrius</t>
  </si>
  <si>
    <t>Finansų ir biudžeto skyrius</t>
  </si>
  <si>
    <t>Buhalterinės apskaitos skyrius</t>
  </si>
  <si>
    <t>Informacinės visuomenės plėtros skyrius</t>
  </si>
  <si>
    <t>Investicijų skyrius</t>
  </si>
  <si>
    <t>Miesto ūkio skyrius</t>
  </si>
  <si>
    <t>Personalo skyrius</t>
  </si>
  <si>
    <t>Ryšių su visuomene skyrius</t>
  </si>
  <si>
    <t>Statybos ir statinių priežiūros skyrius</t>
  </si>
  <si>
    <t>Teisės skyrius</t>
  </si>
  <si>
    <t>Ūkio ir eksploatavimo skyrius</t>
  </si>
  <si>
    <t>Viešosios tvarkos ir kontrolės skyrius</t>
  </si>
  <si>
    <t>Viešųjų pirkimų skyrius</t>
  </si>
  <si>
    <t>Civilinės metrikacijos skyrius</t>
  </si>
  <si>
    <t>Ekologijos skyrius</t>
  </si>
  <si>
    <t>Kanceliarija</t>
  </si>
  <si>
    <t>Kultūros ir meno skyrius</t>
  </si>
  <si>
    <t>Kultūros paveldo skyrius</t>
  </si>
  <si>
    <t>Socialinės paramos skyrius</t>
  </si>
  <si>
    <t>Sveikatos skyrius</t>
  </si>
  <si>
    <t>Švietimo skyrius</t>
  </si>
  <si>
    <t>Užsienio ryšių skyrius</t>
  </si>
  <si>
    <t>Vaiko teisių apsaugos skyrius</t>
  </si>
  <si>
    <t>Vyriausiasis jaunimo reikalų specialistas</t>
  </si>
  <si>
    <t>Priemonių vykdytojų kodų klasifikatorius</t>
  </si>
  <si>
    <t>Kūno kultūros ir sporto centras</t>
  </si>
  <si>
    <t>pavadinimas</t>
  </si>
  <si>
    <t xml:space="preserve"> TIKSLŲ, UŽDAVINIŲ IR PRIEMONIŲ, PRIEMONIŲ IŠLAIDŲ  IR REZULTATO, PRODUKTO VERTINIMO KRITERIJŲ SUVESTINĖ</t>
  </si>
  <si>
    <t>03</t>
  </si>
  <si>
    <t>04</t>
  </si>
  <si>
    <t>SB</t>
  </si>
  <si>
    <t>0</t>
  </si>
  <si>
    <t>05</t>
  </si>
  <si>
    <t>06</t>
  </si>
  <si>
    <t>07</t>
  </si>
  <si>
    <t>08</t>
  </si>
  <si>
    <t>09</t>
  </si>
  <si>
    <t>10</t>
  </si>
  <si>
    <t>12</t>
  </si>
  <si>
    <t>2</t>
  </si>
  <si>
    <t>17</t>
  </si>
  <si>
    <t>3</t>
  </si>
  <si>
    <t>19</t>
  </si>
  <si>
    <t>6</t>
  </si>
  <si>
    <t>288724610</t>
  </si>
  <si>
    <t>+</t>
  </si>
  <si>
    <t>23</t>
  </si>
  <si>
    <t>1</t>
  </si>
  <si>
    <t>2016 metai</t>
  </si>
  <si>
    <t>2017 metai</t>
  </si>
  <si>
    <r>
      <t xml:space="preserve">Savivaldybės biudžeto lėšos </t>
    </r>
    <r>
      <rPr>
        <b/>
        <sz val="9"/>
        <rFont val="Times New Roman"/>
        <family val="1"/>
      </rPr>
      <t>SB</t>
    </r>
  </si>
  <si>
    <r>
      <t xml:space="preserve">Savivaldybės aplinkos apsaugos rėmimo specialiosios programos lėšos </t>
    </r>
    <r>
      <rPr>
        <b/>
        <sz val="9"/>
        <rFont val="Times New Roman"/>
        <family val="1"/>
      </rPr>
      <t>SB(AA)</t>
    </r>
  </si>
  <si>
    <r>
      <t xml:space="preserve">Paskolos lėšos </t>
    </r>
    <r>
      <rPr>
        <b/>
        <sz val="9"/>
        <rFont val="Times New Roman"/>
        <family val="1"/>
      </rPr>
      <t>P</t>
    </r>
  </si>
  <si>
    <r>
      <t xml:space="preserve">Europos Sąjungos paramos lėšos </t>
    </r>
    <r>
      <rPr>
        <b/>
        <sz val="9"/>
        <rFont val="Times New Roman"/>
        <family val="1"/>
      </rPr>
      <t>ES</t>
    </r>
  </si>
  <si>
    <r>
      <t xml:space="preserve">Kiti finansavimo šaltiniai </t>
    </r>
    <r>
      <rPr>
        <b/>
        <sz val="9"/>
        <rFont val="Times New Roman"/>
        <family val="1"/>
      </rPr>
      <t>Kt</t>
    </r>
  </si>
  <si>
    <t>VB</t>
  </si>
  <si>
    <t>2018 metai</t>
  </si>
  <si>
    <t>Asignavimų poreikis biudžetiniams 2016 metams, tūkst. Eur</t>
  </si>
  <si>
    <t>Sporto skyrius</t>
  </si>
  <si>
    <t>15</t>
  </si>
  <si>
    <t>16</t>
  </si>
  <si>
    <t>8</t>
  </si>
  <si>
    <t>20</t>
  </si>
  <si>
    <t>24</t>
  </si>
  <si>
    <t>25</t>
  </si>
  <si>
    <t>26</t>
  </si>
  <si>
    <t>27</t>
  </si>
  <si>
    <t>29</t>
  </si>
  <si>
    <t>30</t>
  </si>
  <si>
    <t>31</t>
  </si>
  <si>
    <r>
      <t xml:space="preserve">Specialiosios programos lėšos </t>
    </r>
    <r>
      <rPr>
        <b/>
        <sz val="9"/>
        <rFont val="Times New Roman"/>
        <family val="1"/>
      </rPr>
      <t>SP</t>
    </r>
  </si>
  <si>
    <t>Asignavimai biudžetiniams 2016 metams, tūkst.Eur</t>
  </si>
  <si>
    <t>50</t>
  </si>
  <si>
    <t>5</t>
  </si>
  <si>
    <t>70</t>
  </si>
  <si>
    <r>
      <t xml:space="preserve">Kelių priežiūros ir plėtros programos lėšos </t>
    </r>
    <r>
      <rPr>
        <b/>
        <sz val="9"/>
        <rFont val="Times New Roman"/>
        <family val="1"/>
      </rPr>
      <t>KPPP</t>
    </r>
  </si>
  <si>
    <t>4</t>
  </si>
  <si>
    <r>
      <t xml:space="preserve">Privatizavimo fondo lėšos </t>
    </r>
    <r>
      <rPr>
        <b/>
        <sz val="9"/>
        <rFont val="Times New Roman"/>
        <family val="1"/>
      </rPr>
      <t>PF</t>
    </r>
  </si>
  <si>
    <t>2017 metų išlaidų projektas, tūkst.Eur</t>
  </si>
  <si>
    <t>2018 metų išlaidų projektas, tūkst.Eur</t>
  </si>
  <si>
    <t>40</t>
  </si>
  <si>
    <t>KULTŪROS IR MENO PROGRAMA (11)</t>
  </si>
  <si>
    <t>Paversti Panevėžio miestą kultūros traukos centru</t>
  </si>
  <si>
    <t>Sudaryti tinkamas sąlygas profesionalaus meno kūrybai, įkurti ir vystyti kūrybinių industrijų sektorių mieste</t>
  </si>
  <si>
    <t>Sudaryti sąlygas Lėlių vežimo teatro veiklai</t>
  </si>
  <si>
    <t>191782373</t>
  </si>
  <si>
    <t>20; 0</t>
  </si>
  <si>
    <t>Spektaklių skaičius per metus</t>
  </si>
  <si>
    <t>185</t>
  </si>
  <si>
    <t>190</t>
  </si>
  <si>
    <t>195</t>
  </si>
  <si>
    <t xml:space="preserve">Premjerų skaičius per metus </t>
  </si>
  <si>
    <t>Žiūrovų (lankytojų) skaičius  per metus</t>
  </si>
  <si>
    <t>13000</t>
  </si>
  <si>
    <t>14300</t>
  </si>
  <si>
    <t>15700</t>
  </si>
  <si>
    <t>Sudaryti sąlygas teatro ,,Menas“ veiklai</t>
  </si>
  <si>
    <t>190432352</t>
  </si>
  <si>
    <t xml:space="preserve">Žiūrovų (lankytojų) skaičius per metus </t>
  </si>
  <si>
    <t>15100</t>
  </si>
  <si>
    <t>16600</t>
  </si>
  <si>
    <t>18200</t>
  </si>
  <si>
    <t>Sudaryti sąlygas Muzikinio teatro veiklai</t>
  </si>
  <si>
    <t>148428990</t>
  </si>
  <si>
    <t>Koncertų skaičius per metus</t>
  </si>
  <si>
    <t>Naujų parengtų programų skaičius per metus</t>
  </si>
  <si>
    <t>9800</t>
  </si>
  <si>
    <t>10100</t>
  </si>
  <si>
    <t>12000</t>
  </si>
  <si>
    <t>Sudaryti sąlygas koncertinės įstaigos „Panevėžio garsas“ veiklai</t>
  </si>
  <si>
    <t>190866014</t>
  </si>
  <si>
    <t>36</t>
  </si>
  <si>
    <t>38</t>
  </si>
  <si>
    <t>Naujų parengtų programų skaičius  per metus</t>
  </si>
  <si>
    <t>Sudaryti sąlygas Dailės galerijos veiklai</t>
  </si>
  <si>
    <t>302477544</t>
  </si>
  <si>
    <t>Parodų skaičius per metus</t>
  </si>
  <si>
    <t>37</t>
  </si>
  <si>
    <t xml:space="preserve">Parodų lankytojų skaičius  </t>
  </si>
  <si>
    <t>Naujų parengtų edukacinių programų skaičius</t>
  </si>
  <si>
    <t>Edukacinių programų dalyvių skaičius</t>
  </si>
  <si>
    <t>4400</t>
  </si>
  <si>
    <t>4800</t>
  </si>
  <si>
    <t>5300</t>
  </si>
  <si>
    <t>Sudaryti sąlygas kino centrui „Garsas“ nekomercinio kino sklaidai</t>
  </si>
  <si>
    <t>148504349</t>
  </si>
  <si>
    <t>Nekomercinio kino rodymas (proc.)</t>
  </si>
  <si>
    <t>Kino renginių skaičius</t>
  </si>
  <si>
    <t xml:space="preserve">Žiūrovų (lankytojų) skaičius pr metus </t>
  </si>
  <si>
    <t>43900</t>
  </si>
  <si>
    <t>48300</t>
  </si>
  <si>
    <t>53100</t>
  </si>
  <si>
    <t>Skirti stipendijas menininkams</t>
  </si>
  <si>
    <t>Skirtų stipendijų skaičius</t>
  </si>
  <si>
    <t>Remti iniciatyvas, skatinančias profesionalių menininkų įtraukimą į vietos kultūrinius projektus</t>
  </si>
  <si>
    <t>Paremtų profesionalaus meno projektų skaičius</t>
  </si>
  <si>
    <t>Parengti kūrybinių industrijų galimybių plėtros studiją ir pagal ją įgyvendinti priemones</t>
  </si>
  <si>
    <t>Parengta studija</t>
  </si>
  <si>
    <t>Įgyvendintų priemonių skaičius</t>
  </si>
  <si>
    <t>Nuosekliai ir planingai remti tarptautinius profesionalaus meno festivalius vykstančius mieste</t>
  </si>
  <si>
    <t>Paremtų tarptautinių profesionalaus meno festivalių skaičius</t>
  </si>
  <si>
    <t>Užtikrinti, kad kultūra Panevėžyje būtų aukštos šiuolaikiškos kokybės ir išsiskirtų iš kitų miestų</t>
  </si>
  <si>
    <t>Sudaryti sąlygas Savivaldybės viešosios bibliotekos veiklai</t>
  </si>
  <si>
    <t>190431250</t>
  </si>
  <si>
    <t>Viešosios bibliotekos skaitytojų skaičius per metus</t>
  </si>
  <si>
    <t>12605</t>
  </si>
  <si>
    <t>12610</t>
  </si>
  <si>
    <t>Įsigytų naujų knygų skaičius</t>
  </si>
  <si>
    <t>3800</t>
  </si>
  <si>
    <t>4000</t>
  </si>
  <si>
    <t>4200</t>
  </si>
  <si>
    <t>Aptarnaujamų prieigų skaičius</t>
  </si>
  <si>
    <t>55</t>
  </si>
  <si>
    <t>Interneto lankytojų skaičius</t>
  </si>
  <si>
    <t>Užtikrinti Panevėžio paveldo skaitmeninimą ir skelbimą</t>
  </si>
  <si>
    <t>Suskaitmenintų dokumentų skaičius</t>
  </si>
  <si>
    <t>300</t>
  </si>
  <si>
    <t>Paskelbtų suskaitmenintų dokumentų skaičius</t>
  </si>
  <si>
    <t>200</t>
  </si>
  <si>
    <t>Modernizuoti kultūros įstaigų fizinę ir informacinę infrastruktūrą</t>
  </si>
  <si>
    <t>Parengtas kultūros įstaigų modernizavimo planas</t>
  </si>
  <si>
    <t>Sutvarkytų įstaigų skaičius</t>
  </si>
  <si>
    <t>Aktyvinti skaitmeninimo procesus</t>
  </si>
  <si>
    <t>Skaitmenizuotų įstaigų skaičius</t>
  </si>
  <si>
    <t>Modernizuoti muziejaus ekspozicijas, diegti interaktyvius kūrybinius sprendimus ir pritaikyti įvairių socialinių bei amžiaus grupių poreikiams</t>
  </si>
  <si>
    <t>Modernizuotų ekspozicijų skaičius</t>
  </si>
  <si>
    <t>Sudaryti infrastruktūrines sąlygas miesto viešųjų bibliotekų paslaugų plėtrai ir kaitai</t>
  </si>
  <si>
    <t>Modernizuotų bibliotekų skaičius</t>
  </si>
  <si>
    <t xml:space="preserve">Įgyvendinti renginių rinkodaros priemones </t>
  </si>
  <si>
    <t>Įgyvendintų rinkodaros priemonių skaičius</t>
  </si>
  <si>
    <t>Puoselėti kultūros paveldą</t>
  </si>
  <si>
    <t>Užtikrinti Kraštotyros muziejaus veiklą</t>
  </si>
  <si>
    <t xml:space="preserve">190431446 </t>
  </si>
  <si>
    <t>Kraštotyros muziejaus lankytojų skaičius</t>
  </si>
  <si>
    <t>18000</t>
  </si>
  <si>
    <t>19800</t>
  </si>
  <si>
    <t>Naujų edukacinių programų skaičius</t>
  </si>
  <si>
    <t>Edukacinių programų lankytojų skaičius per metus</t>
  </si>
  <si>
    <t>6900</t>
  </si>
  <si>
    <t>7600</t>
  </si>
  <si>
    <t>8400</t>
  </si>
  <si>
    <t>Remti naujų kultūros paveldo ekspozicijų įrengimo projektus</t>
  </si>
  <si>
    <t>Naujų kultūros paveldo ekspozicijų skaičius</t>
  </si>
  <si>
    <t>Formuoti Aukštaitijos dailės kolekciją</t>
  </si>
  <si>
    <t>Įsigyta dailės kūrinių skaičius</t>
  </si>
  <si>
    <t>Įsigyti naujų eksponatų ir papildyti jais Kraštotyros muziejaus ekspozicijas</t>
  </si>
  <si>
    <t>Įsigytų eksponatų skaičius</t>
  </si>
  <si>
    <t>150</t>
  </si>
  <si>
    <t>Didinti kultūros ir meno indėlį į miesto gyvybiškumą</t>
  </si>
  <si>
    <t>Remti tradicinius ir unikalius miesto kultūros renginius, akcijas, forumus</t>
  </si>
  <si>
    <t>Paremtų kultūros renginių, akcijų, forumų skaičius</t>
  </si>
  <si>
    <t>Parengti trimetę menininkų, kultūros specialistų pasikeitimo patirtimi su miestais partneriais programą</t>
  </si>
  <si>
    <t>20; 0; 
26</t>
  </si>
  <si>
    <t xml:space="preserve">Parengta trimetė programa </t>
  </si>
  <si>
    <t>Įgyvendinama programa</t>
  </si>
  <si>
    <t>Parengti pagrindinių Panevėžio miesto kultūros renginių statuso suteikimo ir jo dalinio finansavimo iš Savivaldybės biudžeto lėšų tvarkos aprašą</t>
  </si>
  <si>
    <t>Parengtas pagrindinių Panevėžio miesto kultūros renginių statuso suteikimo ir jo dalinio finansavimo iš Savivaldybės biudžeto lėšų tvarkos aprašas</t>
  </si>
  <si>
    <t>Sudaryti sąlygas miesto gyventojams, ypač jaunimui, dalyvauti kultūros ir meno veikloje, ugdyti jų kūrybiškumą ir meninę raišką</t>
  </si>
  <si>
    <t>Sudaryti sąlygas kultūros centro Panevėžio bendruomenių rūmų veiklai</t>
  </si>
  <si>
    <t>288724610
193278297</t>
  </si>
  <si>
    <t>Renginių miesto bendruomenei skaičius per metus</t>
  </si>
  <si>
    <t>480</t>
  </si>
  <si>
    <t>520</t>
  </si>
  <si>
    <t>570</t>
  </si>
  <si>
    <t xml:space="preserve">Plėtoti meninį ugdymą Panevėžyje </t>
  </si>
  <si>
    <t xml:space="preserve">Į meninį ugdymą įtrauktų gyventojų skaičius
</t>
  </si>
  <si>
    <t>315</t>
  </si>
  <si>
    <t>346</t>
  </si>
  <si>
    <t>380</t>
  </si>
  <si>
    <t xml:space="preserve">Paremtų meninio ugdymo projektų skaičius </t>
  </si>
  <si>
    <t>Meno kolektyvų, klubų, būrelių skaičius</t>
  </si>
  <si>
    <t>Remti naujoviškas sociakultūrines iniciatyvas, susijusias su miesto mikrorajonuose gyvenančiųjų įtraukimu į kultūros kūrimą ir sklaidą</t>
  </si>
  <si>
    <t>Paremtų kultūros ir sklaidos projektų skaičius</t>
  </si>
  <si>
    <t>Sudaryti sąlygas mėgėjų meno  kolektyvų pasirengimui dalyvauti Dainų šventėje</t>
  </si>
  <si>
    <t>Finansuotų meno kolektyvų skaičius</t>
  </si>
  <si>
    <t>Įsteigti kasmetines Panevėžio miesto kultūros ir meno premijas</t>
  </si>
  <si>
    <t>Įsteigtų kultūros ir meno premijų nominacijų skaičius</t>
  </si>
  <si>
    <r>
      <t xml:space="preserve"> Valstybės  biudžeto lėšos </t>
    </r>
    <r>
      <rPr>
        <b/>
        <sz val="9"/>
        <rFont val="Times New Roman"/>
        <family val="1"/>
      </rPr>
      <t>VB</t>
    </r>
    <r>
      <rPr>
        <sz val="9"/>
        <rFont val="Times New Roman"/>
        <family val="1"/>
      </rPr>
      <t xml:space="preserve"> (VIP numatytoms kapitalo investicijoms)</t>
    </r>
  </si>
  <si>
    <t>(VB)</t>
  </si>
  <si>
    <r>
      <t xml:space="preserve">Valstybės biudžeto  lėšos </t>
    </r>
    <r>
      <rPr>
        <b/>
        <sz val="9"/>
        <rFont val="Times New Roman"/>
        <family val="1"/>
      </rPr>
      <t>(VB)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</si>
</sst>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1" x14ac:knownFonts="1">
    <font>
      <sz val="10"/>
      <name val="Arial"/>
    </font>
    <font>
      <sz val="8"/>
      <name val="Arial"/>
      <family val="2"/>
      <charset val="186"/>
    </font>
    <font>
      <sz val="8"/>
      <name val="Times New Roman"/>
      <family val="1"/>
    </font>
    <font>
      <sz val="8"/>
      <name val="Times New Roman"/>
      <family val="1"/>
      <charset val="186"/>
    </font>
    <font>
      <b/>
      <sz val="10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sz val="7"/>
      <name val="Times New Roman"/>
      <family val="1"/>
    </font>
    <font>
      <b/>
      <sz val="8"/>
      <name val="Times New Roman"/>
      <family val="1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2"/>
      <name val="Times New Roman"/>
      <family val="1"/>
    </font>
    <font>
      <b/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color rgb="FFFF0000"/>
      <name val="Times New Roman"/>
      <family val="1"/>
      <charset val="186"/>
    </font>
    <font>
      <b/>
      <sz val="10"/>
      <name val="Arial"/>
      <family val="2"/>
      <charset val="186"/>
    </font>
    <font>
      <sz val="8"/>
      <color theme="3"/>
      <name val="Times New Roman"/>
      <family val="1"/>
    </font>
    <font>
      <b/>
      <sz val="9"/>
      <color theme="3"/>
      <name val="Times New Roman"/>
      <family val="1"/>
    </font>
    <font>
      <sz val="10"/>
      <color theme="3"/>
      <name val="Times New Roman"/>
      <family val="1"/>
    </font>
    <font>
      <sz val="9"/>
      <color theme="3"/>
      <name val="Times New Roman"/>
      <family val="1"/>
    </font>
    <font>
      <sz val="8"/>
      <color theme="3"/>
      <name val="Times New Roman"/>
      <family val="1"/>
      <charset val="186"/>
    </font>
    <font>
      <sz val="10"/>
      <name val="Times New Roman"/>
      <family val="1"/>
    </font>
    <font>
      <b/>
      <sz val="12"/>
      <color rgb="FFFF0000"/>
      <name val="Arial"/>
      <family val="2"/>
      <charset val="186"/>
    </font>
    <font>
      <sz val="9"/>
      <color theme="5"/>
      <name val="Times New Roman"/>
      <family val="1"/>
    </font>
    <font>
      <b/>
      <sz val="9"/>
      <color theme="5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</fills>
  <borders count="7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27" fillId="0" borderId="0"/>
    <xf numFmtId="0" fontId="13" fillId="0" borderId="0"/>
  </cellStyleXfs>
  <cellXfs count="355">
    <xf numFmtId="0" fontId="0" fillId="0" borderId="0" xfId="0"/>
    <xf numFmtId="0" fontId="2" fillId="0" borderId="0" xfId="0" applyFont="1" applyAlignment="1">
      <alignment vertical="top"/>
    </xf>
    <xf numFmtId="0" fontId="2" fillId="0" borderId="0" xfId="0" applyNumberFormat="1" applyFont="1" applyAlignment="1">
      <alignment vertical="top"/>
    </xf>
    <xf numFmtId="0" fontId="2" fillId="0" borderId="0" xfId="0" applyFont="1" applyAlignment="1">
      <alignment horizontal="center" vertical="top"/>
    </xf>
    <xf numFmtId="0" fontId="3" fillId="0" borderId="0" xfId="0" applyFont="1" applyAlignment="1">
      <alignment vertical="top"/>
    </xf>
    <xf numFmtId="0" fontId="2" fillId="0" borderId="0" xfId="0" applyFont="1" applyBorder="1" applyAlignment="1">
      <alignment vertical="top"/>
    </xf>
    <xf numFmtId="0" fontId="2" fillId="0" borderId="1" xfId="0" applyFont="1" applyBorder="1" applyAlignment="1">
      <alignment horizontal="center" vertical="center" textRotation="90"/>
    </xf>
    <xf numFmtId="0" fontId="2" fillId="0" borderId="2" xfId="0" applyFont="1" applyBorder="1" applyAlignment="1">
      <alignment horizontal="center" vertical="center" textRotation="90"/>
    </xf>
    <xf numFmtId="0" fontId="9" fillId="4" borderId="12" xfId="0" applyFont="1" applyFill="1" applyBorder="1" applyAlignment="1">
      <alignment horizontal="center" vertical="top"/>
    </xf>
    <xf numFmtId="164" fontId="6" fillId="4" borderId="1" xfId="0" applyNumberFormat="1" applyFont="1" applyFill="1" applyBorder="1" applyAlignment="1">
      <alignment horizontal="center" vertical="center"/>
    </xf>
    <xf numFmtId="164" fontId="6" fillId="4" borderId="13" xfId="0" applyNumberFormat="1" applyFont="1" applyFill="1" applyBorder="1" applyAlignment="1">
      <alignment horizontal="center" vertical="center"/>
    </xf>
    <xf numFmtId="164" fontId="6" fillId="4" borderId="12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vertical="top"/>
    </xf>
    <xf numFmtId="0" fontId="7" fillId="5" borderId="0" xfId="0" applyFont="1" applyFill="1" applyAlignment="1">
      <alignment vertical="top"/>
    </xf>
    <xf numFmtId="0" fontId="12" fillId="0" borderId="49" xfId="0" applyFont="1" applyBorder="1" applyAlignment="1">
      <alignment horizontal="center" vertical="top" wrapText="1"/>
    </xf>
    <xf numFmtId="0" fontId="12" fillId="0" borderId="24" xfId="0" applyFont="1" applyBorder="1" applyAlignment="1">
      <alignment vertical="top" wrapText="1"/>
    </xf>
    <xf numFmtId="0" fontId="12" fillId="0" borderId="18" xfId="0" applyFont="1" applyBorder="1" applyAlignment="1">
      <alignment horizontal="center" vertical="top" wrapText="1"/>
    </xf>
    <xf numFmtId="0" fontId="11" fillId="0" borderId="47" xfId="0" applyFont="1" applyBorder="1" applyAlignment="1">
      <alignment vertical="top" wrapText="1"/>
    </xf>
    <xf numFmtId="0" fontId="12" fillId="0" borderId="42" xfId="0" applyFont="1" applyBorder="1" applyAlignment="1">
      <alignment horizontal="center" vertical="top" wrapText="1"/>
    </xf>
    <xf numFmtId="0" fontId="11" fillId="0" borderId="45" xfId="0" applyFont="1" applyBorder="1" applyAlignment="1">
      <alignment vertical="top" wrapText="1"/>
    </xf>
    <xf numFmtId="0" fontId="2" fillId="0" borderId="1" xfId="0" applyFont="1" applyFill="1" applyBorder="1" applyAlignment="1">
      <alignment horizontal="center" vertical="center" textRotation="90" wrapText="1"/>
    </xf>
    <xf numFmtId="49" fontId="6" fillId="2" borderId="3" xfId="0" applyNumberFormat="1" applyFont="1" applyFill="1" applyBorder="1" applyAlignment="1">
      <alignment horizontal="center" vertical="top" wrapText="1"/>
    </xf>
    <xf numFmtId="49" fontId="6" fillId="2" borderId="3" xfId="0" applyNumberFormat="1" applyFont="1" applyFill="1" applyBorder="1" applyAlignment="1">
      <alignment horizontal="center" vertical="top"/>
    </xf>
    <xf numFmtId="49" fontId="6" fillId="3" borderId="4" xfId="0" applyNumberFormat="1" applyFont="1" applyFill="1" applyBorder="1" applyAlignment="1">
      <alignment horizontal="center" vertical="top"/>
    </xf>
    <xf numFmtId="0" fontId="2" fillId="2" borderId="23" xfId="0" applyFont="1" applyFill="1" applyBorder="1" applyAlignment="1">
      <alignment vertical="top"/>
    </xf>
    <xf numFmtId="0" fontId="2" fillId="2" borderId="24" xfId="0" applyFont="1" applyFill="1" applyBorder="1" applyAlignment="1">
      <alignment vertical="top"/>
    </xf>
    <xf numFmtId="49" fontId="2" fillId="0" borderId="27" xfId="0" applyNumberFormat="1" applyFont="1" applyFill="1" applyBorder="1" applyAlignment="1">
      <alignment horizontal="center" vertical="top"/>
    </xf>
    <xf numFmtId="0" fontId="2" fillId="0" borderId="28" xfId="0" applyNumberFormat="1" applyFont="1" applyFill="1" applyBorder="1" applyAlignment="1">
      <alignment horizontal="center" vertical="top"/>
    </xf>
    <xf numFmtId="0" fontId="7" fillId="0" borderId="5" xfId="0" applyFont="1" applyBorder="1" applyAlignment="1">
      <alignment horizontal="center" vertical="top"/>
    </xf>
    <xf numFmtId="49" fontId="6" fillId="3" borderId="22" xfId="0" applyNumberFormat="1" applyFont="1" applyFill="1" applyBorder="1" applyAlignment="1">
      <alignment horizontal="center" vertical="top"/>
    </xf>
    <xf numFmtId="0" fontId="7" fillId="3" borderId="23" xfId="0" applyFont="1" applyFill="1" applyBorder="1" applyAlignment="1">
      <alignment vertical="top" wrapText="1"/>
    </xf>
    <xf numFmtId="49" fontId="2" fillId="0" borderId="28" xfId="0" applyNumberFormat="1" applyFont="1" applyFill="1" applyBorder="1" applyAlignment="1">
      <alignment horizontal="center" vertical="top"/>
    </xf>
    <xf numFmtId="49" fontId="2" fillId="0" borderId="19" xfId="0" applyNumberFormat="1" applyFont="1" applyFill="1" applyBorder="1" applyAlignment="1">
      <alignment horizontal="center" vertical="top"/>
    </xf>
    <xf numFmtId="49" fontId="2" fillId="0" borderId="20" xfId="0" applyNumberFormat="1" applyFont="1" applyFill="1" applyBorder="1" applyAlignment="1">
      <alignment horizontal="center" vertical="top"/>
    </xf>
    <xf numFmtId="164" fontId="6" fillId="3" borderId="3" xfId="0" applyNumberFormat="1" applyFont="1" applyFill="1" applyBorder="1" applyAlignment="1">
      <alignment horizontal="center" vertical="top"/>
    </xf>
    <xf numFmtId="49" fontId="6" fillId="2" borderId="33" xfId="0" applyNumberFormat="1" applyFont="1" applyFill="1" applyBorder="1" applyAlignment="1">
      <alignment horizontal="center" vertical="top"/>
    </xf>
    <xf numFmtId="0" fontId="2" fillId="3" borderId="23" xfId="0" applyFont="1" applyFill="1" applyBorder="1" applyAlignment="1">
      <alignment horizontal="center" vertical="top" wrapText="1"/>
    </xf>
    <xf numFmtId="0" fontId="2" fillId="3" borderId="24" xfId="0" applyFont="1" applyFill="1" applyBorder="1" applyAlignment="1">
      <alignment horizontal="center" vertical="top" wrapText="1"/>
    </xf>
    <xf numFmtId="164" fontId="6" fillId="2" borderId="3" xfId="0" applyNumberFormat="1" applyFont="1" applyFill="1" applyBorder="1" applyAlignment="1">
      <alignment horizontal="center" vertical="top"/>
    </xf>
    <xf numFmtId="164" fontId="6" fillId="6" borderId="30" xfId="0" applyNumberFormat="1" applyFont="1" applyFill="1" applyBorder="1" applyAlignment="1">
      <alignment horizontal="center" vertical="top"/>
    </xf>
    <xf numFmtId="0" fontId="14" fillId="0" borderId="0" xfId="0" applyNumberFormat="1" applyFont="1" applyAlignment="1">
      <alignment vertical="top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164" fontId="7" fillId="0" borderId="9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top"/>
    </xf>
    <xf numFmtId="0" fontId="10" fillId="0" borderId="0" xfId="0" applyFont="1" applyAlignment="1">
      <alignment horizontal="center" vertical="top"/>
    </xf>
    <xf numFmtId="0" fontId="7" fillId="0" borderId="8" xfId="0" applyFont="1" applyFill="1" applyBorder="1" applyAlignment="1">
      <alignment horizontal="center" vertical="top" wrapText="1"/>
    </xf>
    <xf numFmtId="164" fontId="7" fillId="0" borderId="8" xfId="0" applyNumberFormat="1" applyFont="1" applyFill="1" applyBorder="1" applyAlignment="1">
      <alignment horizontal="center" vertical="center"/>
    </xf>
    <xf numFmtId="49" fontId="2" fillId="0" borderId="14" xfId="0" applyNumberFormat="1" applyFont="1" applyFill="1" applyBorder="1" applyAlignment="1">
      <alignment horizontal="center" vertical="top"/>
    </xf>
    <xf numFmtId="0" fontId="2" fillId="0" borderId="16" xfId="0" applyNumberFormat="1" applyFont="1" applyFill="1" applyBorder="1" applyAlignment="1">
      <alignment horizontal="center" vertical="top"/>
    </xf>
    <xf numFmtId="49" fontId="6" fillId="6" borderId="3" xfId="0" applyNumberFormat="1" applyFont="1" applyFill="1" applyBorder="1" applyAlignment="1">
      <alignment horizontal="center" vertical="top"/>
    </xf>
    <xf numFmtId="0" fontId="3" fillId="0" borderId="16" xfId="0" applyNumberFormat="1" applyFont="1" applyFill="1" applyBorder="1" applyAlignment="1">
      <alignment horizontal="center" vertical="top"/>
    </xf>
    <xf numFmtId="49" fontId="5" fillId="0" borderId="0" xfId="0" applyNumberFormat="1" applyFont="1" applyFill="1" applyBorder="1" applyAlignment="1">
      <alignment horizontal="right" vertical="top"/>
    </xf>
    <xf numFmtId="164" fontId="6" fillId="3" borderId="3" xfId="0" applyNumberFormat="1" applyFont="1" applyFill="1" applyBorder="1" applyAlignment="1">
      <alignment horizontal="center" vertical="center"/>
    </xf>
    <xf numFmtId="49" fontId="15" fillId="0" borderId="0" xfId="0" applyNumberFormat="1" applyFont="1" applyFill="1" applyBorder="1" applyAlignment="1">
      <alignment horizontal="center" vertical="top" wrapText="1"/>
    </xf>
    <xf numFmtId="0" fontId="10" fillId="0" borderId="0" xfId="0" applyFont="1" applyAlignment="1">
      <alignment vertical="top" wrapText="1"/>
    </xf>
    <xf numFmtId="0" fontId="2" fillId="0" borderId="1" xfId="0" applyFont="1" applyBorder="1" applyAlignment="1">
      <alignment horizontal="center" vertical="center" textRotation="90" wrapText="1"/>
    </xf>
    <xf numFmtId="164" fontId="6" fillId="4" borderId="62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top"/>
    </xf>
    <xf numFmtId="0" fontId="4" fillId="0" borderId="0" xfId="0" applyFont="1" applyAlignment="1">
      <alignment vertical="top"/>
    </xf>
    <xf numFmtId="0" fontId="14" fillId="0" borderId="0" xfId="0" applyFont="1" applyAlignment="1">
      <alignment horizontal="left" vertical="top" wrapText="1"/>
    </xf>
    <xf numFmtId="0" fontId="21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2" fillId="0" borderId="43" xfId="0" applyFont="1" applyBorder="1" applyAlignment="1">
      <alignment vertical="top"/>
    </xf>
    <xf numFmtId="164" fontId="7" fillId="0" borderId="75" xfId="0" applyNumberFormat="1" applyFont="1" applyFill="1" applyBorder="1" applyAlignment="1">
      <alignment horizontal="center" vertical="center"/>
    </xf>
    <xf numFmtId="49" fontId="2" fillId="0" borderId="16" xfId="0" applyNumberFormat="1" applyFont="1" applyFill="1" applyBorder="1" applyAlignment="1">
      <alignment horizontal="center" vertical="top"/>
    </xf>
    <xf numFmtId="49" fontId="2" fillId="0" borderId="56" xfId="0" applyNumberFormat="1" applyFont="1" applyFill="1" applyBorder="1" applyAlignment="1">
      <alignment horizontal="center" vertical="top"/>
    </xf>
    <xf numFmtId="49" fontId="2" fillId="0" borderId="55" xfId="0" applyNumberFormat="1" applyFont="1" applyFill="1" applyBorder="1" applyAlignment="1">
      <alignment horizontal="center" vertical="top"/>
    </xf>
    <xf numFmtId="0" fontId="2" fillId="0" borderId="44" xfId="0" applyFont="1" applyBorder="1" applyAlignment="1">
      <alignment vertical="top"/>
    </xf>
    <xf numFmtId="164" fontId="7" fillId="0" borderId="14" xfId="0" applyNumberFormat="1" applyFont="1" applyBorder="1" applyAlignment="1">
      <alignment horizontal="center" vertical="center"/>
    </xf>
    <xf numFmtId="164" fontId="7" fillId="5" borderId="5" xfId="0" applyNumberFormat="1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top"/>
    </xf>
    <xf numFmtId="0" fontId="2" fillId="0" borderId="16" xfId="0" applyFont="1" applyFill="1" applyBorder="1" applyAlignment="1">
      <alignment horizontal="center" vertical="top"/>
    </xf>
    <xf numFmtId="0" fontId="2" fillId="0" borderId="56" xfId="0" applyFont="1" applyFill="1" applyBorder="1" applyAlignment="1">
      <alignment horizontal="center" vertical="top"/>
    </xf>
    <xf numFmtId="0" fontId="2" fillId="0" borderId="55" xfId="0" applyFont="1" applyFill="1" applyBorder="1" applyAlignment="1">
      <alignment horizontal="center" vertical="top"/>
    </xf>
    <xf numFmtId="0" fontId="13" fillId="0" borderId="15" xfId="0" applyFont="1" applyBorder="1" applyAlignment="1">
      <alignment wrapText="1"/>
    </xf>
    <xf numFmtId="164" fontId="7" fillId="5" borderId="52" xfId="0" applyNumberFormat="1" applyFont="1" applyFill="1" applyBorder="1" applyAlignment="1">
      <alignment horizontal="center" vertical="center" wrapText="1"/>
    </xf>
    <xf numFmtId="164" fontId="7" fillId="0" borderId="26" xfId="0" applyNumberFormat="1" applyFont="1" applyBorder="1" applyAlignment="1">
      <alignment horizontal="center" vertical="center"/>
    </xf>
    <xf numFmtId="164" fontId="7" fillId="0" borderId="7" xfId="0" applyNumberFormat="1" applyFont="1" applyBorder="1" applyAlignment="1">
      <alignment horizontal="center" vertical="center"/>
    </xf>
    <xf numFmtId="164" fontId="7" fillId="5" borderId="18" xfId="0" applyNumberFormat="1" applyFont="1" applyFill="1" applyBorder="1" applyAlignment="1">
      <alignment horizontal="center" vertical="center" wrapText="1"/>
    </xf>
    <xf numFmtId="164" fontId="7" fillId="5" borderId="0" xfId="0" applyNumberFormat="1" applyFont="1" applyFill="1" applyBorder="1" applyAlignment="1">
      <alignment horizontal="center" vertical="center" wrapText="1"/>
    </xf>
    <xf numFmtId="49" fontId="2" fillId="0" borderId="36" xfId="0" applyNumberFormat="1" applyFont="1" applyFill="1" applyBorder="1" applyAlignment="1">
      <alignment horizontal="center" vertical="top"/>
    </xf>
    <xf numFmtId="49" fontId="2" fillId="0" borderId="73" xfId="0" applyNumberFormat="1" applyFont="1" applyFill="1" applyBorder="1" applyAlignment="1">
      <alignment horizontal="center" vertical="top"/>
    </xf>
    <xf numFmtId="164" fontId="7" fillId="0" borderId="25" xfId="0" applyNumberFormat="1" applyFont="1" applyBorder="1" applyAlignment="1">
      <alignment horizontal="center" vertical="center"/>
    </xf>
    <xf numFmtId="49" fontId="5" fillId="5" borderId="15" xfId="0" applyNumberFormat="1" applyFont="1" applyFill="1" applyBorder="1" applyAlignment="1">
      <alignment vertical="top"/>
    </xf>
    <xf numFmtId="0" fontId="22" fillId="0" borderId="0" xfId="0" applyFont="1" applyBorder="1" applyAlignment="1">
      <alignment vertical="top"/>
    </xf>
    <xf numFmtId="164" fontId="7" fillId="0" borderId="71" xfId="0" applyNumberFormat="1" applyFont="1" applyFill="1" applyBorder="1" applyAlignment="1">
      <alignment horizontal="center" vertical="center"/>
    </xf>
    <xf numFmtId="0" fontId="5" fillId="0" borderId="60" xfId="0" applyFont="1" applyBorder="1" applyAlignment="1"/>
    <xf numFmtId="49" fontId="5" fillId="0" borderId="60" xfId="0" applyNumberFormat="1" applyFont="1" applyFill="1" applyBorder="1" applyAlignment="1">
      <alignment vertical="top" wrapText="1"/>
    </xf>
    <xf numFmtId="164" fontId="6" fillId="4" borderId="30" xfId="0" applyNumberFormat="1" applyFont="1" applyFill="1" applyBorder="1" applyAlignment="1">
      <alignment horizontal="center" vertical="center"/>
    </xf>
    <xf numFmtId="49" fontId="5" fillId="0" borderId="70" xfId="0" applyNumberFormat="1" applyFont="1" applyFill="1" applyBorder="1" applyAlignment="1">
      <alignment vertical="top" wrapText="1"/>
    </xf>
    <xf numFmtId="49" fontId="5" fillId="5" borderId="25" xfId="0" applyNumberFormat="1" applyFont="1" applyFill="1" applyBorder="1" applyAlignment="1">
      <alignment vertical="top"/>
    </xf>
    <xf numFmtId="49" fontId="5" fillId="0" borderId="74" xfId="0" applyNumberFormat="1" applyFont="1" applyFill="1" applyBorder="1" applyAlignment="1">
      <alignment vertical="top" wrapText="1"/>
    </xf>
    <xf numFmtId="49" fontId="5" fillId="0" borderId="75" xfId="0" applyNumberFormat="1" applyFont="1" applyFill="1" applyBorder="1" applyAlignment="1">
      <alignment vertical="top" wrapText="1"/>
    </xf>
    <xf numFmtId="164" fontId="6" fillId="4" borderId="21" xfId="0" applyNumberFormat="1" applyFont="1" applyFill="1" applyBorder="1" applyAlignment="1">
      <alignment horizontal="center" vertical="center"/>
    </xf>
    <xf numFmtId="49" fontId="5" fillId="0" borderId="15" xfId="0" applyNumberFormat="1" applyFont="1" applyFill="1" applyBorder="1" applyAlignment="1">
      <alignment vertical="top" wrapText="1"/>
    </xf>
    <xf numFmtId="49" fontId="2" fillId="0" borderId="14" xfId="0" applyNumberFormat="1" applyFont="1" applyFill="1" applyBorder="1" applyAlignment="1">
      <alignment horizontal="center" vertical="top" wrapText="1"/>
    </xf>
    <xf numFmtId="49" fontId="2" fillId="0" borderId="16" xfId="0" applyNumberFormat="1" applyFont="1" applyFill="1" applyBorder="1" applyAlignment="1">
      <alignment horizontal="center" vertical="top" wrapText="1"/>
    </xf>
    <xf numFmtId="164" fontId="7" fillId="0" borderId="72" xfId="0" applyNumberFormat="1" applyFont="1" applyFill="1" applyBorder="1" applyAlignment="1">
      <alignment horizontal="center" vertical="center"/>
    </xf>
    <xf numFmtId="49" fontId="2" fillId="0" borderId="56" xfId="0" applyNumberFormat="1" applyFont="1" applyFill="1" applyBorder="1" applyAlignment="1">
      <alignment horizontal="center" vertical="top" wrapText="1"/>
    </xf>
    <xf numFmtId="49" fontId="2" fillId="0" borderId="55" xfId="0" applyNumberFormat="1" applyFont="1" applyFill="1" applyBorder="1" applyAlignment="1">
      <alignment horizontal="center" vertical="top" wrapText="1"/>
    </xf>
    <xf numFmtId="164" fontId="6" fillId="4" borderId="41" xfId="0" applyNumberFormat="1" applyFont="1" applyFill="1" applyBorder="1" applyAlignment="1">
      <alignment horizontal="center" vertical="center"/>
    </xf>
    <xf numFmtId="164" fontId="6" fillId="4" borderId="43" xfId="0" applyNumberFormat="1" applyFont="1" applyFill="1" applyBorder="1" applyAlignment="1">
      <alignment horizontal="center" vertical="center"/>
    </xf>
    <xf numFmtId="49" fontId="5" fillId="0" borderId="6" xfId="0" applyNumberFormat="1" applyFont="1" applyFill="1" applyBorder="1" applyAlignment="1">
      <alignment vertical="top" wrapText="1"/>
    </xf>
    <xf numFmtId="0" fontId="2" fillId="0" borderId="14" xfId="0" applyNumberFormat="1" applyFont="1" applyFill="1" applyBorder="1" applyAlignment="1">
      <alignment horizontal="center" vertical="top"/>
    </xf>
    <xf numFmtId="49" fontId="5" fillId="5" borderId="15" xfId="0" applyNumberFormat="1" applyFont="1" applyFill="1" applyBorder="1" applyAlignment="1">
      <alignment vertical="top" wrapText="1"/>
    </xf>
    <xf numFmtId="164" fontId="6" fillId="3" borderId="33" xfId="0" applyNumberFormat="1" applyFont="1" applyFill="1" applyBorder="1" applyAlignment="1">
      <alignment horizontal="center" vertical="center"/>
    </xf>
    <xf numFmtId="0" fontId="7" fillId="3" borderId="33" xfId="0" applyFont="1" applyFill="1" applyBorder="1" applyAlignment="1">
      <alignment vertical="top" wrapText="1"/>
    </xf>
    <xf numFmtId="0" fontId="5" fillId="0" borderId="65" xfId="0" applyFont="1" applyBorder="1" applyAlignment="1">
      <alignment horizontal="left" wrapText="1"/>
    </xf>
    <xf numFmtId="0" fontId="5" fillId="0" borderId="54" xfId="0" applyFont="1" applyBorder="1" applyAlignment="1">
      <alignment horizontal="left"/>
    </xf>
    <xf numFmtId="0" fontId="5" fillId="0" borderId="67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left" wrapText="1"/>
    </xf>
    <xf numFmtId="0" fontId="2" fillId="0" borderId="1" xfId="0" applyNumberFormat="1" applyFont="1" applyFill="1" applyBorder="1" applyAlignment="1">
      <alignment horizontal="center" vertical="top"/>
    </xf>
    <xf numFmtId="0" fontId="2" fillId="0" borderId="2" xfId="0" applyNumberFormat="1" applyFont="1" applyFill="1" applyBorder="1" applyAlignment="1">
      <alignment horizontal="center" vertical="top"/>
    </xf>
    <xf numFmtId="0" fontId="13" fillId="7" borderId="70" xfId="0" applyFont="1" applyFill="1" applyBorder="1" applyAlignment="1">
      <alignment wrapText="1"/>
    </xf>
    <xf numFmtId="49" fontId="3" fillId="0" borderId="36" xfId="0" applyNumberFormat="1" applyFont="1" applyFill="1" applyBorder="1" applyAlignment="1">
      <alignment vertical="top" wrapText="1"/>
    </xf>
    <xf numFmtId="49" fontId="3" fillId="0" borderId="73" xfId="0" applyNumberFormat="1" applyFont="1" applyFill="1" applyBorder="1" applyAlignment="1">
      <alignment vertical="top" wrapText="1"/>
    </xf>
    <xf numFmtId="0" fontId="13" fillId="7" borderId="64" xfId="0" applyFont="1" applyFill="1" applyBorder="1" applyAlignment="1">
      <alignment wrapText="1"/>
    </xf>
    <xf numFmtId="0" fontId="13" fillId="7" borderId="74" xfId="0" applyFont="1" applyFill="1" applyBorder="1" applyAlignment="1">
      <alignment wrapText="1"/>
    </xf>
    <xf numFmtId="0" fontId="2" fillId="7" borderId="43" xfId="0" applyFont="1" applyFill="1" applyBorder="1" applyAlignment="1">
      <alignment vertical="top"/>
    </xf>
    <xf numFmtId="49" fontId="5" fillId="7" borderId="25" xfId="0" applyNumberFormat="1" applyFont="1" applyFill="1" applyBorder="1" applyAlignment="1">
      <alignment vertical="top"/>
    </xf>
    <xf numFmtId="49" fontId="5" fillId="5" borderId="74" xfId="0" applyNumberFormat="1" applyFont="1" applyFill="1" applyBorder="1" applyAlignment="1">
      <alignment vertical="top" wrapText="1"/>
    </xf>
    <xf numFmtId="0" fontId="10" fillId="0" borderId="37" xfId="0" applyFont="1" applyBorder="1" applyAlignment="1">
      <alignment wrapText="1"/>
    </xf>
    <xf numFmtId="0" fontId="7" fillId="0" borderId="43" xfId="0" applyFont="1" applyBorder="1" applyAlignment="1">
      <alignment vertical="top"/>
    </xf>
    <xf numFmtId="0" fontId="13" fillId="0" borderId="52" xfId="0" applyFont="1" applyBorder="1" applyAlignment="1">
      <alignment wrapText="1"/>
    </xf>
    <xf numFmtId="49" fontId="3" fillId="0" borderId="14" xfId="0" applyNumberFormat="1" applyFont="1" applyFill="1" applyBorder="1" applyAlignment="1">
      <alignment horizontal="center" vertical="top"/>
    </xf>
    <xf numFmtId="0" fontId="13" fillId="0" borderId="54" xfId="0" applyFont="1" applyBorder="1" applyAlignment="1">
      <alignment wrapText="1"/>
    </xf>
    <xf numFmtId="0" fontId="3" fillId="0" borderId="31" xfId="0" applyNumberFormat="1" applyFont="1" applyFill="1" applyBorder="1" applyAlignment="1">
      <alignment horizontal="center" vertical="top"/>
    </xf>
    <xf numFmtId="0" fontId="3" fillId="0" borderId="32" xfId="0" applyNumberFormat="1" applyFont="1" applyFill="1" applyBorder="1" applyAlignment="1">
      <alignment horizontal="center" vertical="top"/>
    </xf>
    <xf numFmtId="9" fontId="13" fillId="0" borderId="31" xfId="0" applyNumberFormat="1" applyFont="1" applyFill="1" applyBorder="1" applyAlignment="1">
      <alignment horizontal="left" vertical="top" wrapText="1"/>
    </xf>
    <xf numFmtId="49" fontId="3" fillId="0" borderId="31" xfId="0" applyNumberFormat="1" applyFont="1" applyFill="1" applyBorder="1" applyAlignment="1">
      <alignment horizontal="center" vertical="top"/>
    </xf>
    <xf numFmtId="49" fontId="3" fillId="0" borderId="32" xfId="0" applyNumberFormat="1" applyFont="1" applyFill="1" applyBorder="1" applyAlignment="1">
      <alignment horizontal="center" vertical="top"/>
    </xf>
    <xf numFmtId="49" fontId="3" fillId="0" borderId="16" xfId="0" applyNumberFormat="1" applyFont="1" applyFill="1" applyBorder="1" applyAlignment="1">
      <alignment horizontal="center" vertical="top"/>
    </xf>
    <xf numFmtId="49" fontId="23" fillId="2" borderId="3" xfId="0" applyNumberFormat="1" applyFont="1" applyFill="1" applyBorder="1" applyAlignment="1">
      <alignment horizontal="center" vertical="top"/>
    </xf>
    <xf numFmtId="164" fontId="7" fillId="5" borderId="46" xfId="0" applyNumberFormat="1" applyFont="1" applyFill="1" applyBorder="1" applyAlignment="1">
      <alignment horizontal="center" vertical="center" wrapText="1"/>
    </xf>
    <xf numFmtId="49" fontId="5" fillId="5" borderId="6" xfId="0" applyNumberFormat="1" applyFont="1" applyFill="1" applyBorder="1" applyAlignment="1">
      <alignment vertical="top" wrapText="1"/>
    </xf>
    <xf numFmtId="49" fontId="5" fillId="0" borderId="10" xfId="0" applyNumberFormat="1" applyFont="1" applyFill="1" applyBorder="1" applyAlignment="1">
      <alignment vertical="top" wrapText="1"/>
    </xf>
    <xf numFmtId="164" fontId="6" fillId="4" borderId="48" xfId="0" applyNumberFormat="1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vertical="top"/>
    </xf>
    <xf numFmtId="0" fontId="22" fillId="0" borderId="0" xfId="0" applyFont="1" applyBorder="1" applyAlignment="1">
      <alignment horizontal="left" vertical="top"/>
    </xf>
    <xf numFmtId="49" fontId="24" fillId="0" borderId="0" xfId="0" applyNumberFormat="1" applyFont="1" applyFill="1" applyBorder="1" applyAlignment="1">
      <alignment vertical="top"/>
    </xf>
    <xf numFmtId="49" fontId="24" fillId="0" borderId="0" xfId="0" applyNumberFormat="1" applyFont="1" applyFill="1" applyBorder="1" applyAlignment="1">
      <alignment horizontal="right" vertical="top"/>
    </xf>
    <xf numFmtId="0" fontId="24" fillId="0" borderId="0" xfId="0" applyFont="1" applyFill="1" applyBorder="1" applyAlignment="1">
      <alignment horizontal="center" vertical="top"/>
    </xf>
    <xf numFmtId="0" fontId="25" fillId="0" borderId="0" xfId="0" applyFont="1" applyFill="1" applyAlignment="1">
      <alignment vertical="top"/>
    </xf>
    <xf numFmtId="0" fontId="22" fillId="0" borderId="0" xfId="0" applyFont="1" applyAlignment="1">
      <alignment vertical="top"/>
    </xf>
    <xf numFmtId="0" fontId="26" fillId="0" borderId="0" xfId="0" applyFont="1" applyAlignment="1">
      <alignment vertical="top"/>
    </xf>
    <xf numFmtId="164" fontId="7" fillId="0" borderId="68" xfId="0" applyNumberFormat="1" applyFont="1" applyBorder="1" applyAlignment="1">
      <alignment horizontal="center" vertical="center"/>
    </xf>
    <xf numFmtId="164" fontId="7" fillId="5" borderId="58" xfId="0" applyNumberFormat="1" applyFont="1" applyFill="1" applyBorder="1" applyAlignment="1">
      <alignment horizontal="center" vertical="center" wrapText="1"/>
    </xf>
    <xf numFmtId="49" fontId="2" fillId="0" borderId="36" xfId="0" applyNumberFormat="1" applyFont="1" applyFill="1" applyBorder="1" applyAlignment="1">
      <alignment horizontal="center" vertical="top" wrapText="1"/>
    </xf>
    <xf numFmtId="49" fontId="2" fillId="0" borderId="73" xfId="0" applyNumberFormat="1" applyFont="1" applyFill="1" applyBorder="1" applyAlignment="1">
      <alignment horizontal="center" vertical="top" wrapText="1"/>
    </xf>
    <xf numFmtId="0" fontId="2" fillId="0" borderId="8" xfId="0" applyFont="1" applyFill="1" applyBorder="1" applyAlignment="1">
      <alignment horizontal="center" vertical="top" wrapText="1"/>
    </xf>
    <xf numFmtId="49" fontId="2" fillId="0" borderId="65" xfId="0" applyNumberFormat="1" applyFont="1" applyBorder="1" applyAlignment="1">
      <alignment horizontal="center" vertical="top"/>
    </xf>
    <xf numFmtId="49" fontId="2" fillId="0" borderId="58" xfId="0" applyNumberFormat="1" applyFont="1" applyBorder="1" applyAlignment="1">
      <alignment horizontal="center" vertical="top"/>
    </xf>
    <xf numFmtId="0" fontId="10" fillId="0" borderId="70" xfId="0" applyFont="1" applyBorder="1" applyAlignment="1">
      <alignment wrapText="1"/>
    </xf>
    <xf numFmtId="49" fontId="5" fillId="5" borderId="34" xfId="0" applyNumberFormat="1" applyFont="1" applyFill="1" applyBorder="1" applyAlignment="1">
      <alignment vertical="top" wrapText="1"/>
    </xf>
    <xf numFmtId="49" fontId="5" fillId="5" borderId="64" xfId="0" applyNumberFormat="1" applyFont="1" applyFill="1" applyBorder="1" applyAlignment="1">
      <alignment vertical="top" wrapText="1"/>
    </xf>
    <xf numFmtId="49" fontId="2" fillId="0" borderId="19" xfId="0" applyNumberFormat="1" applyFont="1" applyFill="1" applyBorder="1" applyAlignment="1">
      <alignment horizontal="center" vertical="top" wrapText="1"/>
    </xf>
    <xf numFmtId="49" fontId="2" fillId="0" borderId="9" xfId="0" applyNumberFormat="1" applyFont="1" applyFill="1" applyBorder="1" applyAlignment="1">
      <alignment horizontal="center" vertical="top"/>
    </xf>
    <xf numFmtId="49" fontId="2" fillId="0" borderId="31" xfId="0" applyNumberFormat="1" applyFont="1" applyFill="1" applyBorder="1" applyAlignment="1">
      <alignment horizontal="center" vertical="top"/>
    </xf>
    <xf numFmtId="49" fontId="2" fillId="0" borderId="11" xfId="0" applyNumberFormat="1" applyFont="1" applyFill="1" applyBorder="1" applyAlignment="1">
      <alignment horizontal="center" vertical="top"/>
    </xf>
    <xf numFmtId="49" fontId="2" fillId="0" borderId="32" xfId="0" applyNumberFormat="1" applyFont="1" applyFill="1" applyBorder="1" applyAlignment="1">
      <alignment horizontal="center" vertical="top"/>
    </xf>
    <xf numFmtId="49" fontId="2" fillId="0" borderId="20" xfId="0" applyNumberFormat="1" applyFont="1" applyFill="1" applyBorder="1" applyAlignment="1">
      <alignment horizontal="center" vertical="top" wrapText="1"/>
    </xf>
    <xf numFmtId="0" fontId="10" fillId="0" borderId="39" xfId="0" applyFont="1" applyBorder="1" applyAlignment="1">
      <alignment wrapText="1"/>
    </xf>
    <xf numFmtId="49" fontId="3" fillId="0" borderId="56" xfId="0" applyNumberFormat="1" applyFont="1" applyFill="1" applyBorder="1" applyAlignment="1">
      <alignment horizontal="center" vertical="top"/>
    </xf>
    <xf numFmtId="49" fontId="3" fillId="0" borderId="55" xfId="0" applyNumberFormat="1" applyFont="1" applyFill="1" applyBorder="1" applyAlignment="1">
      <alignment horizontal="center" vertical="top"/>
    </xf>
    <xf numFmtId="0" fontId="2" fillId="0" borderId="51" xfId="0" applyFont="1" applyBorder="1" applyAlignment="1">
      <alignment horizontal="center" vertical="top"/>
    </xf>
    <xf numFmtId="164" fontId="7" fillId="0" borderId="74" xfId="0" applyNumberFormat="1" applyFont="1" applyBorder="1" applyAlignment="1">
      <alignment horizontal="center" vertical="center"/>
    </xf>
    <xf numFmtId="0" fontId="29" fillId="0" borderId="8" xfId="0" applyFont="1" applyFill="1" applyBorder="1" applyAlignment="1">
      <alignment horizontal="center" vertical="top" wrapText="1"/>
    </xf>
    <xf numFmtId="164" fontId="29" fillId="0" borderId="26" xfId="0" applyNumberFormat="1" applyFont="1" applyBorder="1" applyAlignment="1">
      <alignment horizontal="center" vertical="center"/>
    </xf>
    <xf numFmtId="164" fontId="29" fillId="0" borderId="25" xfId="0" applyNumberFormat="1" applyFont="1" applyBorder="1" applyAlignment="1">
      <alignment horizontal="center" vertical="center"/>
    </xf>
    <xf numFmtId="164" fontId="30" fillId="4" borderId="30" xfId="0" applyNumberFormat="1" applyFont="1" applyFill="1" applyBorder="1" applyAlignment="1">
      <alignment horizontal="center" vertical="center"/>
    </xf>
    <xf numFmtId="164" fontId="29" fillId="0" borderId="9" xfId="0" applyNumberFormat="1" applyFont="1" applyFill="1" applyBorder="1" applyAlignment="1">
      <alignment horizontal="center" vertical="center"/>
    </xf>
    <xf numFmtId="164" fontId="29" fillId="0" borderId="75" xfId="0" applyNumberFormat="1" applyFont="1" applyFill="1" applyBorder="1" applyAlignment="1">
      <alignment horizontal="center" vertical="center"/>
    </xf>
    <xf numFmtId="0" fontId="29" fillId="0" borderId="5" xfId="0" applyFont="1" applyBorder="1" applyAlignment="1">
      <alignment horizontal="center" vertical="top"/>
    </xf>
    <xf numFmtId="0" fontId="29" fillId="0" borderId="18" xfId="0" applyFont="1" applyBorder="1" applyAlignment="1">
      <alignment horizontal="center" vertical="top"/>
    </xf>
    <xf numFmtId="164" fontId="29" fillId="0" borderId="29" xfId="0" applyNumberFormat="1" applyFont="1" applyBorder="1" applyAlignment="1">
      <alignment horizontal="center" vertical="center"/>
    </xf>
    <xf numFmtId="164" fontId="29" fillId="0" borderId="0" xfId="0" applyNumberFormat="1" applyFont="1" applyBorder="1" applyAlignment="1">
      <alignment horizontal="center" vertical="center"/>
    </xf>
    <xf numFmtId="164" fontId="29" fillId="0" borderId="19" xfId="0" applyNumberFormat="1" applyFont="1" applyBorder="1" applyAlignment="1">
      <alignment horizontal="center" vertical="center"/>
    </xf>
    <xf numFmtId="164" fontId="30" fillId="6" borderId="30" xfId="0" applyNumberFormat="1" applyFont="1" applyFill="1" applyBorder="1" applyAlignment="1">
      <alignment horizontal="center" vertical="top"/>
    </xf>
    <xf numFmtId="49" fontId="6" fillId="2" borderId="34" xfId="0" applyNumberFormat="1" applyFont="1" applyFill="1" applyBorder="1" applyAlignment="1">
      <alignment horizontal="center" vertical="top"/>
    </xf>
    <xf numFmtId="49" fontId="6" fillId="2" borderId="6" xfId="0" applyNumberFormat="1" applyFont="1" applyFill="1" applyBorder="1" applyAlignment="1">
      <alignment horizontal="center" vertical="top"/>
    </xf>
    <xf numFmtId="49" fontId="6" fillId="2" borderId="39" xfId="0" applyNumberFormat="1" applyFont="1" applyFill="1" applyBorder="1" applyAlignment="1">
      <alignment horizontal="center" vertical="top"/>
    </xf>
    <xf numFmtId="49" fontId="6" fillId="3" borderId="27" xfId="0" applyNumberFormat="1" applyFont="1" applyFill="1" applyBorder="1" applyAlignment="1">
      <alignment horizontal="center" vertical="top"/>
    </xf>
    <xf numFmtId="49" fontId="6" fillId="3" borderId="19" xfId="0" applyNumberFormat="1" applyFont="1" applyFill="1" applyBorder="1" applyAlignment="1">
      <alignment horizontal="center" vertical="top"/>
    </xf>
    <xf numFmtId="49" fontId="6" fillId="3" borderId="31" xfId="0" applyNumberFormat="1" applyFont="1" applyFill="1" applyBorder="1" applyAlignment="1">
      <alignment horizontal="center" vertical="top"/>
    </xf>
    <xf numFmtId="49" fontId="6" fillId="0" borderId="27" xfId="0" applyNumberFormat="1" applyFont="1" applyBorder="1" applyAlignment="1">
      <alignment horizontal="center" vertical="top"/>
    </xf>
    <xf numFmtId="49" fontId="6" fillId="0" borderId="19" xfId="0" applyNumberFormat="1" applyFont="1" applyBorder="1" applyAlignment="1">
      <alignment horizontal="center" vertical="top"/>
    </xf>
    <xf numFmtId="49" fontId="6" fillId="0" borderId="31" xfId="0" applyNumberFormat="1" applyFont="1" applyBorder="1" applyAlignment="1">
      <alignment horizontal="center" vertical="top"/>
    </xf>
    <xf numFmtId="0" fontId="5" fillId="0" borderId="28" xfId="0" applyFont="1" applyFill="1" applyBorder="1" applyAlignment="1">
      <alignment horizontal="left" vertical="top" wrapText="1"/>
    </xf>
    <xf numFmtId="0" fontId="5" fillId="0" borderId="20" xfId="0" applyFont="1" applyFill="1" applyBorder="1" applyAlignment="1">
      <alignment horizontal="left" vertical="top" wrapText="1"/>
    </xf>
    <xf numFmtId="0" fontId="5" fillId="0" borderId="32" xfId="0" applyFont="1" applyFill="1" applyBorder="1" applyAlignment="1">
      <alignment horizontal="left" vertical="top" wrapText="1"/>
    </xf>
    <xf numFmtId="49" fontId="8" fillId="0" borderId="50" xfId="0" applyNumberFormat="1" applyFont="1" applyBorder="1" applyAlignment="1">
      <alignment horizontal="center" vertical="top" wrapText="1"/>
    </xf>
    <xf numFmtId="49" fontId="2" fillId="0" borderId="18" xfId="0" applyNumberFormat="1" applyFont="1" applyBorder="1" applyAlignment="1">
      <alignment horizontal="center" vertical="top" wrapText="1"/>
    </xf>
    <xf numFmtId="49" fontId="2" fillId="0" borderId="42" xfId="0" applyNumberFormat="1" applyFont="1" applyBorder="1" applyAlignment="1">
      <alignment horizontal="center" vertical="top" wrapText="1"/>
    </xf>
    <xf numFmtId="49" fontId="2" fillId="0" borderId="52" xfId="0" applyNumberFormat="1" applyFont="1" applyBorder="1" applyAlignment="1">
      <alignment horizontal="center" vertical="top"/>
    </xf>
    <xf numFmtId="49" fontId="2" fillId="0" borderId="72" xfId="0" applyNumberFormat="1" applyFont="1" applyBorder="1" applyAlignment="1">
      <alignment horizontal="center" vertical="top"/>
    </xf>
    <xf numFmtId="49" fontId="2" fillId="0" borderId="53" xfId="0" applyNumberFormat="1" applyFont="1" applyBorder="1" applyAlignment="1">
      <alignment horizontal="center" vertical="top"/>
    </xf>
    <xf numFmtId="49" fontId="5" fillId="5" borderId="34" xfId="0" applyNumberFormat="1" applyFont="1" applyFill="1" applyBorder="1" applyAlignment="1">
      <alignment vertical="top" wrapText="1"/>
    </xf>
    <xf numFmtId="0" fontId="10" fillId="0" borderId="70" xfId="0" applyFont="1" applyBorder="1" applyAlignment="1">
      <alignment wrapText="1"/>
    </xf>
    <xf numFmtId="0" fontId="6" fillId="4" borderId="3" xfId="0" applyFont="1" applyFill="1" applyBorder="1" applyAlignment="1">
      <alignment horizontal="right" vertical="top" wrapText="1"/>
    </xf>
    <xf numFmtId="0" fontId="10" fillId="0" borderId="4" xfId="0" applyFont="1" applyBorder="1" applyAlignment="1">
      <alignment vertical="top" wrapText="1"/>
    </xf>
    <xf numFmtId="0" fontId="10" fillId="0" borderId="59" xfId="0" applyFont="1" applyBorder="1" applyAlignment="1">
      <alignment vertical="top" wrapText="1"/>
    </xf>
    <xf numFmtId="164" fontId="18" fillId="4" borderId="23" xfId="0" applyNumberFormat="1" applyFont="1" applyFill="1" applyBorder="1" applyAlignment="1">
      <alignment horizontal="center" vertical="top" wrapText="1"/>
    </xf>
    <xf numFmtId="164" fontId="18" fillId="4" borderId="24" xfId="0" applyNumberFormat="1" applyFont="1" applyFill="1" applyBorder="1" applyAlignment="1">
      <alignment horizontal="center" vertical="top" wrapText="1"/>
    </xf>
    <xf numFmtId="0" fontId="7" fillId="5" borderId="54" xfId="0" applyFont="1" applyFill="1" applyBorder="1" applyAlignment="1">
      <alignment horizontal="left" vertical="top" wrapText="1"/>
    </xf>
    <xf numFmtId="0" fontId="10" fillId="5" borderId="61" xfId="0" applyFont="1" applyFill="1" applyBorder="1" applyAlignment="1">
      <alignment horizontal="left" vertical="top" wrapText="1"/>
    </xf>
    <xf numFmtId="0" fontId="10" fillId="5" borderId="68" xfId="0" applyFont="1" applyFill="1" applyBorder="1" applyAlignment="1">
      <alignment horizontal="left" vertical="top" wrapText="1"/>
    </xf>
    <xf numFmtId="164" fontId="17" fillId="0" borderId="61" xfId="0" applyNumberFormat="1" applyFont="1" applyBorder="1" applyAlignment="1">
      <alignment horizontal="center" vertical="top" wrapText="1"/>
    </xf>
    <xf numFmtId="164" fontId="17" fillId="0" borderId="68" xfId="0" applyNumberFormat="1" applyFont="1" applyBorder="1" applyAlignment="1">
      <alignment horizontal="center" vertical="top" wrapText="1"/>
    </xf>
    <xf numFmtId="0" fontId="7" fillId="5" borderId="67" xfId="0" applyFont="1" applyFill="1" applyBorder="1" applyAlignment="1">
      <alignment horizontal="left" vertical="top" wrapText="1"/>
    </xf>
    <xf numFmtId="0" fontId="10" fillId="5" borderId="57" xfId="0" applyFont="1" applyFill="1" applyBorder="1" applyAlignment="1">
      <alignment horizontal="left" vertical="top" wrapText="1"/>
    </xf>
    <xf numFmtId="0" fontId="10" fillId="5" borderId="63" xfId="0" applyFont="1" applyFill="1" applyBorder="1" applyAlignment="1">
      <alignment horizontal="left" vertical="top" wrapText="1"/>
    </xf>
    <xf numFmtId="0" fontId="7" fillId="0" borderId="60" xfId="0" applyFont="1" applyBorder="1" applyAlignment="1">
      <alignment horizontal="left" vertical="top" wrapText="1"/>
    </xf>
    <xf numFmtId="0" fontId="10" fillId="0" borderId="56" xfId="0" applyFont="1" applyBorder="1" applyAlignment="1">
      <alignment vertical="top" wrapText="1"/>
    </xf>
    <xf numFmtId="0" fontId="10" fillId="0" borderId="55" xfId="0" applyFont="1" applyBorder="1" applyAlignment="1">
      <alignment vertical="top" wrapText="1"/>
    </xf>
    <xf numFmtId="0" fontId="6" fillId="6" borderId="3" xfId="0" applyFont="1" applyFill="1" applyBorder="1" applyAlignment="1">
      <alignment horizontal="right" vertical="top" wrapText="1"/>
    </xf>
    <xf numFmtId="0" fontId="10" fillId="6" borderId="4" xfId="0" applyFont="1" applyFill="1" applyBorder="1" applyAlignment="1">
      <alignment vertical="top" wrapText="1"/>
    </xf>
    <xf numFmtId="0" fontId="10" fillId="6" borderId="22" xfId="0" applyFont="1" applyFill="1" applyBorder="1" applyAlignment="1">
      <alignment vertical="top" wrapText="1"/>
    </xf>
    <xf numFmtId="164" fontId="16" fillId="6" borderId="33" xfId="0" applyNumberFormat="1" applyFont="1" applyFill="1" applyBorder="1" applyAlignment="1">
      <alignment horizontal="center" vertical="top" wrapText="1"/>
    </xf>
    <xf numFmtId="164" fontId="16" fillId="6" borderId="23" xfId="0" applyNumberFormat="1" applyFont="1" applyFill="1" applyBorder="1" applyAlignment="1">
      <alignment horizontal="center" vertical="top" wrapText="1"/>
    </xf>
    <xf numFmtId="164" fontId="16" fillId="6" borderId="24" xfId="0" applyNumberFormat="1" applyFont="1" applyFill="1" applyBorder="1" applyAlignment="1">
      <alignment horizontal="center" vertical="top" wrapText="1"/>
    </xf>
    <xf numFmtId="0" fontId="7" fillId="0" borderId="15" xfId="0" applyFont="1" applyBorder="1" applyAlignment="1">
      <alignment horizontal="left" vertical="top" wrapText="1"/>
    </xf>
    <xf numFmtId="0" fontId="10" fillId="0" borderId="14" xfId="0" applyFont="1" applyBorder="1" applyAlignment="1">
      <alignment vertical="top" wrapText="1"/>
    </xf>
    <xf numFmtId="0" fontId="10" fillId="0" borderId="16" xfId="0" applyFont="1" applyBorder="1" applyAlignment="1">
      <alignment vertical="top" wrapText="1"/>
    </xf>
    <xf numFmtId="164" fontId="17" fillId="0" borderId="17" xfId="0" applyNumberFormat="1" applyFont="1" applyBorder="1" applyAlignment="1">
      <alignment horizontal="center" vertical="top" wrapText="1"/>
    </xf>
    <xf numFmtId="164" fontId="17" fillId="0" borderId="46" xfId="0" applyNumberFormat="1" applyFont="1" applyBorder="1" applyAlignment="1">
      <alignment horizontal="center" vertical="top" wrapText="1"/>
    </xf>
    <xf numFmtId="0" fontId="7" fillId="0" borderId="10" xfId="0" applyFont="1" applyBorder="1" applyAlignment="1">
      <alignment vertical="top" wrapText="1"/>
    </xf>
    <xf numFmtId="0" fontId="7" fillId="0" borderId="9" xfId="0" applyFont="1" applyBorder="1" applyAlignment="1">
      <alignment vertical="top" wrapText="1"/>
    </xf>
    <xf numFmtId="0" fontId="7" fillId="0" borderId="11" xfId="0" applyFont="1" applyBorder="1" applyAlignment="1">
      <alignment vertical="top" wrapText="1"/>
    </xf>
    <xf numFmtId="0" fontId="10" fillId="0" borderId="69" xfId="0" applyFont="1" applyBorder="1" applyAlignment="1">
      <alignment vertical="top" wrapText="1"/>
    </xf>
    <xf numFmtId="164" fontId="17" fillId="0" borderId="54" xfId="0" applyNumberFormat="1" applyFont="1" applyBorder="1" applyAlignment="1">
      <alignment horizontal="center" vertical="top" wrapText="1"/>
    </xf>
    <xf numFmtId="0" fontId="7" fillId="0" borderId="54" xfId="0" applyFont="1" applyBorder="1" applyAlignment="1">
      <alignment horizontal="left" vertical="top" wrapText="1"/>
    </xf>
    <xf numFmtId="0" fontId="10" fillId="0" borderId="61" xfId="0" applyFont="1" applyBorder="1" applyAlignment="1">
      <alignment vertical="top" wrapText="1"/>
    </xf>
    <xf numFmtId="0" fontId="10" fillId="0" borderId="68" xfId="0" applyFont="1" applyBorder="1" applyAlignment="1">
      <alignment vertical="top" wrapText="1"/>
    </xf>
    <xf numFmtId="0" fontId="7" fillId="0" borderId="70" xfId="0" applyFont="1" applyBorder="1" applyAlignment="1">
      <alignment horizontal="left" vertical="top" wrapText="1"/>
    </xf>
    <xf numFmtId="0" fontId="10" fillId="0" borderId="36" xfId="0" applyFont="1" applyBorder="1" applyAlignment="1">
      <alignment vertical="top" wrapText="1"/>
    </xf>
    <xf numFmtId="0" fontId="10" fillId="0" borderId="38" xfId="0" applyFont="1" applyBorder="1" applyAlignment="1">
      <alignment vertical="top" wrapText="1"/>
    </xf>
    <xf numFmtId="164" fontId="17" fillId="0" borderId="67" xfId="0" applyNumberFormat="1" applyFont="1" applyBorder="1" applyAlignment="1">
      <alignment horizontal="center" vertical="top" wrapText="1"/>
    </xf>
    <xf numFmtId="164" fontId="17" fillId="0" borderId="57" xfId="0" applyNumberFormat="1" applyFont="1" applyBorder="1" applyAlignment="1">
      <alignment horizontal="center" vertical="top" wrapText="1"/>
    </xf>
    <xf numFmtId="164" fontId="17" fillId="0" borderId="63" xfId="0" applyNumberFormat="1" applyFont="1" applyBorder="1" applyAlignment="1">
      <alignment horizontal="center" vertical="top" wrapText="1"/>
    </xf>
    <xf numFmtId="49" fontId="6" fillId="3" borderId="3" xfId="0" applyNumberFormat="1" applyFont="1" applyFill="1" applyBorder="1" applyAlignment="1">
      <alignment horizontal="right" vertical="top"/>
    </xf>
    <xf numFmtId="49" fontId="6" fillId="3" borderId="4" xfId="0" applyNumberFormat="1" applyFont="1" applyFill="1" applyBorder="1" applyAlignment="1">
      <alignment horizontal="right" vertical="top"/>
    </xf>
    <xf numFmtId="49" fontId="6" fillId="3" borderId="59" xfId="0" applyNumberFormat="1" applyFont="1" applyFill="1" applyBorder="1" applyAlignment="1">
      <alignment horizontal="right" vertical="top"/>
    </xf>
    <xf numFmtId="49" fontId="6" fillId="2" borderId="4" xfId="0" applyNumberFormat="1" applyFont="1" applyFill="1" applyBorder="1" applyAlignment="1">
      <alignment horizontal="right" vertical="top"/>
    </xf>
    <xf numFmtId="49" fontId="6" fillId="2" borderId="59" xfId="0" applyNumberFormat="1" applyFont="1" applyFill="1" applyBorder="1" applyAlignment="1">
      <alignment horizontal="right" vertical="top"/>
    </xf>
    <xf numFmtId="49" fontId="6" fillId="6" borderId="23" xfId="0" applyNumberFormat="1" applyFont="1" applyFill="1" applyBorder="1" applyAlignment="1">
      <alignment horizontal="right" vertical="top"/>
    </xf>
    <xf numFmtId="0" fontId="2" fillId="6" borderId="53" xfId="0" applyFont="1" applyFill="1" applyBorder="1" applyAlignment="1">
      <alignment horizontal="center" vertical="top"/>
    </xf>
    <xf numFmtId="0" fontId="2" fillId="6" borderId="21" xfId="0" applyFont="1" applyFill="1" applyBorder="1" applyAlignment="1">
      <alignment horizontal="center" vertical="top"/>
    </xf>
    <xf numFmtId="0" fontId="2" fillId="6" borderId="48" xfId="0" applyFont="1" applyFill="1" applyBorder="1" applyAlignment="1">
      <alignment horizontal="center" vertical="top"/>
    </xf>
    <xf numFmtId="49" fontId="15" fillId="0" borderId="0" xfId="0" applyNumberFormat="1" applyFont="1" applyFill="1" applyBorder="1" applyAlignment="1">
      <alignment horizontal="center" vertical="top" wrapText="1"/>
    </xf>
    <xf numFmtId="0" fontId="10" fillId="0" borderId="0" xfId="0" applyFont="1" applyAlignment="1">
      <alignment vertical="top" wrapText="1"/>
    </xf>
    <xf numFmtId="0" fontId="4" fillId="0" borderId="33" xfId="0" applyFont="1" applyBorder="1" applyAlignment="1">
      <alignment horizontal="center" vertical="center" wrapText="1"/>
    </xf>
    <xf numFmtId="0" fontId="10" fillId="0" borderId="23" xfId="0" applyFont="1" applyBorder="1" applyAlignment="1">
      <alignment vertical="center" wrapText="1"/>
    </xf>
    <xf numFmtId="0" fontId="10" fillId="0" borderId="24" xfId="0" applyFont="1" applyBorder="1" applyAlignment="1">
      <alignment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49" fontId="6" fillId="2" borderId="15" xfId="0" applyNumberFormat="1" applyFont="1" applyFill="1" applyBorder="1" applyAlignment="1">
      <alignment horizontal="center" vertical="top"/>
    </xf>
    <xf numFmtId="49" fontId="6" fillId="2" borderId="10" xfId="0" applyNumberFormat="1" applyFont="1" applyFill="1" applyBorder="1" applyAlignment="1">
      <alignment horizontal="center" vertical="top"/>
    </xf>
    <xf numFmtId="49" fontId="6" fillId="2" borderId="13" xfId="0" applyNumberFormat="1" applyFont="1" applyFill="1" applyBorder="1" applyAlignment="1">
      <alignment horizontal="center" vertical="top"/>
    </xf>
    <xf numFmtId="49" fontId="6" fillId="3" borderId="26" xfId="0" applyNumberFormat="1" applyFont="1" applyFill="1" applyBorder="1" applyAlignment="1">
      <alignment horizontal="center" vertical="top"/>
    </xf>
    <xf numFmtId="49" fontId="6" fillId="3" borderId="71" xfId="0" applyNumberFormat="1" applyFont="1" applyFill="1" applyBorder="1" applyAlignment="1">
      <alignment horizontal="center" vertical="top"/>
    </xf>
    <xf numFmtId="49" fontId="6" fillId="3" borderId="62" xfId="0" applyNumberFormat="1" applyFont="1" applyFill="1" applyBorder="1" applyAlignment="1">
      <alignment horizontal="center" vertical="top"/>
    </xf>
    <xf numFmtId="49" fontId="6" fillId="0" borderId="14" xfId="0" applyNumberFormat="1" applyFont="1" applyBorder="1" applyAlignment="1">
      <alignment horizontal="center" vertical="top"/>
    </xf>
    <xf numFmtId="49" fontId="6" fillId="0" borderId="9" xfId="0" applyNumberFormat="1" applyFont="1" applyBorder="1" applyAlignment="1">
      <alignment horizontal="center" vertical="top"/>
    </xf>
    <xf numFmtId="49" fontId="6" fillId="0" borderId="1" xfId="0" applyNumberFormat="1" applyFont="1" applyBorder="1" applyAlignment="1">
      <alignment horizontal="center" vertical="top"/>
    </xf>
    <xf numFmtId="0" fontId="5" fillId="0" borderId="35" xfId="0" applyFont="1" applyFill="1" applyBorder="1" applyAlignment="1">
      <alignment horizontal="left" vertical="top" wrapText="1"/>
    </xf>
    <xf numFmtId="0" fontId="5" fillId="0" borderId="7" xfId="0" applyFont="1" applyFill="1" applyBorder="1" applyAlignment="1">
      <alignment horizontal="left" vertical="top" wrapText="1"/>
    </xf>
    <xf numFmtId="0" fontId="13" fillId="0" borderId="64" xfId="0" applyFont="1" applyBorder="1" applyAlignment="1">
      <alignment vertical="top" wrapText="1"/>
    </xf>
    <xf numFmtId="0" fontId="13" fillId="0" borderId="29" xfId="0" applyFont="1" applyBorder="1" applyAlignment="1">
      <alignment vertical="top" wrapText="1"/>
    </xf>
    <xf numFmtId="0" fontId="10" fillId="0" borderId="41" xfId="0" applyFont="1" applyBorder="1" applyAlignment="1">
      <alignment vertical="top" wrapText="1"/>
    </xf>
    <xf numFmtId="49" fontId="2" fillId="0" borderId="9" xfId="0" applyNumberFormat="1" applyFont="1" applyFill="1" applyBorder="1" applyAlignment="1">
      <alignment horizontal="center" vertical="top"/>
    </xf>
    <xf numFmtId="49" fontId="2" fillId="0" borderId="31" xfId="0" applyNumberFormat="1" applyFont="1" applyFill="1" applyBorder="1" applyAlignment="1">
      <alignment horizontal="center" vertical="top"/>
    </xf>
    <xf numFmtId="49" fontId="2" fillId="0" borderId="11" xfId="0" applyNumberFormat="1" applyFont="1" applyFill="1" applyBorder="1" applyAlignment="1">
      <alignment horizontal="center" vertical="top"/>
    </xf>
    <xf numFmtId="49" fontId="2" fillId="0" borderId="32" xfId="0" applyNumberFormat="1" applyFont="1" applyFill="1" applyBorder="1" applyAlignment="1">
      <alignment horizontal="center" vertical="top"/>
    </xf>
    <xf numFmtId="49" fontId="23" fillId="2" borderId="15" xfId="0" applyNumberFormat="1" applyFont="1" applyFill="1" applyBorder="1" applyAlignment="1">
      <alignment horizontal="center" vertical="top"/>
    </xf>
    <xf numFmtId="49" fontId="23" fillId="2" borderId="10" xfId="0" applyNumberFormat="1" applyFont="1" applyFill="1" applyBorder="1" applyAlignment="1">
      <alignment horizontal="center" vertical="top"/>
    </xf>
    <xf numFmtId="49" fontId="23" fillId="2" borderId="13" xfId="0" applyNumberFormat="1" applyFont="1" applyFill="1" applyBorder="1" applyAlignment="1">
      <alignment horizontal="center" vertical="top"/>
    </xf>
    <xf numFmtId="0" fontId="5" fillId="0" borderId="40" xfId="0" applyFont="1" applyFill="1" applyBorder="1" applyAlignment="1">
      <alignment horizontal="left" vertical="top" wrapText="1"/>
    </xf>
    <xf numFmtId="49" fontId="2" fillId="0" borderId="27" xfId="0" applyNumberFormat="1" applyFont="1" applyFill="1" applyBorder="1" applyAlignment="1">
      <alignment horizontal="center" vertical="top" wrapText="1"/>
    </xf>
    <xf numFmtId="49" fontId="2" fillId="0" borderId="19" xfId="0" applyNumberFormat="1" applyFont="1" applyFill="1" applyBorder="1" applyAlignment="1">
      <alignment horizontal="center" vertical="top" wrapText="1"/>
    </xf>
    <xf numFmtId="49" fontId="2" fillId="0" borderId="31" xfId="0" applyNumberFormat="1" applyFont="1" applyFill="1" applyBorder="1" applyAlignment="1">
      <alignment horizontal="center" vertical="top" wrapText="1"/>
    </xf>
    <xf numFmtId="49" fontId="2" fillId="0" borderId="28" xfId="0" applyNumberFormat="1" applyFont="1" applyFill="1" applyBorder="1" applyAlignment="1">
      <alignment horizontal="center" vertical="top" wrapText="1"/>
    </xf>
    <xf numFmtId="49" fontId="2" fillId="0" borderId="20" xfId="0" applyNumberFormat="1" applyFont="1" applyFill="1" applyBorder="1" applyAlignment="1">
      <alignment horizontal="center" vertical="top" wrapText="1"/>
    </xf>
    <xf numFmtId="49" fontId="2" fillId="0" borderId="32" xfId="0" applyNumberFormat="1" applyFont="1" applyFill="1" applyBorder="1" applyAlignment="1">
      <alignment horizontal="center" vertical="top" wrapText="1"/>
    </xf>
    <xf numFmtId="49" fontId="5" fillId="0" borderId="10" xfId="0" applyNumberFormat="1" applyFont="1" applyFill="1" applyBorder="1" applyAlignment="1">
      <alignment horizontal="left" vertical="top" wrapText="1"/>
    </xf>
    <xf numFmtId="49" fontId="5" fillId="0" borderId="39" xfId="0" applyNumberFormat="1" applyFont="1" applyFill="1" applyBorder="1" applyAlignment="1">
      <alignment horizontal="left" vertical="top" wrapText="1"/>
    </xf>
    <xf numFmtId="49" fontId="5" fillId="5" borderId="64" xfId="0" applyNumberFormat="1" applyFont="1" applyFill="1" applyBorder="1" applyAlignment="1">
      <alignment vertical="top" wrapText="1"/>
    </xf>
    <xf numFmtId="0" fontId="6" fillId="3" borderId="4" xfId="0" applyFont="1" applyFill="1" applyBorder="1" applyAlignment="1">
      <alignment horizontal="left" vertical="top" wrapText="1"/>
    </xf>
    <xf numFmtId="0" fontId="6" fillId="3" borderId="59" xfId="0" applyFont="1" applyFill="1" applyBorder="1" applyAlignment="1">
      <alignment horizontal="left" vertical="top" wrapText="1"/>
    </xf>
    <xf numFmtId="49" fontId="23" fillId="2" borderId="6" xfId="0" applyNumberFormat="1" applyFont="1" applyFill="1" applyBorder="1" applyAlignment="1">
      <alignment horizontal="center" vertical="top"/>
    </xf>
    <xf numFmtId="49" fontId="6" fillId="3" borderId="7" xfId="0" applyNumberFormat="1" applyFont="1" applyFill="1" applyBorder="1" applyAlignment="1">
      <alignment horizontal="center" vertical="top"/>
    </xf>
    <xf numFmtId="49" fontId="8" fillId="0" borderId="18" xfId="0" applyNumberFormat="1" applyFont="1" applyBorder="1" applyAlignment="1">
      <alignment horizontal="center" vertical="top" wrapText="1"/>
    </xf>
    <xf numFmtId="49" fontId="2" fillId="0" borderId="58" xfId="0" applyNumberFormat="1" applyFont="1" applyBorder="1" applyAlignment="1">
      <alignment horizontal="center" vertical="top"/>
    </xf>
    <xf numFmtId="0" fontId="5" fillId="7" borderId="28" xfId="0" applyFont="1" applyFill="1" applyBorder="1" applyAlignment="1">
      <alignment horizontal="left" vertical="top" wrapText="1"/>
    </xf>
    <xf numFmtId="0" fontId="5" fillId="7" borderId="20" xfId="0" applyFont="1" applyFill="1" applyBorder="1" applyAlignment="1">
      <alignment horizontal="left" vertical="top" wrapText="1"/>
    </xf>
    <xf numFmtId="0" fontId="5" fillId="7" borderId="32" xfId="0" applyFont="1" applyFill="1" applyBorder="1" applyAlignment="1">
      <alignment horizontal="left" vertical="top" wrapText="1"/>
    </xf>
    <xf numFmtId="49" fontId="2" fillId="0" borderId="52" xfId="0" applyNumberFormat="1" applyFont="1" applyBorder="1" applyAlignment="1">
      <alignment horizontal="center" vertical="top" wrapText="1"/>
    </xf>
    <xf numFmtId="49" fontId="6" fillId="3" borderId="31" xfId="0" applyNumberFormat="1" applyFont="1" applyFill="1" applyBorder="1" applyAlignment="1">
      <alignment horizontal="right" vertical="top"/>
    </xf>
    <xf numFmtId="49" fontId="6" fillId="3" borderId="22" xfId="0" applyNumberFormat="1" applyFont="1" applyFill="1" applyBorder="1" applyAlignment="1">
      <alignment horizontal="left" vertical="top"/>
    </xf>
    <xf numFmtId="49" fontId="6" fillId="3" borderId="23" xfId="0" applyNumberFormat="1" applyFont="1" applyFill="1" applyBorder="1" applyAlignment="1">
      <alignment horizontal="left" vertical="top"/>
    </xf>
    <xf numFmtId="49" fontId="6" fillId="3" borderId="24" xfId="0" applyNumberFormat="1" applyFont="1" applyFill="1" applyBorder="1" applyAlignment="1">
      <alignment horizontal="left" vertical="top"/>
    </xf>
    <xf numFmtId="49" fontId="5" fillId="7" borderId="64" xfId="0" applyNumberFormat="1" applyFont="1" applyFill="1" applyBorder="1" applyAlignment="1">
      <alignment vertical="top" wrapText="1"/>
    </xf>
    <xf numFmtId="0" fontId="10" fillId="7" borderId="41" xfId="0" applyFont="1" applyFill="1" applyBorder="1" applyAlignment="1">
      <alignment vertical="top" wrapText="1"/>
    </xf>
    <xf numFmtId="49" fontId="6" fillId="3" borderId="66" xfId="0" applyNumberFormat="1" applyFont="1" applyFill="1" applyBorder="1" applyAlignment="1">
      <alignment horizontal="left" vertical="top"/>
    </xf>
    <xf numFmtId="0" fontId="13" fillId="7" borderId="6" xfId="0" applyFont="1" applyFill="1" applyBorder="1" applyAlignment="1">
      <alignment horizontal="left" wrapText="1"/>
    </xf>
    <xf numFmtId="0" fontId="10" fillId="7" borderId="39" xfId="0" applyFont="1" applyFill="1" applyBorder="1" applyAlignment="1">
      <alignment horizontal="left" wrapText="1"/>
    </xf>
    <xf numFmtId="49" fontId="3" fillId="0" borderId="19" xfId="0" applyNumberFormat="1" applyFont="1" applyFill="1" applyBorder="1" applyAlignment="1">
      <alignment horizontal="center" vertical="top" wrapText="1"/>
    </xf>
    <xf numFmtId="0" fontId="10" fillId="0" borderId="31" xfId="0" applyFont="1" applyFill="1" applyBorder="1" applyAlignment="1">
      <alignment horizontal="center" vertical="top" wrapText="1"/>
    </xf>
    <xf numFmtId="49" fontId="3" fillId="0" borderId="20" xfId="0" applyNumberFormat="1" applyFont="1" applyFill="1" applyBorder="1" applyAlignment="1">
      <alignment horizontal="center" vertical="top" wrapText="1"/>
    </xf>
    <xf numFmtId="0" fontId="10" fillId="0" borderId="32" xfId="0" applyFont="1" applyFill="1" applyBorder="1" applyAlignment="1">
      <alignment horizontal="center" vertical="top" wrapText="1"/>
    </xf>
    <xf numFmtId="0" fontId="19" fillId="0" borderId="39" xfId="0" applyFont="1" applyBorder="1" applyAlignment="1">
      <alignment vertical="top"/>
    </xf>
    <xf numFmtId="49" fontId="5" fillId="0" borderId="34" xfId="0" applyNumberFormat="1" applyFont="1" applyFill="1" applyBorder="1" applyAlignment="1">
      <alignment horizontal="left" vertical="top" wrapText="1"/>
    </xf>
    <xf numFmtId="49" fontId="5" fillId="0" borderId="70" xfId="0" applyNumberFormat="1" applyFont="1" applyFill="1" applyBorder="1" applyAlignment="1">
      <alignment horizontal="left" vertical="top" wrapText="1"/>
    </xf>
    <xf numFmtId="0" fontId="4" fillId="2" borderId="23" xfId="0" applyFont="1" applyFill="1" applyBorder="1" applyAlignment="1">
      <alignment horizontal="left" vertical="top"/>
    </xf>
    <xf numFmtId="0" fontId="4" fillId="2" borderId="24" xfId="0" applyFont="1" applyFill="1" applyBorder="1" applyAlignment="1">
      <alignment horizontal="left" vertical="top"/>
    </xf>
    <xf numFmtId="0" fontId="7" fillId="0" borderId="66" xfId="0" applyFont="1" applyBorder="1" applyAlignment="1">
      <alignment horizontal="center" vertical="center" textRotation="90" wrapText="1"/>
    </xf>
    <xf numFmtId="0" fontId="7" fillId="0" borderId="0" xfId="0" applyFont="1" applyBorder="1" applyAlignment="1">
      <alignment horizontal="center" vertical="center" textRotation="90" wrapText="1"/>
    </xf>
    <xf numFmtId="0" fontId="7" fillId="0" borderId="43" xfId="0" applyFont="1" applyBorder="1" applyAlignment="1">
      <alignment horizontal="center" vertical="center" textRotation="90" wrapText="1"/>
    </xf>
    <xf numFmtId="0" fontId="7" fillId="0" borderId="50" xfId="0" applyFont="1" applyBorder="1" applyAlignment="1">
      <alignment horizontal="center" vertical="center" textRotation="90" wrapText="1"/>
    </xf>
    <xf numFmtId="0" fontId="7" fillId="0" borderId="18" xfId="0" applyFont="1" applyBorder="1" applyAlignment="1">
      <alignment horizontal="center" vertical="center" textRotation="90" wrapText="1"/>
    </xf>
    <xf numFmtId="0" fontId="7" fillId="0" borderId="42" xfId="0" applyFont="1" applyBorder="1" applyAlignment="1">
      <alignment horizontal="center" vertical="center" textRotation="90" wrapText="1"/>
    </xf>
    <xf numFmtId="0" fontId="6" fillId="0" borderId="52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46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textRotation="90" wrapText="1"/>
    </xf>
    <xf numFmtId="0" fontId="2" fillId="0" borderId="39" xfId="0" applyFont="1" applyBorder="1" applyAlignment="1">
      <alignment horizontal="center" vertical="center" textRotation="90" wrapText="1"/>
    </xf>
    <xf numFmtId="0" fontId="2" fillId="0" borderId="56" xfId="0" applyFont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 textRotation="90" wrapText="1"/>
    </xf>
    <xf numFmtId="0" fontId="2" fillId="0" borderId="32" xfId="0" applyFont="1" applyFill="1" applyBorder="1" applyAlignment="1">
      <alignment horizontal="center" vertical="center" textRotation="90" wrapText="1"/>
    </xf>
    <xf numFmtId="0" fontId="5" fillId="0" borderId="10" xfId="0" applyFont="1" applyBorder="1" applyAlignment="1">
      <alignment horizontal="center" vertical="center" wrapText="1"/>
    </xf>
    <xf numFmtId="0" fontId="5" fillId="0" borderId="39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73" xfId="0" applyFont="1" applyBorder="1" applyAlignment="1">
      <alignment horizontal="center" vertical="center"/>
    </xf>
    <xf numFmtId="0" fontId="20" fillId="0" borderId="0" xfId="0" applyFont="1" applyAlignment="1">
      <alignment horizontal="left" vertical="top" wrapText="1"/>
    </xf>
    <xf numFmtId="0" fontId="28" fillId="0" borderId="0" xfId="0" applyFont="1" applyAlignment="1">
      <alignment vertical="top"/>
    </xf>
    <xf numFmtId="0" fontId="10" fillId="0" borderId="0" xfId="0" applyFont="1" applyAlignment="1">
      <alignment horizontal="left" wrapText="1"/>
    </xf>
    <xf numFmtId="0" fontId="2" fillId="0" borderId="15" xfId="0" applyFont="1" applyBorder="1" applyAlignment="1">
      <alignment horizontal="center" vertical="center" textRotation="90" wrapText="1"/>
    </xf>
    <xf numFmtId="0" fontId="2" fillId="0" borderId="60" xfId="0" applyFont="1" applyBorder="1" applyAlignment="1">
      <alignment horizontal="center" vertical="center" textRotation="90" wrapText="1"/>
    </xf>
    <xf numFmtId="0" fontId="2" fillId="0" borderId="13" xfId="0" applyFont="1" applyBorder="1" applyAlignment="1">
      <alignment horizontal="center" vertical="center" textRotation="90" wrapText="1"/>
    </xf>
    <xf numFmtId="0" fontId="2" fillId="0" borderId="14" xfId="0" applyFont="1" applyBorder="1" applyAlignment="1">
      <alignment horizontal="center" vertical="center" textRotation="90" wrapText="1"/>
    </xf>
    <xf numFmtId="0" fontId="2" fillId="0" borderId="56" xfId="0" applyFont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vertical="center" textRotation="90" wrapText="1"/>
    </xf>
    <xf numFmtId="0" fontId="5" fillId="0" borderId="27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2" fillId="0" borderId="50" xfId="0" applyNumberFormat="1" applyFont="1" applyBorder="1" applyAlignment="1">
      <alignment horizontal="center" vertical="center" textRotation="90" wrapText="1"/>
    </xf>
    <xf numFmtId="0" fontId="2" fillId="0" borderId="18" xfId="0" applyNumberFormat="1" applyFont="1" applyBorder="1" applyAlignment="1">
      <alignment horizontal="center" vertical="center" textRotation="90" wrapText="1"/>
    </xf>
    <xf numFmtId="0" fontId="2" fillId="0" borderId="42" xfId="0" applyNumberFormat="1" applyFont="1" applyBorder="1" applyAlignment="1">
      <alignment horizontal="center" vertical="center" textRotation="90" wrapText="1"/>
    </xf>
    <xf numFmtId="0" fontId="2" fillId="0" borderId="17" xfId="0" applyFont="1" applyBorder="1" applyAlignment="1">
      <alignment horizontal="center" vertical="center" textRotation="90" wrapText="1"/>
    </xf>
    <xf numFmtId="0" fontId="2" fillId="0" borderId="61" xfId="0" applyFont="1" applyBorder="1" applyAlignment="1">
      <alignment horizontal="center" vertical="center" textRotation="90" wrapText="1"/>
    </xf>
    <xf numFmtId="0" fontId="2" fillId="0" borderId="21" xfId="0" applyFont="1" applyBorder="1" applyAlignment="1">
      <alignment horizontal="center" vertical="center" textRotation="90" wrapText="1"/>
    </xf>
    <xf numFmtId="0" fontId="2" fillId="0" borderId="50" xfId="0" applyFont="1" applyBorder="1" applyAlignment="1">
      <alignment horizontal="center" vertical="center" textRotation="90" wrapText="1"/>
    </xf>
    <xf numFmtId="0" fontId="2" fillId="0" borderId="18" xfId="0" applyFont="1" applyBorder="1" applyAlignment="1">
      <alignment horizontal="center" vertical="center" textRotation="90" wrapText="1"/>
    </xf>
    <xf numFmtId="0" fontId="2" fillId="0" borderId="42" xfId="0" applyFont="1" applyBorder="1" applyAlignment="1">
      <alignment horizontal="center" vertical="center" textRotation="90" wrapText="1"/>
    </xf>
  </cellXfs>
  <cellStyles count="3">
    <cellStyle name="Įprastas" xfId="0" builtinId="0"/>
    <cellStyle name="Įprastas 2" xfId="2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126"/>
  <sheetViews>
    <sheetView tabSelected="1" topLeftCell="A97" zoomScaleNormal="100" workbookViewId="0">
      <selection activeCell="D92" sqref="D92:D95"/>
    </sheetView>
  </sheetViews>
  <sheetFormatPr defaultColWidth="9.109375" defaultRowHeight="10.199999999999999" x14ac:dyDescent="0.25"/>
  <cols>
    <col min="1" max="1" width="2.6640625" style="1" customWidth="1"/>
    <col min="2" max="3" width="2.5546875" style="1" customWidth="1"/>
    <col min="4" max="4" width="22.5546875" style="1" customWidth="1"/>
    <col min="5" max="5" width="7.88671875" style="2" customWidth="1"/>
    <col min="6" max="6" width="4.44140625" style="1" customWidth="1"/>
    <col min="7" max="7" width="5.33203125" style="3" customWidth="1"/>
    <col min="8" max="8" width="6.44140625" style="1" customWidth="1"/>
    <col min="9" max="9" width="5.5546875" style="1" customWidth="1"/>
    <col min="10" max="10" width="6.109375" style="1" customWidth="1"/>
    <col min="11" max="11" width="5.44140625" style="1" customWidth="1"/>
    <col min="12" max="13" width="5.6640625" style="1" customWidth="1"/>
    <col min="14" max="14" width="30.5546875" style="1" customWidth="1"/>
    <col min="15" max="15" width="6.109375" style="4" customWidth="1"/>
    <col min="16" max="16" width="5.88671875" style="1" customWidth="1"/>
    <col min="17" max="17" width="5.6640625" style="1" customWidth="1"/>
    <col min="18" max="18" width="18.6640625" style="5" customWidth="1"/>
    <col min="19" max="16384" width="9.109375" style="5"/>
  </cols>
  <sheetData>
    <row r="1" spans="1:23" ht="47.25" customHeight="1" x14ac:dyDescent="0.25">
      <c r="L1" s="334"/>
      <c r="M1" s="335"/>
      <c r="N1" s="335"/>
      <c r="O1" s="335"/>
      <c r="P1" s="335"/>
      <c r="Q1" s="335"/>
    </row>
    <row r="2" spans="1:23" ht="12.75" customHeight="1" x14ac:dyDescent="0.25">
      <c r="D2" s="59"/>
      <c r="E2" s="40" t="s">
        <v>111</v>
      </c>
      <c r="F2" s="41"/>
      <c r="G2" s="42"/>
      <c r="H2" s="41"/>
      <c r="I2" s="41"/>
      <c r="J2" s="41"/>
      <c r="K2" s="59"/>
      <c r="L2" s="60"/>
      <c r="M2" s="61"/>
      <c r="N2" s="61"/>
      <c r="O2" s="61"/>
      <c r="P2" s="61"/>
      <c r="Q2" s="61"/>
      <c r="R2" s="62"/>
      <c r="S2" s="62"/>
      <c r="T2" s="62"/>
      <c r="U2" s="62"/>
      <c r="V2" s="62"/>
      <c r="W2" s="62"/>
    </row>
    <row r="3" spans="1:23" ht="15.75" customHeight="1" thickBot="1" x14ac:dyDescent="0.3">
      <c r="A3" s="44"/>
      <c r="B3" s="45"/>
      <c r="C3" s="45"/>
      <c r="D3" s="336" t="s">
        <v>57</v>
      </c>
      <c r="E3" s="336"/>
      <c r="F3" s="336"/>
      <c r="G3" s="336"/>
      <c r="H3" s="336"/>
      <c r="I3" s="336"/>
      <c r="J3" s="336"/>
      <c r="K3" s="336"/>
      <c r="L3" s="336"/>
      <c r="M3" s="336"/>
      <c r="N3" s="336"/>
      <c r="O3" s="336"/>
      <c r="P3" s="336"/>
      <c r="Q3" s="336"/>
      <c r="R3" s="336"/>
      <c r="S3" s="336"/>
      <c r="T3" s="336"/>
      <c r="U3" s="336"/>
      <c r="V3" s="336"/>
      <c r="W3" s="336"/>
    </row>
    <row r="4" spans="1:23" ht="36.75" customHeight="1" x14ac:dyDescent="0.25">
      <c r="A4" s="337" t="s">
        <v>0</v>
      </c>
      <c r="B4" s="340" t="s">
        <v>1</v>
      </c>
      <c r="C4" s="340" t="s">
        <v>2</v>
      </c>
      <c r="D4" s="343" t="s">
        <v>3</v>
      </c>
      <c r="E4" s="346" t="s">
        <v>4</v>
      </c>
      <c r="F4" s="349" t="s">
        <v>5</v>
      </c>
      <c r="G4" s="352" t="s">
        <v>6</v>
      </c>
      <c r="H4" s="254" t="s">
        <v>101</v>
      </c>
      <c r="I4" s="255"/>
      <c r="J4" s="255"/>
      <c r="K4" s="256"/>
      <c r="L4" s="316" t="s">
        <v>108</v>
      </c>
      <c r="M4" s="319" t="s">
        <v>109</v>
      </c>
      <c r="N4" s="322" t="s">
        <v>23</v>
      </c>
      <c r="O4" s="323"/>
      <c r="P4" s="323"/>
      <c r="Q4" s="324"/>
    </row>
    <row r="5" spans="1:23" ht="15" customHeight="1" x14ac:dyDescent="0.25">
      <c r="A5" s="338"/>
      <c r="B5" s="341"/>
      <c r="C5" s="341"/>
      <c r="D5" s="344"/>
      <c r="E5" s="347"/>
      <c r="F5" s="350"/>
      <c r="G5" s="353"/>
      <c r="H5" s="325" t="s">
        <v>7</v>
      </c>
      <c r="I5" s="327" t="s">
        <v>8</v>
      </c>
      <c r="J5" s="327"/>
      <c r="K5" s="328" t="s">
        <v>9</v>
      </c>
      <c r="L5" s="317"/>
      <c r="M5" s="320"/>
      <c r="N5" s="330" t="s">
        <v>56</v>
      </c>
      <c r="O5" s="332" t="s">
        <v>10</v>
      </c>
      <c r="P5" s="332"/>
      <c r="Q5" s="333"/>
    </row>
    <row r="6" spans="1:23" ht="90" customHeight="1" thickBot="1" x14ac:dyDescent="0.3">
      <c r="A6" s="339"/>
      <c r="B6" s="342"/>
      <c r="C6" s="342"/>
      <c r="D6" s="345"/>
      <c r="E6" s="348"/>
      <c r="F6" s="351"/>
      <c r="G6" s="354"/>
      <c r="H6" s="326"/>
      <c r="I6" s="56" t="s">
        <v>7</v>
      </c>
      <c r="J6" s="20" t="s">
        <v>11</v>
      </c>
      <c r="K6" s="329"/>
      <c r="L6" s="318"/>
      <c r="M6" s="321"/>
      <c r="N6" s="331"/>
      <c r="O6" s="6" t="s">
        <v>78</v>
      </c>
      <c r="P6" s="6" t="s">
        <v>79</v>
      </c>
      <c r="Q6" s="7" t="s">
        <v>86</v>
      </c>
    </row>
    <row r="7" spans="1:23" ht="12.75" customHeight="1" thickBot="1" x14ac:dyDescent="0.3">
      <c r="A7" s="21" t="s">
        <v>12</v>
      </c>
      <c r="B7" s="314" t="s">
        <v>112</v>
      </c>
      <c r="C7" s="314"/>
      <c r="D7" s="314"/>
      <c r="E7" s="314"/>
      <c r="F7" s="314"/>
      <c r="G7" s="314"/>
      <c r="H7" s="314"/>
      <c r="I7" s="314"/>
      <c r="J7" s="314"/>
      <c r="K7" s="314"/>
      <c r="L7" s="314"/>
      <c r="M7" s="314"/>
      <c r="N7" s="314"/>
      <c r="O7" s="314"/>
      <c r="P7" s="314"/>
      <c r="Q7" s="315"/>
    </row>
    <row r="8" spans="1:23" ht="12.75" customHeight="1" thickBot="1" x14ac:dyDescent="0.3">
      <c r="A8" s="22" t="s">
        <v>12</v>
      </c>
      <c r="B8" s="23" t="s">
        <v>12</v>
      </c>
      <c r="C8" s="299" t="s">
        <v>113</v>
      </c>
      <c r="D8" s="300"/>
      <c r="E8" s="304"/>
      <c r="F8" s="304"/>
      <c r="G8" s="300"/>
      <c r="H8" s="300"/>
      <c r="I8" s="300"/>
      <c r="J8" s="300"/>
      <c r="K8" s="300"/>
      <c r="L8" s="300"/>
      <c r="M8" s="300"/>
      <c r="N8" s="300"/>
      <c r="O8" s="300"/>
      <c r="P8" s="300"/>
      <c r="Q8" s="301"/>
    </row>
    <row r="9" spans="1:23" ht="12.75" customHeight="1" x14ac:dyDescent="0.25">
      <c r="A9" s="179" t="s">
        <v>12</v>
      </c>
      <c r="B9" s="182" t="s">
        <v>12</v>
      </c>
      <c r="C9" s="185" t="s">
        <v>12</v>
      </c>
      <c r="D9" s="188" t="s">
        <v>114</v>
      </c>
      <c r="E9" s="191" t="s">
        <v>115</v>
      </c>
      <c r="F9" s="194" t="s">
        <v>116</v>
      </c>
      <c r="G9" s="28" t="s">
        <v>60</v>
      </c>
      <c r="H9" s="83">
        <v>221.3</v>
      </c>
      <c r="I9" s="69"/>
      <c r="J9" s="69">
        <v>144.19999999999999</v>
      </c>
      <c r="K9" s="77"/>
      <c r="L9" s="70">
        <v>240</v>
      </c>
      <c r="M9" s="70">
        <v>250</v>
      </c>
      <c r="N9" s="84" t="s">
        <v>117</v>
      </c>
      <c r="O9" s="48" t="s">
        <v>118</v>
      </c>
      <c r="P9" s="48" t="s">
        <v>119</v>
      </c>
      <c r="Q9" s="65" t="s">
        <v>120</v>
      </c>
      <c r="R9" s="85"/>
      <c r="S9" s="85"/>
      <c r="T9" s="85"/>
      <c r="U9" s="85"/>
      <c r="V9" s="85"/>
      <c r="W9" s="85"/>
    </row>
    <row r="10" spans="1:23" ht="14.25" customHeight="1" x14ac:dyDescent="0.25">
      <c r="A10" s="180"/>
      <c r="B10" s="183"/>
      <c r="C10" s="186"/>
      <c r="D10" s="189"/>
      <c r="E10" s="192"/>
      <c r="F10" s="195"/>
      <c r="G10" s="46" t="s">
        <v>85</v>
      </c>
      <c r="H10" s="64">
        <v>15</v>
      </c>
      <c r="I10" s="43"/>
      <c r="J10" s="43"/>
      <c r="K10" s="86">
        <v>15</v>
      </c>
      <c r="L10" s="47"/>
      <c r="M10" s="47"/>
      <c r="N10" s="87" t="s">
        <v>121</v>
      </c>
      <c r="O10" s="66" t="s">
        <v>71</v>
      </c>
      <c r="P10" s="66" t="s">
        <v>71</v>
      </c>
      <c r="Q10" s="67" t="s">
        <v>71</v>
      </c>
      <c r="R10" s="85"/>
      <c r="S10" s="85"/>
      <c r="T10" s="85"/>
      <c r="U10" s="85"/>
      <c r="V10" s="85"/>
      <c r="W10" s="85"/>
    </row>
    <row r="11" spans="1:23" ht="15" customHeight="1" x14ac:dyDescent="0.25">
      <c r="A11" s="180"/>
      <c r="B11" s="183"/>
      <c r="C11" s="186"/>
      <c r="D11" s="189"/>
      <c r="E11" s="192"/>
      <c r="F11" s="195"/>
      <c r="G11" s="167" t="s">
        <v>85</v>
      </c>
      <c r="H11" s="172">
        <v>10.7</v>
      </c>
      <c r="I11" s="171"/>
      <c r="J11" s="171">
        <v>8.1999999999999993</v>
      </c>
      <c r="K11" s="86"/>
      <c r="L11" s="47"/>
      <c r="M11" s="47"/>
      <c r="N11" s="88" t="s">
        <v>122</v>
      </c>
      <c r="O11" s="66" t="s">
        <v>123</v>
      </c>
      <c r="P11" s="66" t="s">
        <v>124</v>
      </c>
      <c r="Q11" s="67" t="s">
        <v>125</v>
      </c>
      <c r="R11" s="85"/>
      <c r="S11" s="85"/>
      <c r="T11" s="85"/>
      <c r="U11" s="85"/>
      <c r="V11" s="85"/>
      <c r="W11" s="85"/>
    </row>
    <row r="12" spans="1:23" ht="15.75" customHeight="1" thickBot="1" x14ac:dyDescent="0.3">
      <c r="A12" s="181"/>
      <c r="B12" s="184"/>
      <c r="C12" s="187"/>
      <c r="D12" s="190"/>
      <c r="E12" s="193"/>
      <c r="F12" s="196"/>
      <c r="G12" s="8" t="s">
        <v>13</v>
      </c>
      <c r="H12" s="170">
        <f>H9+H10+H11</f>
        <v>247</v>
      </c>
      <c r="I12" s="170">
        <f t="shared" ref="I12:K12" si="0">I9+I10</f>
        <v>0</v>
      </c>
      <c r="J12" s="170">
        <f>J9+J10+J11</f>
        <v>152.39999999999998</v>
      </c>
      <c r="K12" s="89">
        <f t="shared" si="0"/>
        <v>15</v>
      </c>
      <c r="L12" s="89">
        <f t="shared" ref="L12:M12" si="1">L9*1</f>
        <v>240</v>
      </c>
      <c r="M12" s="89">
        <f t="shared" si="1"/>
        <v>250</v>
      </c>
      <c r="N12" s="63"/>
      <c r="O12" s="158"/>
      <c r="P12" s="158"/>
      <c r="Q12" s="160"/>
      <c r="R12" s="85"/>
      <c r="S12" s="85"/>
      <c r="T12" s="85"/>
      <c r="U12" s="85"/>
      <c r="V12" s="85"/>
      <c r="W12" s="85"/>
    </row>
    <row r="13" spans="1:23" ht="12.75" customHeight="1" x14ac:dyDescent="0.25">
      <c r="A13" s="179" t="s">
        <v>12</v>
      </c>
      <c r="B13" s="182" t="s">
        <v>12</v>
      </c>
      <c r="C13" s="185" t="s">
        <v>14</v>
      </c>
      <c r="D13" s="188" t="s">
        <v>126</v>
      </c>
      <c r="E13" s="191" t="s">
        <v>127</v>
      </c>
      <c r="F13" s="194" t="s">
        <v>116</v>
      </c>
      <c r="G13" s="28" t="s">
        <v>60</v>
      </c>
      <c r="H13" s="83">
        <v>287.7</v>
      </c>
      <c r="I13" s="69"/>
      <c r="J13" s="69">
        <v>181.2</v>
      </c>
      <c r="K13" s="77"/>
      <c r="L13" s="70">
        <v>290</v>
      </c>
      <c r="M13" s="70">
        <v>300</v>
      </c>
      <c r="N13" s="84" t="s">
        <v>117</v>
      </c>
      <c r="O13" s="71">
        <v>141</v>
      </c>
      <c r="P13" s="71">
        <v>143</v>
      </c>
      <c r="Q13" s="72">
        <v>145</v>
      </c>
      <c r="R13" s="85"/>
      <c r="S13" s="85"/>
      <c r="T13" s="85"/>
      <c r="U13" s="85"/>
      <c r="V13" s="85"/>
      <c r="W13" s="85"/>
    </row>
    <row r="14" spans="1:23" ht="20.399999999999999" customHeight="1" x14ac:dyDescent="0.25">
      <c r="A14" s="180"/>
      <c r="B14" s="183"/>
      <c r="C14" s="186"/>
      <c r="D14" s="189"/>
      <c r="E14" s="192"/>
      <c r="F14" s="195"/>
      <c r="G14" s="167" t="s">
        <v>85</v>
      </c>
      <c r="H14" s="172">
        <v>14.7</v>
      </c>
      <c r="I14" s="171"/>
      <c r="J14" s="171">
        <v>11.3</v>
      </c>
      <c r="K14" s="86"/>
      <c r="L14" s="47"/>
      <c r="M14" s="47"/>
      <c r="N14" s="87" t="s">
        <v>121</v>
      </c>
      <c r="O14" s="73">
        <v>3</v>
      </c>
      <c r="P14" s="73">
        <v>3</v>
      </c>
      <c r="Q14" s="74">
        <v>3</v>
      </c>
      <c r="R14" s="85"/>
      <c r="S14" s="85"/>
      <c r="T14" s="85"/>
      <c r="U14" s="85"/>
      <c r="V14" s="85"/>
      <c r="W14" s="85"/>
    </row>
    <row r="15" spans="1:23" ht="27" customHeight="1" x14ac:dyDescent="0.25">
      <c r="A15" s="180"/>
      <c r="B15" s="183"/>
      <c r="C15" s="186"/>
      <c r="D15" s="189"/>
      <c r="E15" s="192"/>
      <c r="F15" s="195"/>
      <c r="G15" s="46"/>
      <c r="H15" s="64"/>
      <c r="I15" s="43"/>
      <c r="J15" s="43"/>
      <c r="K15" s="86"/>
      <c r="L15" s="47"/>
      <c r="M15" s="47"/>
      <c r="N15" s="88" t="s">
        <v>128</v>
      </c>
      <c r="O15" s="66" t="s">
        <v>129</v>
      </c>
      <c r="P15" s="66" t="s">
        <v>130</v>
      </c>
      <c r="Q15" s="67" t="s">
        <v>131</v>
      </c>
      <c r="R15" s="85"/>
      <c r="S15" s="85"/>
      <c r="T15" s="85"/>
      <c r="U15" s="85"/>
      <c r="V15" s="85"/>
      <c r="W15" s="85"/>
    </row>
    <row r="16" spans="1:23" ht="15" customHeight="1" thickBot="1" x14ac:dyDescent="0.3">
      <c r="A16" s="181"/>
      <c r="B16" s="184"/>
      <c r="C16" s="187"/>
      <c r="D16" s="190"/>
      <c r="E16" s="193"/>
      <c r="F16" s="196"/>
      <c r="G16" s="8" t="s">
        <v>13</v>
      </c>
      <c r="H16" s="170">
        <f>H13+H14</f>
        <v>302.39999999999998</v>
      </c>
      <c r="I16" s="170">
        <f t="shared" ref="I16:J16" si="2">I13+I14</f>
        <v>0</v>
      </c>
      <c r="J16" s="170">
        <f t="shared" si="2"/>
        <v>192.5</v>
      </c>
      <c r="K16" s="89">
        <f t="shared" ref="K16:M16" si="3">K13*1</f>
        <v>0</v>
      </c>
      <c r="L16" s="89">
        <f t="shared" si="3"/>
        <v>290</v>
      </c>
      <c r="M16" s="89">
        <f t="shared" si="3"/>
        <v>300</v>
      </c>
      <c r="N16" s="63"/>
      <c r="O16" s="158"/>
      <c r="P16" s="158"/>
      <c r="Q16" s="160"/>
      <c r="R16" s="85"/>
      <c r="S16" s="85"/>
      <c r="T16" s="85"/>
      <c r="U16" s="85"/>
      <c r="V16" s="85"/>
      <c r="W16" s="85"/>
    </row>
    <row r="17" spans="1:23" ht="20.399999999999999" customHeight="1" x14ac:dyDescent="0.25">
      <c r="A17" s="179" t="s">
        <v>12</v>
      </c>
      <c r="B17" s="182" t="s">
        <v>12</v>
      </c>
      <c r="C17" s="185" t="s">
        <v>58</v>
      </c>
      <c r="D17" s="188" t="s">
        <v>132</v>
      </c>
      <c r="E17" s="191" t="s">
        <v>133</v>
      </c>
      <c r="F17" s="194" t="s">
        <v>116</v>
      </c>
      <c r="G17" s="28" t="s">
        <v>60</v>
      </c>
      <c r="H17" s="83">
        <v>567.79999999999995</v>
      </c>
      <c r="I17" s="69"/>
      <c r="J17" s="69">
        <v>380</v>
      </c>
      <c r="K17" s="77">
        <v>0.5</v>
      </c>
      <c r="L17" s="70">
        <v>580</v>
      </c>
      <c r="M17" s="70">
        <v>590</v>
      </c>
      <c r="N17" s="84" t="s">
        <v>117</v>
      </c>
      <c r="O17" s="48" t="s">
        <v>89</v>
      </c>
      <c r="P17" s="48" t="s">
        <v>72</v>
      </c>
      <c r="Q17" s="65" t="s">
        <v>93</v>
      </c>
      <c r="R17" s="85"/>
      <c r="S17" s="85"/>
      <c r="T17" s="85"/>
      <c r="U17" s="85"/>
      <c r="V17" s="85"/>
      <c r="W17" s="85"/>
    </row>
    <row r="18" spans="1:23" ht="12.75" customHeight="1" thickBot="1" x14ac:dyDescent="0.3">
      <c r="A18" s="180"/>
      <c r="B18" s="183"/>
      <c r="C18" s="186"/>
      <c r="D18" s="189"/>
      <c r="E18" s="192"/>
      <c r="F18" s="195"/>
      <c r="G18" s="167" t="s">
        <v>85</v>
      </c>
      <c r="H18" s="172">
        <v>33.700000000000003</v>
      </c>
      <c r="I18" s="171"/>
      <c r="J18" s="171">
        <v>25.7</v>
      </c>
      <c r="K18" s="86"/>
      <c r="L18" s="47"/>
      <c r="M18" s="47"/>
      <c r="N18" s="87" t="s">
        <v>121</v>
      </c>
      <c r="O18" s="66" t="s">
        <v>77</v>
      </c>
      <c r="P18" s="66" t="s">
        <v>69</v>
      </c>
      <c r="Q18" s="67" t="s">
        <v>69</v>
      </c>
      <c r="R18" s="85"/>
      <c r="S18" s="85"/>
      <c r="T18" s="85"/>
      <c r="U18" s="85"/>
      <c r="V18" s="85"/>
      <c r="W18" s="85"/>
    </row>
    <row r="19" spans="1:23" ht="12.75" customHeight="1" x14ac:dyDescent="0.25">
      <c r="A19" s="180"/>
      <c r="B19" s="183"/>
      <c r="C19" s="186"/>
      <c r="D19" s="189"/>
      <c r="E19" s="192"/>
      <c r="F19" s="195"/>
      <c r="G19" s="46"/>
      <c r="H19" s="64"/>
      <c r="I19" s="43"/>
      <c r="J19" s="43"/>
      <c r="K19" s="86"/>
      <c r="L19" s="47"/>
      <c r="M19" s="47"/>
      <c r="N19" s="84" t="s">
        <v>134</v>
      </c>
      <c r="O19" s="81" t="s">
        <v>94</v>
      </c>
      <c r="P19" s="81" t="s">
        <v>97</v>
      </c>
      <c r="Q19" s="82" t="s">
        <v>99</v>
      </c>
      <c r="R19" s="85"/>
      <c r="S19" s="85"/>
      <c r="T19" s="85"/>
      <c r="U19" s="85"/>
      <c r="V19" s="85"/>
      <c r="W19" s="85"/>
    </row>
    <row r="20" spans="1:23" ht="26.25" customHeight="1" x14ac:dyDescent="0.25">
      <c r="A20" s="180"/>
      <c r="B20" s="183"/>
      <c r="C20" s="186"/>
      <c r="D20" s="189"/>
      <c r="E20" s="192"/>
      <c r="F20" s="195"/>
      <c r="G20" s="46"/>
      <c r="H20" s="64"/>
      <c r="I20" s="43"/>
      <c r="J20" s="43"/>
      <c r="K20" s="86"/>
      <c r="L20" s="47"/>
      <c r="M20" s="47"/>
      <c r="N20" s="90" t="s">
        <v>135</v>
      </c>
      <c r="O20" s="81" t="s">
        <v>71</v>
      </c>
      <c r="P20" s="81" t="s">
        <v>106</v>
      </c>
      <c r="Q20" s="82" t="s">
        <v>103</v>
      </c>
      <c r="R20" s="85"/>
      <c r="S20" s="85"/>
      <c r="T20" s="85"/>
      <c r="U20" s="85"/>
      <c r="V20" s="85"/>
      <c r="W20" s="85"/>
    </row>
    <row r="21" spans="1:23" ht="24.75" customHeight="1" thickBot="1" x14ac:dyDescent="0.3">
      <c r="A21" s="181"/>
      <c r="B21" s="184"/>
      <c r="C21" s="187"/>
      <c r="D21" s="190"/>
      <c r="E21" s="193"/>
      <c r="F21" s="196"/>
      <c r="G21" s="8" t="s">
        <v>13</v>
      </c>
      <c r="H21" s="170">
        <f>H17+H18</f>
        <v>601.5</v>
      </c>
      <c r="I21" s="170">
        <f t="shared" ref="I21:J21" si="4">I17+I18</f>
        <v>0</v>
      </c>
      <c r="J21" s="170">
        <f t="shared" si="4"/>
        <v>405.7</v>
      </c>
      <c r="K21" s="89">
        <f t="shared" ref="K21:M21" si="5">K17*1</f>
        <v>0.5</v>
      </c>
      <c r="L21" s="89">
        <f t="shared" si="5"/>
        <v>580</v>
      </c>
      <c r="M21" s="89">
        <f t="shared" si="5"/>
        <v>590</v>
      </c>
      <c r="N21" s="88" t="s">
        <v>122</v>
      </c>
      <c r="O21" s="66" t="s">
        <v>136</v>
      </c>
      <c r="P21" s="66" t="s">
        <v>137</v>
      </c>
      <c r="Q21" s="67" t="s">
        <v>138</v>
      </c>
      <c r="R21" s="85"/>
      <c r="S21" s="85"/>
      <c r="T21" s="85"/>
      <c r="U21" s="85"/>
      <c r="V21" s="85"/>
      <c r="W21" s="85"/>
    </row>
    <row r="22" spans="1:23" ht="12.75" customHeight="1" x14ac:dyDescent="0.25">
      <c r="A22" s="179" t="s">
        <v>12</v>
      </c>
      <c r="B22" s="182" t="s">
        <v>12</v>
      </c>
      <c r="C22" s="185" t="s">
        <v>59</v>
      </c>
      <c r="D22" s="188" t="s">
        <v>139</v>
      </c>
      <c r="E22" s="191" t="s">
        <v>140</v>
      </c>
      <c r="F22" s="194" t="s">
        <v>116</v>
      </c>
      <c r="G22" s="28" t="s">
        <v>60</v>
      </c>
      <c r="H22" s="83">
        <v>313.2</v>
      </c>
      <c r="I22" s="69"/>
      <c r="J22" s="69">
        <v>217.8</v>
      </c>
      <c r="K22" s="77">
        <v>4.4000000000000004</v>
      </c>
      <c r="L22" s="70">
        <v>320</v>
      </c>
      <c r="M22" s="70">
        <v>330</v>
      </c>
      <c r="N22" s="91" t="s">
        <v>134</v>
      </c>
      <c r="O22" s="48" t="s">
        <v>141</v>
      </c>
      <c r="P22" s="48" t="s">
        <v>142</v>
      </c>
      <c r="Q22" s="65" t="s">
        <v>110</v>
      </c>
      <c r="R22" s="85"/>
      <c r="S22" s="85"/>
      <c r="T22" s="85"/>
      <c r="U22" s="85"/>
      <c r="V22" s="85"/>
      <c r="W22" s="85"/>
    </row>
    <row r="23" spans="1:23" ht="28.5" customHeight="1" x14ac:dyDescent="0.25">
      <c r="A23" s="180"/>
      <c r="B23" s="183"/>
      <c r="C23" s="186"/>
      <c r="D23" s="189"/>
      <c r="E23" s="192"/>
      <c r="F23" s="195"/>
      <c r="G23" s="167" t="s">
        <v>85</v>
      </c>
      <c r="H23" s="172">
        <v>18.5</v>
      </c>
      <c r="I23" s="171"/>
      <c r="J23" s="171">
        <v>14.1</v>
      </c>
      <c r="K23" s="86"/>
      <c r="L23" s="47"/>
      <c r="M23" s="47"/>
      <c r="N23" s="92" t="s">
        <v>143</v>
      </c>
      <c r="O23" s="66" t="s">
        <v>71</v>
      </c>
      <c r="P23" s="66" t="s">
        <v>71</v>
      </c>
      <c r="Q23" s="67" t="s">
        <v>71</v>
      </c>
      <c r="R23" s="85"/>
      <c r="S23" s="85"/>
      <c r="T23" s="85"/>
      <c r="U23" s="85"/>
      <c r="V23" s="85"/>
      <c r="W23" s="85"/>
    </row>
    <row r="24" spans="1:23" ht="12.75" customHeight="1" thickBot="1" x14ac:dyDescent="0.3">
      <c r="A24" s="181"/>
      <c r="B24" s="184"/>
      <c r="C24" s="187"/>
      <c r="D24" s="190"/>
      <c r="E24" s="193"/>
      <c r="F24" s="196"/>
      <c r="G24" s="8" t="s">
        <v>13</v>
      </c>
      <c r="H24" s="170">
        <f>H22+H23</f>
        <v>331.7</v>
      </c>
      <c r="I24" s="170">
        <f t="shared" ref="I24:J24" si="6">I22+I23</f>
        <v>0</v>
      </c>
      <c r="J24" s="170">
        <f t="shared" si="6"/>
        <v>231.9</v>
      </c>
      <c r="K24" s="89">
        <f t="shared" ref="K24:M24" si="7">K22*1</f>
        <v>4.4000000000000004</v>
      </c>
      <c r="L24" s="89">
        <f t="shared" si="7"/>
        <v>320</v>
      </c>
      <c r="M24" s="89">
        <f t="shared" si="7"/>
        <v>330</v>
      </c>
      <c r="N24" s="63"/>
      <c r="O24" s="158"/>
      <c r="P24" s="158"/>
      <c r="Q24" s="160"/>
      <c r="R24" s="85"/>
      <c r="S24" s="85"/>
      <c r="T24" s="85"/>
      <c r="U24" s="85"/>
      <c r="V24" s="85"/>
      <c r="W24" s="85"/>
    </row>
    <row r="25" spans="1:23" ht="12.75" customHeight="1" x14ac:dyDescent="0.25">
      <c r="A25" s="179" t="s">
        <v>12</v>
      </c>
      <c r="B25" s="182" t="s">
        <v>12</v>
      </c>
      <c r="C25" s="185" t="s">
        <v>62</v>
      </c>
      <c r="D25" s="188" t="s">
        <v>144</v>
      </c>
      <c r="E25" s="191" t="s">
        <v>145</v>
      </c>
      <c r="F25" s="194" t="s">
        <v>116</v>
      </c>
      <c r="G25" s="28" t="s">
        <v>60</v>
      </c>
      <c r="H25" s="83">
        <v>176.9</v>
      </c>
      <c r="I25" s="69"/>
      <c r="J25" s="69">
        <v>95.7</v>
      </c>
      <c r="K25" s="77"/>
      <c r="L25" s="70">
        <v>180</v>
      </c>
      <c r="M25" s="70">
        <v>190</v>
      </c>
      <c r="N25" s="93" t="s">
        <v>146</v>
      </c>
      <c r="O25" s="48" t="s">
        <v>141</v>
      </c>
      <c r="P25" s="48" t="s">
        <v>147</v>
      </c>
      <c r="Q25" s="65" t="s">
        <v>142</v>
      </c>
      <c r="R25" s="85"/>
      <c r="S25" s="85"/>
      <c r="T25" s="85"/>
      <c r="U25" s="85"/>
      <c r="V25" s="85"/>
      <c r="W25" s="85"/>
    </row>
    <row r="26" spans="1:23" ht="12.75" customHeight="1" thickBot="1" x14ac:dyDescent="0.3">
      <c r="A26" s="180"/>
      <c r="B26" s="183"/>
      <c r="C26" s="186"/>
      <c r="D26" s="189"/>
      <c r="E26" s="192"/>
      <c r="F26" s="195"/>
      <c r="G26" s="167" t="s">
        <v>85</v>
      </c>
      <c r="H26" s="172">
        <v>5.2</v>
      </c>
      <c r="I26" s="171"/>
      <c r="J26" s="171">
        <v>3.9</v>
      </c>
      <c r="K26" s="86"/>
      <c r="L26" s="47"/>
      <c r="M26" s="47"/>
      <c r="N26" s="93" t="s">
        <v>148</v>
      </c>
      <c r="O26" s="157" t="s">
        <v>123</v>
      </c>
      <c r="P26" s="157" t="s">
        <v>124</v>
      </c>
      <c r="Q26" s="159" t="s">
        <v>125</v>
      </c>
      <c r="R26" s="85"/>
      <c r="S26" s="85"/>
      <c r="T26" s="85"/>
      <c r="U26" s="85"/>
      <c r="V26" s="85"/>
      <c r="W26" s="85"/>
    </row>
    <row r="27" spans="1:23" ht="26.25" customHeight="1" x14ac:dyDescent="0.25">
      <c r="A27" s="180"/>
      <c r="B27" s="183"/>
      <c r="C27" s="186"/>
      <c r="D27" s="189"/>
      <c r="E27" s="192"/>
      <c r="F27" s="195"/>
      <c r="G27" s="46"/>
      <c r="H27" s="64"/>
      <c r="I27" s="43"/>
      <c r="J27" s="43"/>
      <c r="K27" s="86"/>
      <c r="L27" s="47"/>
      <c r="M27" s="47"/>
      <c r="N27" s="93" t="s">
        <v>149</v>
      </c>
      <c r="O27" s="48" t="s">
        <v>92</v>
      </c>
      <c r="P27" s="48" t="s">
        <v>94</v>
      </c>
      <c r="Q27" s="65" t="s">
        <v>98</v>
      </c>
      <c r="R27" s="85"/>
      <c r="S27" s="85"/>
      <c r="T27" s="85"/>
      <c r="U27" s="85"/>
      <c r="V27" s="85"/>
      <c r="W27" s="85"/>
    </row>
    <row r="28" spans="1:23" ht="19.2" customHeight="1" thickBot="1" x14ac:dyDescent="0.3">
      <c r="A28" s="181"/>
      <c r="B28" s="184"/>
      <c r="C28" s="187"/>
      <c r="D28" s="190"/>
      <c r="E28" s="193"/>
      <c r="F28" s="196"/>
      <c r="G28" s="8" t="s">
        <v>13</v>
      </c>
      <c r="H28" s="170">
        <f>H25+H26</f>
        <v>182.1</v>
      </c>
      <c r="I28" s="170">
        <f t="shared" ref="I28:J28" si="8">I25+I26</f>
        <v>0</v>
      </c>
      <c r="J28" s="170">
        <f t="shared" si="8"/>
        <v>99.600000000000009</v>
      </c>
      <c r="K28" s="89">
        <f t="shared" ref="K28:M28" si="9">K25*1</f>
        <v>0</v>
      </c>
      <c r="L28" s="89">
        <f t="shared" si="9"/>
        <v>180</v>
      </c>
      <c r="M28" s="94">
        <f t="shared" si="9"/>
        <v>190</v>
      </c>
      <c r="N28" s="93" t="s">
        <v>150</v>
      </c>
      <c r="O28" s="81" t="s">
        <v>151</v>
      </c>
      <c r="P28" s="81" t="s">
        <v>152</v>
      </c>
      <c r="Q28" s="82" t="s">
        <v>153</v>
      </c>
      <c r="R28" s="85"/>
      <c r="S28" s="85"/>
      <c r="T28" s="85"/>
      <c r="U28" s="85"/>
      <c r="V28" s="85"/>
      <c r="W28" s="85"/>
    </row>
    <row r="29" spans="1:23" ht="27" customHeight="1" x14ac:dyDescent="0.25">
      <c r="A29" s="179" t="s">
        <v>12</v>
      </c>
      <c r="B29" s="182" t="s">
        <v>12</v>
      </c>
      <c r="C29" s="185" t="s">
        <v>63</v>
      </c>
      <c r="D29" s="188" t="s">
        <v>154</v>
      </c>
      <c r="E29" s="191" t="s">
        <v>155</v>
      </c>
      <c r="F29" s="194" t="s">
        <v>116</v>
      </c>
      <c r="G29" s="28" t="s">
        <v>60</v>
      </c>
      <c r="H29" s="83">
        <v>226.4</v>
      </c>
      <c r="I29" s="69"/>
      <c r="J29" s="69">
        <v>92.4</v>
      </c>
      <c r="K29" s="77"/>
      <c r="L29" s="70">
        <v>230</v>
      </c>
      <c r="M29" s="76">
        <v>240</v>
      </c>
      <c r="N29" s="95" t="s">
        <v>156</v>
      </c>
      <c r="O29" s="96" t="s">
        <v>104</v>
      </c>
      <c r="P29" s="96" t="s">
        <v>104</v>
      </c>
      <c r="Q29" s="97" t="s">
        <v>104</v>
      </c>
      <c r="R29" s="85"/>
      <c r="S29" s="85"/>
      <c r="T29" s="85"/>
      <c r="U29" s="85"/>
      <c r="V29" s="85"/>
      <c r="W29" s="85"/>
    </row>
    <row r="30" spans="1:23" ht="27" customHeight="1" x14ac:dyDescent="0.25">
      <c r="A30" s="180"/>
      <c r="B30" s="183"/>
      <c r="C30" s="186"/>
      <c r="D30" s="189"/>
      <c r="E30" s="292"/>
      <c r="F30" s="293"/>
      <c r="G30" s="174" t="s">
        <v>85</v>
      </c>
      <c r="H30" s="175">
        <v>6.1</v>
      </c>
      <c r="I30" s="177"/>
      <c r="J30" s="177">
        <v>4.5999999999999996</v>
      </c>
      <c r="K30" s="78"/>
      <c r="L30" s="79"/>
      <c r="M30" s="147"/>
      <c r="N30" s="90"/>
      <c r="O30" s="148"/>
      <c r="P30" s="148"/>
      <c r="Q30" s="149"/>
      <c r="R30" s="85"/>
      <c r="S30" s="85"/>
      <c r="T30" s="85"/>
      <c r="U30" s="85"/>
      <c r="V30" s="85"/>
      <c r="W30" s="85"/>
    </row>
    <row r="31" spans="1:23" ht="12.75" customHeight="1" x14ac:dyDescent="0.25">
      <c r="A31" s="180"/>
      <c r="B31" s="183"/>
      <c r="C31" s="186"/>
      <c r="D31" s="189"/>
      <c r="E31" s="192"/>
      <c r="F31" s="195"/>
      <c r="G31" s="150" t="s">
        <v>248</v>
      </c>
      <c r="H31" s="64">
        <v>0.3</v>
      </c>
      <c r="I31" s="43"/>
      <c r="J31" s="43">
        <v>0.2</v>
      </c>
      <c r="K31" s="86"/>
      <c r="L31" s="47"/>
      <c r="M31" s="98"/>
      <c r="N31" s="88" t="s">
        <v>157</v>
      </c>
      <c r="O31" s="99" t="s">
        <v>89</v>
      </c>
      <c r="P31" s="99" t="s">
        <v>90</v>
      </c>
      <c r="Q31" s="100" t="s">
        <v>70</v>
      </c>
      <c r="R31" s="85"/>
      <c r="S31" s="85"/>
      <c r="T31" s="85"/>
      <c r="U31" s="85"/>
      <c r="V31" s="85"/>
      <c r="W31" s="85"/>
    </row>
    <row r="32" spans="1:23" ht="24" customHeight="1" thickBot="1" x14ac:dyDescent="0.3">
      <c r="A32" s="181"/>
      <c r="B32" s="184"/>
      <c r="C32" s="187"/>
      <c r="D32" s="190"/>
      <c r="E32" s="193"/>
      <c r="F32" s="196"/>
      <c r="G32" s="8" t="s">
        <v>13</v>
      </c>
      <c r="H32" s="170">
        <f>H29+H31+H30</f>
        <v>232.8</v>
      </c>
      <c r="I32" s="170">
        <f t="shared" ref="I32" si="10">I29+I31</f>
        <v>0</v>
      </c>
      <c r="J32" s="170">
        <f>J29+J31+J30</f>
        <v>97.2</v>
      </c>
      <c r="K32" s="89">
        <f t="shared" ref="K32:M32" si="11">K29*1</f>
        <v>0</v>
      </c>
      <c r="L32" s="101">
        <f t="shared" si="11"/>
        <v>230</v>
      </c>
      <c r="M32" s="102">
        <f t="shared" si="11"/>
        <v>240</v>
      </c>
      <c r="N32" s="103" t="s">
        <v>158</v>
      </c>
      <c r="O32" s="156" t="s">
        <v>159</v>
      </c>
      <c r="P32" s="156" t="s">
        <v>160</v>
      </c>
      <c r="Q32" s="161" t="s">
        <v>161</v>
      </c>
      <c r="R32" s="85"/>
      <c r="S32" s="85"/>
      <c r="T32" s="85"/>
      <c r="U32" s="85"/>
      <c r="V32" s="85"/>
      <c r="W32" s="85"/>
    </row>
    <row r="33" spans="1:23" ht="12.75" customHeight="1" x14ac:dyDescent="0.25">
      <c r="A33" s="179" t="s">
        <v>12</v>
      </c>
      <c r="B33" s="182" t="s">
        <v>12</v>
      </c>
      <c r="C33" s="185" t="s">
        <v>64</v>
      </c>
      <c r="D33" s="188" t="s">
        <v>162</v>
      </c>
      <c r="E33" s="191" t="s">
        <v>74</v>
      </c>
      <c r="F33" s="194" t="s">
        <v>116</v>
      </c>
      <c r="G33" s="28" t="s">
        <v>60</v>
      </c>
      <c r="H33" s="83">
        <v>9.9</v>
      </c>
      <c r="I33" s="69"/>
      <c r="J33" s="69"/>
      <c r="K33" s="77"/>
      <c r="L33" s="70">
        <v>11</v>
      </c>
      <c r="M33" s="76">
        <v>15</v>
      </c>
      <c r="N33" s="75" t="s">
        <v>163</v>
      </c>
      <c r="O33" s="104">
        <v>33</v>
      </c>
      <c r="P33" s="104">
        <v>35</v>
      </c>
      <c r="Q33" s="49">
        <v>37</v>
      </c>
      <c r="R33" s="85"/>
      <c r="S33" s="85"/>
      <c r="T33" s="85"/>
      <c r="U33" s="85"/>
      <c r="V33" s="85"/>
      <c r="W33" s="85"/>
    </row>
    <row r="34" spans="1:23" ht="12.75" customHeight="1" thickBot="1" x14ac:dyDescent="0.3">
      <c r="A34" s="181"/>
      <c r="B34" s="184"/>
      <c r="C34" s="187"/>
      <c r="D34" s="190"/>
      <c r="E34" s="193"/>
      <c r="F34" s="196"/>
      <c r="G34" s="8" t="s">
        <v>13</v>
      </c>
      <c r="H34" s="89">
        <f t="shared" ref="H34:M34" si="12">H33*1</f>
        <v>9.9</v>
      </c>
      <c r="I34" s="89">
        <f t="shared" si="12"/>
        <v>0</v>
      </c>
      <c r="J34" s="89">
        <f t="shared" si="12"/>
        <v>0</v>
      </c>
      <c r="K34" s="89">
        <f t="shared" si="12"/>
        <v>0</v>
      </c>
      <c r="L34" s="89">
        <f t="shared" si="12"/>
        <v>11</v>
      </c>
      <c r="M34" s="94">
        <f t="shared" si="12"/>
        <v>15</v>
      </c>
      <c r="N34" s="68"/>
      <c r="O34" s="158"/>
      <c r="P34" s="158"/>
      <c r="Q34" s="160"/>
      <c r="R34" s="85"/>
      <c r="S34" s="85"/>
      <c r="T34" s="85"/>
      <c r="U34" s="85"/>
      <c r="V34" s="85"/>
      <c r="W34" s="85"/>
    </row>
    <row r="35" spans="1:23" ht="12.75" customHeight="1" x14ac:dyDescent="0.25">
      <c r="A35" s="179" t="s">
        <v>12</v>
      </c>
      <c r="B35" s="182" t="s">
        <v>12</v>
      </c>
      <c r="C35" s="185" t="s">
        <v>65</v>
      </c>
      <c r="D35" s="188" t="s">
        <v>164</v>
      </c>
      <c r="E35" s="191" t="s">
        <v>74</v>
      </c>
      <c r="F35" s="194" t="s">
        <v>116</v>
      </c>
      <c r="G35" s="28" t="s">
        <v>60</v>
      </c>
      <c r="H35" s="83"/>
      <c r="I35" s="69"/>
      <c r="J35" s="69"/>
      <c r="K35" s="77"/>
      <c r="L35" s="70"/>
      <c r="M35" s="76"/>
      <c r="N35" s="312" t="s">
        <v>165</v>
      </c>
      <c r="O35" s="104">
        <v>4</v>
      </c>
      <c r="P35" s="104">
        <v>6</v>
      </c>
      <c r="Q35" s="65" t="s">
        <v>91</v>
      </c>
      <c r="R35" s="85"/>
      <c r="S35" s="85"/>
      <c r="T35" s="85"/>
      <c r="U35" s="85"/>
      <c r="V35" s="85"/>
      <c r="W35" s="85"/>
    </row>
    <row r="36" spans="1:23" ht="12.75" customHeight="1" x14ac:dyDescent="0.25">
      <c r="A36" s="180"/>
      <c r="B36" s="183"/>
      <c r="C36" s="186"/>
      <c r="D36" s="189"/>
      <c r="E36" s="192"/>
      <c r="F36" s="195"/>
      <c r="G36" s="46"/>
      <c r="H36" s="64"/>
      <c r="I36" s="43"/>
      <c r="J36" s="43"/>
      <c r="K36" s="86"/>
      <c r="L36" s="47"/>
      <c r="M36" s="98"/>
      <c r="N36" s="313"/>
      <c r="O36" s="66"/>
      <c r="P36" s="66"/>
      <c r="Q36" s="67"/>
      <c r="R36" s="85"/>
      <c r="S36" s="85"/>
      <c r="T36" s="85"/>
      <c r="U36" s="85"/>
      <c r="V36" s="85"/>
      <c r="W36" s="85"/>
    </row>
    <row r="37" spans="1:23" ht="12.75" customHeight="1" x14ac:dyDescent="0.25">
      <c r="A37" s="180"/>
      <c r="B37" s="183"/>
      <c r="C37" s="186"/>
      <c r="D37" s="189"/>
      <c r="E37" s="192"/>
      <c r="F37" s="195"/>
      <c r="G37" s="46"/>
      <c r="H37" s="64"/>
      <c r="I37" s="43"/>
      <c r="J37" s="43"/>
      <c r="K37" s="86"/>
      <c r="L37" s="47"/>
      <c r="M37" s="98"/>
      <c r="N37" s="153"/>
      <c r="O37" s="66"/>
      <c r="P37" s="66"/>
      <c r="Q37" s="67"/>
      <c r="R37" s="85"/>
      <c r="S37" s="85"/>
      <c r="T37" s="85"/>
      <c r="U37" s="85"/>
      <c r="V37" s="85"/>
      <c r="W37" s="85"/>
    </row>
    <row r="38" spans="1:23" ht="12.75" customHeight="1" thickBot="1" x14ac:dyDescent="0.3">
      <c r="A38" s="181"/>
      <c r="B38" s="184"/>
      <c r="C38" s="187"/>
      <c r="D38" s="190"/>
      <c r="E38" s="193"/>
      <c r="F38" s="196"/>
      <c r="G38" s="8" t="s">
        <v>13</v>
      </c>
      <c r="H38" s="89">
        <f t="shared" ref="H38:M38" si="13">H35*1</f>
        <v>0</v>
      </c>
      <c r="I38" s="89">
        <f t="shared" si="13"/>
        <v>0</v>
      </c>
      <c r="J38" s="89">
        <f t="shared" si="13"/>
        <v>0</v>
      </c>
      <c r="K38" s="89">
        <f t="shared" si="13"/>
        <v>0</v>
      </c>
      <c r="L38" s="89">
        <f t="shared" si="13"/>
        <v>0</v>
      </c>
      <c r="M38" s="94">
        <f t="shared" si="13"/>
        <v>0</v>
      </c>
      <c r="N38" s="68"/>
      <c r="O38" s="158"/>
      <c r="P38" s="158"/>
      <c r="Q38" s="160"/>
      <c r="R38" s="85"/>
      <c r="S38" s="85"/>
      <c r="T38" s="85"/>
      <c r="U38" s="85"/>
      <c r="V38" s="85"/>
      <c r="W38" s="85"/>
    </row>
    <row r="39" spans="1:23" ht="12.75" customHeight="1" thickBot="1" x14ac:dyDescent="0.3">
      <c r="A39" s="179" t="s">
        <v>12</v>
      </c>
      <c r="B39" s="182" t="s">
        <v>12</v>
      </c>
      <c r="C39" s="185" t="s">
        <v>66</v>
      </c>
      <c r="D39" s="188" t="s">
        <v>166</v>
      </c>
      <c r="E39" s="191" t="s">
        <v>74</v>
      </c>
      <c r="F39" s="194" t="s">
        <v>116</v>
      </c>
      <c r="G39" s="28" t="s">
        <v>60</v>
      </c>
      <c r="H39" s="83"/>
      <c r="I39" s="69"/>
      <c r="J39" s="69"/>
      <c r="K39" s="77"/>
      <c r="L39" s="70"/>
      <c r="M39" s="76"/>
      <c r="N39" s="105" t="s">
        <v>167</v>
      </c>
      <c r="O39" s="48"/>
      <c r="P39" s="48"/>
      <c r="Q39" s="65" t="s">
        <v>77</v>
      </c>
      <c r="R39" s="85"/>
      <c r="S39" s="85"/>
      <c r="T39" s="85"/>
      <c r="U39" s="85"/>
      <c r="V39" s="85"/>
      <c r="W39" s="85"/>
    </row>
    <row r="40" spans="1:23" ht="27" customHeight="1" thickBot="1" x14ac:dyDescent="0.3">
      <c r="A40" s="181"/>
      <c r="B40" s="184"/>
      <c r="C40" s="187"/>
      <c r="D40" s="190"/>
      <c r="E40" s="193"/>
      <c r="F40" s="196"/>
      <c r="G40" s="8" t="s">
        <v>13</v>
      </c>
      <c r="H40" s="89">
        <f t="shared" ref="H40:M40" si="14">H39*1</f>
        <v>0</v>
      </c>
      <c r="I40" s="89">
        <f t="shared" si="14"/>
        <v>0</v>
      </c>
      <c r="J40" s="89">
        <f t="shared" si="14"/>
        <v>0</v>
      </c>
      <c r="K40" s="89">
        <f t="shared" si="14"/>
        <v>0</v>
      </c>
      <c r="L40" s="89">
        <f t="shared" si="14"/>
        <v>0</v>
      </c>
      <c r="M40" s="94">
        <f t="shared" si="14"/>
        <v>0</v>
      </c>
      <c r="N40" s="105" t="s">
        <v>168</v>
      </c>
      <c r="O40" s="158"/>
      <c r="P40" s="158"/>
      <c r="Q40" s="160"/>
      <c r="R40" s="85"/>
      <c r="S40" s="85"/>
      <c r="T40" s="85"/>
      <c r="U40" s="85"/>
      <c r="V40" s="85"/>
      <c r="W40" s="85"/>
    </row>
    <row r="41" spans="1:23" ht="12.75" customHeight="1" x14ac:dyDescent="0.25">
      <c r="A41" s="179" t="s">
        <v>12</v>
      </c>
      <c r="B41" s="182" t="s">
        <v>12</v>
      </c>
      <c r="C41" s="185" t="s">
        <v>67</v>
      </c>
      <c r="D41" s="188" t="s">
        <v>169</v>
      </c>
      <c r="E41" s="191" t="s">
        <v>74</v>
      </c>
      <c r="F41" s="194" t="s">
        <v>116</v>
      </c>
      <c r="G41" s="28" t="s">
        <v>60</v>
      </c>
      <c r="H41" s="83"/>
      <c r="I41" s="69"/>
      <c r="J41" s="69"/>
      <c r="K41" s="77"/>
      <c r="L41" s="70"/>
      <c r="M41" s="76"/>
      <c r="N41" s="197" t="s">
        <v>170</v>
      </c>
      <c r="O41" s="48" t="s">
        <v>106</v>
      </c>
      <c r="P41" s="48" t="s">
        <v>103</v>
      </c>
      <c r="Q41" s="65" t="s">
        <v>73</v>
      </c>
      <c r="R41" s="85"/>
      <c r="S41" s="85"/>
      <c r="T41" s="85"/>
      <c r="U41" s="85"/>
      <c r="V41" s="85"/>
      <c r="W41" s="85"/>
    </row>
    <row r="42" spans="1:23" ht="37.5" customHeight="1" thickBot="1" x14ac:dyDescent="0.3">
      <c r="A42" s="181"/>
      <c r="B42" s="184"/>
      <c r="C42" s="187"/>
      <c r="D42" s="190"/>
      <c r="E42" s="193"/>
      <c r="F42" s="196"/>
      <c r="G42" s="8" t="s">
        <v>13</v>
      </c>
      <c r="H42" s="89">
        <f t="shared" ref="H42:M42" si="15">H41*1</f>
        <v>0</v>
      </c>
      <c r="I42" s="89">
        <f t="shared" si="15"/>
        <v>0</v>
      </c>
      <c r="J42" s="89">
        <f t="shared" si="15"/>
        <v>0</v>
      </c>
      <c r="K42" s="89">
        <f t="shared" si="15"/>
        <v>0</v>
      </c>
      <c r="L42" s="89">
        <f t="shared" si="15"/>
        <v>0</v>
      </c>
      <c r="M42" s="94">
        <f t="shared" si="15"/>
        <v>0</v>
      </c>
      <c r="N42" s="311"/>
      <c r="O42" s="158"/>
      <c r="P42" s="158"/>
      <c r="Q42" s="160"/>
      <c r="R42" s="85"/>
      <c r="S42" s="85"/>
      <c r="T42" s="85"/>
      <c r="U42" s="85"/>
      <c r="V42" s="85"/>
      <c r="W42" s="85"/>
    </row>
    <row r="43" spans="1:23" ht="12.75" customHeight="1" thickBot="1" x14ac:dyDescent="0.3">
      <c r="A43" s="22" t="s">
        <v>12</v>
      </c>
      <c r="B43" s="29" t="s">
        <v>12</v>
      </c>
      <c r="C43" s="240" t="s">
        <v>15</v>
      </c>
      <c r="D43" s="241"/>
      <c r="E43" s="241"/>
      <c r="F43" s="241"/>
      <c r="G43" s="242"/>
      <c r="H43" s="53">
        <f t="shared" ref="H43:M43" si="16">H12+H16+H21+H24+H28+H32+H34+H38+H40+H42</f>
        <v>1907.4</v>
      </c>
      <c r="I43" s="53">
        <f t="shared" si="16"/>
        <v>0</v>
      </c>
      <c r="J43" s="53">
        <f t="shared" si="16"/>
        <v>1179.3</v>
      </c>
      <c r="K43" s="53">
        <f t="shared" si="16"/>
        <v>19.899999999999999</v>
      </c>
      <c r="L43" s="53">
        <f t="shared" si="16"/>
        <v>1851</v>
      </c>
      <c r="M43" s="106">
        <f t="shared" si="16"/>
        <v>1915</v>
      </c>
      <c r="N43" s="107"/>
      <c r="O43" s="36"/>
      <c r="P43" s="36"/>
      <c r="Q43" s="37"/>
      <c r="R43" s="85"/>
      <c r="S43" s="85"/>
      <c r="T43" s="85"/>
      <c r="U43" s="85"/>
      <c r="V43" s="85"/>
      <c r="W43" s="85"/>
    </row>
    <row r="44" spans="1:23" ht="12.75" customHeight="1" thickBot="1" x14ac:dyDescent="0.3">
      <c r="A44" s="22" t="s">
        <v>12</v>
      </c>
      <c r="B44" s="23" t="s">
        <v>14</v>
      </c>
      <c r="C44" s="299" t="s">
        <v>171</v>
      </c>
      <c r="D44" s="300"/>
      <c r="E44" s="304"/>
      <c r="F44" s="304"/>
      <c r="G44" s="300"/>
      <c r="H44" s="300"/>
      <c r="I44" s="300"/>
      <c r="J44" s="300"/>
      <c r="K44" s="300"/>
      <c r="L44" s="300"/>
      <c r="M44" s="300"/>
      <c r="N44" s="300"/>
      <c r="O44" s="300"/>
      <c r="P44" s="300"/>
      <c r="Q44" s="301"/>
      <c r="R44" s="85"/>
      <c r="S44" s="85"/>
      <c r="T44" s="85"/>
      <c r="U44" s="85"/>
      <c r="V44" s="85"/>
      <c r="W44" s="85"/>
    </row>
    <row r="45" spans="1:23" ht="24.75" customHeight="1" x14ac:dyDescent="0.25">
      <c r="A45" s="179" t="s">
        <v>12</v>
      </c>
      <c r="B45" s="182" t="s">
        <v>14</v>
      </c>
      <c r="C45" s="185" t="s">
        <v>12</v>
      </c>
      <c r="D45" s="188" t="s">
        <v>172</v>
      </c>
      <c r="E45" s="191" t="s">
        <v>173</v>
      </c>
      <c r="F45" s="194" t="s">
        <v>116</v>
      </c>
      <c r="G45" s="173" t="s">
        <v>60</v>
      </c>
      <c r="H45" s="83">
        <v>578.20000000000005</v>
      </c>
      <c r="I45" s="69"/>
      <c r="J45" s="69">
        <v>368.5</v>
      </c>
      <c r="K45" s="168">
        <v>0</v>
      </c>
      <c r="L45" s="70">
        <v>590</v>
      </c>
      <c r="M45" s="70">
        <v>610</v>
      </c>
      <c r="N45" s="108" t="s">
        <v>174</v>
      </c>
      <c r="O45" s="26" t="s">
        <v>175</v>
      </c>
      <c r="P45" s="26" t="s">
        <v>176</v>
      </c>
      <c r="Q45" s="27">
        <v>12615</v>
      </c>
      <c r="R45" s="85"/>
      <c r="S45" s="85"/>
      <c r="T45" s="85"/>
      <c r="U45" s="85"/>
      <c r="V45" s="85"/>
      <c r="W45" s="85"/>
    </row>
    <row r="46" spans="1:23" ht="13.5" customHeight="1" x14ac:dyDescent="0.25">
      <c r="A46" s="180"/>
      <c r="B46" s="183"/>
      <c r="C46" s="186"/>
      <c r="D46" s="189"/>
      <c r="E46" s="192"/>
      <c r="F46" s="195"/>
      <c r="G46" s="167" t="s">
        <v>85</v>
      </c>
      <c r="H46" s="172">
        <v>26.9</v>
      </c>
      <c r="I46" s="43"/>
      <c r="J46" s="171">
        <v>20.6</v>
      </c>
      <c r="K46" s="86"/>
      <c r="L46" s="47"/>
      <c r="M46" s="47"/>
      <c r="N46" s="109" t="s">
        <v>177</v>
      </c>
      <c r="O46" s="66" t="s">
        <v>178</v>
      </c>
      <c r="P46" s="66" t="s">
        <v>179</v>
      </c>
      <c r="Q46" s="67" t="s">
        <v>180</v>
      </c>
      <c r="R46" s="85"/>
      <c r="S46" s="85"/>
      <c r="T46" s="85"/>
      <c r="U46" s="85"/>
      <c r="V46" s="85"/>
      <c r="W46" s="85"/>
    </row>
    <row r="47" spans="1:23" ht="17.25" customHeight="1" x14ac:dyDescent="0.25">
      <c r="A47" s="180"/>
      <c r="B47" s="183"/>
      <c r="C47" s="186"/>
      <c r="D47" s="189"/>
      <c r="E47" s="192"/>
      <c r="F47" s="195"/>
      <c r="G47" s="46"/>
      <c r="H47" s="64"/>
      <c r="I47" s="43"/>
      <c r="J47" s="43"/>
      <c r="K47" s="86"/>
      <c r="L47" s="47"/>
      <c r="M47" s="47"/>
      <c r="N47" s="110" t="s">
        <v>181</v>
      </c>
      <c r="O47" s="81" t="s">
        <v>182</v>
      </c>
      <c r="P47" s="81" t="s">
        <v>182</v>
      </c>
      <c r="Q47" s="82" t="s">
        <v>182</v>
      </c>
      <c r="R47" s="85"/>
      <c r="S47" s="85"/>
      <c r="T47" s="85"/>
      <c r="U47" s="85"/>
      <c r="V47" s="85"/>
      <c r="W47" s="85"/>
    </row>
    <row r="48" spans="1:23" ht="14.25" customHeight="1" thickBot="1" x14ac:dyDescent="0.3">
      <c r="A48" s="181"/>
      <c r="B48" s="184"/>
      <c r="C48" s="187"/>
      <c r="D48" s="190"/>
      <c r="E48" s="193"/>
      <c r="F48" s="196"/>
      <c r="G48" s="8" t="s">
        <v>13</v>
      </c>
      <c r="H48" s="170">
        <f>H45+H46</f>
        <v>605.1</v>
      </c>
      <c r="I48" s="170">
        <f t="shared" ref="I48:K48" si="17">I45+I46</f>
        <v>0</v>
      </c>
      <c r="J48" s="170">
        <f t="shared" si="17"/>
        <v>389.1</v>
      </c>
      <c r="K48" s="170">
        <f t="shared" si="17"/>
        <v>0</v>
      </c>
      <c r="L48" s="89">
        <f t="shared" ref="L48:M48" si="18">L45*1</f>
        <v>590</v>
      </c>
      <c r="M48" s="89">
        <f t="shared" si="18"/>
        <v>610</v>
      </c>
      <c r="N48" s="111" t="s">
        <v>183</v>
      </c>
      <c r="O48" s="112">
        <v>37800</v>
      </c>
      <c r="P48" s="112">
        <v>37800</v>
      </c>
      <c r="Q48" s="113">
        <v>37800</v>
      </c>
      <c r="R48" s="85"/>
      <c r="S48" s="85"/>
      <c r="T48" s="85"/>
      <c r="U48" s="85"/>
      <c r="V48" s="85"/>
      <c r="W48" s="85"/>
    </row>
    <row r="49" spans="1:23" ht="15.75" customHeight="1" x14ac:dyDescent="0.25">
      <c r="A49" s="179" t="s">
        <v>12</v>
      </c>
      <c r="B49" s="182" t="s">
        <v>14</v>
      </c>
      <c r="C49" s="185" t="s">
        <v>14</v>
      </c>
      <c r="D49" s="188" t="s">
        <v>184</v>
      </c>
      <c r="E49" s="191" t="s">
        <v>173</v>
      </c>
      <c r="F49" s="194" t="s">
        <v>116</v>
      </c>
      <c r="G49" s="28" t="s">
        <v>60</v>
      </c>
      <c r="H49" s="83"/>
      <c r="I49" s="69"/>
      <c r="J49" s="69"/>
      <c r="K49" s="77"/>
      <c r="L49" s="70"/>
      <c r="M49" s="70"/>
      <c r="N49" s="114" t="s">
        <v>185</v>
      </c>
      <c r="O49" s="115" t="s">
        <v>186</v>
      </c>
      <c r="P49" s="115" t="s">
        <v>186</v>
      </c>
      <c r="Q49" s="116" t="s">
        <v>186</v>
      </c>
      <c r="R49" s="85"/>
      <c r="S49" s="85"/>
      <c r="T49" s="85"/>
      <c r="U49" s="85"/>
      <c r="V49" s="85"/>
      <c r="W49" s="85"/>
    </row>
    <row r="50" spans="1:23" ht="12.75" customHeight="1" x14ac:dyDescent="0.25">
      <c r="A50" s="180"/>
      <c r="B50" s="183"/>
      <c r="C50" s="186"/>
      <c r="D50" s="189"/>
      <c r="E50" s="192"/>
      <c r="F50" s="195"/>
      <c r="G50" s="46"/>
      <c r="H50" s="64"/>
      <c r="I50" s="43"/>
      <c r="J50" s="43"/>
      <c r="K50" s="86"/>
      <c r="L50" s="47"/>
      <c r="M50" s="47"/>
      <c r="N50" s="305" t="s">
        <v>187</v>
      </c>
      <c r="O50" s="307" t="s">
        <v>188</v>
      </c>
      <c r="P50" s="307" t="s">
        <v>188</v>
      </c>
      <c r="Q50" s="309" t="s">
        <v>188</v>
      </c>
      <c r="R50" s="85"/>
      <c r="S50" s="85"/>
      <c r="T50" s="85"/>
      <c r="U50" s="85"/>
      <c r="V50" s="85"/>
      <c r="W50" s="85"/>
    </row>
    <row r="51" spans="1:23" ht="11.25" customHeight="1" thickBot="1" x14ac:dyDescent="0.3">
      <c r="A51" s="181"/>
      <c r="B51" s="184"/>
      <c r="C51" s="187"/>
      <c r="D51" s="190"/>
      <c r="E51" s="193"/>
      <c r="F51" s="196"/>
      <c r="G51" s="8" t="s">
        <v>13</v>
      </c>
      <c r="H51" s="89">
        <f t="shared" ref="H51:M51" si="19">H49*1</f>
        <v>0</v>
      </c>
      <c r="I51" s="89">
        <f t="shared" si="19"/>
        <v>0</v>
      </c>
      <c r="J51" s="89">
        <f t="shared" si="19"/>
        <v>0</v>
      </c>
      <c r="K51" s="89">
        <f t="shared" si="19"/>
        <v>0</v>
      </c>
      <c r="L51" s="89">
        <f t="shared" si="19"/>
        <v>0</v>
      </c>
      <c r="M51" s="89">
        <f t="shared" si="19"/>
        <v>0</v>
      </c>
      <c r="N51" s="306"/>
      <c r="O51" s="308"/>
      <c r="P51" s="308"/>
      <c r="Q51" s="310"/>
      <c r="R51" s="85"/>
      <c r="S51" s="85"/>
      <c r="T51" s="85"/>
      <c r="U51" s="85"/>
      <c r="V51" s="85"/>
      <c r="W51" s="85"/>
    </row>
    <row r="52" spans="1:23" ht="21.75" customHeight="1" x14ac:dyDescent="0.25">
      <c r="A52" s="179" t="s">
        <v>12</v>
      </c>
      <c r="B52" s="182" t="s">
        <v>14</v>
      </c>
      <c r="C52" s="185" t="s">
        <v>58</v>
      </c>
      <c r="D52" s="188" t="s">
        <v>189</v>
      </c>
      <c r="E52" s="191" t="s">
        <v>74</v>
      </c>
      <c r="F52" s="194" t="s">
        <v>116</v>
      </c>
      <c r="G52" s="28" t="s">
        <v>60</v>
      </c>
      <c r="H52" s="83"/>
      <c r="I52" s="69"/>
      <c r="J52" s="69"/>
      <c r="K52" s="77"/>
      <c r="L52" s="70"/>
      <c r="M52" s="70"/>
      <c r="N52" s="117" t="s">
        <v>190</v>
      </c>
      <c r="O52" s="48" t="s">
        <v>77</v>
      </c>
      <c r="P52" s="48"/>
      <c r="Q52" s="65"/>
      <c r="R52" s="85"/>
      <c r="S52" s="85"/>
      <c r="T52" s="85"/>
      <c r="U52" s="85"/>
      <c r="V52" s="85"/>
      <c r="W52" s="85"/>
    </row>
    <row r="53" spans="1:23" ht="12.75" customHeight="1" x14ac:dyDescent="0.25">
      <c r="A53" s="180"/>
      <c r="B53" s="183"/>
      <c r="C53" s="186"/>
      <c r="D53" s="189"/>
      <c r="E53" s="192"/>
      <c r="F53" s="195"/>
      <c r="G53" s="46"/>
      <c r="H53" s="64"/>
      <c r="I53" s="43"/>
      <c r="J53" s="43"/>
      <c r="K53" s="86"/>
      <c r="L53" s="47"/>
      <c r="M53" s="47"/>
      <c r="N53" s="118" t="s">
        <v>191</v>
      </c>
      <c r="O53" s="66" t="s">
        <v>69</v>
      </c>
      <c r="P53" s="66" t="s">
        <v>77</v>
      </c>
      <c r="Q53" s="67" t="s">
        <v>77</v>
      </c>
      <c r="R53" s="85"/>
      <c r="S53" s="85"/>
      <c r="T53" s="85"/>
      <c r="U53" s="85"/>
      <c r="V53" s="85"/>
      <c r="W53" s="85"/>
    </row>
    <row r="54" spans="1:23" ht="12.75" customHeight="1" thickBot="1" x14ac:dyDescent="0.3">
      <c r="A54" s="181"/>
      <c r="B54" s="184"/>
      <c r="C54" s="187"/>
      <c r="D54" s="190"/>
      <c r="E54" s="193"/>
      <c r="F54" s="196"/>
      <c r="G54" s="8" t="s">
        <v>13</v>
      </c>
      <c r="H54" s="89">
        <f t="shared" ref="H54:M54" si="20">H52*1</f>
        <v>0</v>
      </c>
      <c r="I54" s="89">
        <f t="shared" si="20"/>
        <v>0</v>
      </c>
      <c r="J54" s="89">
        <f t="shared" si="20"/>
        <v>0</v>
      </c>
      <c r="K54" s="89">
        <f t="shared" si="20"/>
        <v>0</v>
      </c>
      <c r="L54" s="89">
        <f t="shared" si="20"/>
        <v>0</v>
      </c>
      <c r="M54" s="89">
        <f t="shared" si="20"/>
        <v>0</v>
      </c>
      <c r="N54" s="119"/>
      <c r="O54" s="158"/>
      <c r="P54" s="158"/>
      <c r="Q54" s="160"/>
      <c r="R54" s="85"/>
      <c r="S54" s="85"/>
      <c r="T54" s="85"/>
      <c r="U54" s="85"/>
      <c r="V54" s="85"/>
      <c r="W54" s="85"/>
    </row>
    <row r="55" spans="1:23" ht="12.75" customHeight="1" x14ac:dyDescent="0.25">
      <c r="A55" s="179" t="s">
        <v>12</v>
      </c>
      <c r="B55" s="182" t="s">
        <v>14</v>
      </c>
      <c r="C55" s="185" t="s">
        <v>59</v>
      </c>
      <c r="D55" s="188" t="s">
        <v>192</v>
      </c>
      <c r="E55" s="191" t="s">
        <v>74</v>
      </c>
      <c r="F55" s="194" t="s">
        <v>116</v>
      </c>
      <c r="G55" s="28" t="s">
        <v>60</v>
      </c>
      <c r="H55" s="83"/>
      <c r="I55" s="69"/>
      <c r="J55" s="69"/>
      <c r="K55" s="77"/>
      <c r="L55" s="70"/>
      <c r="M55" s="70"/>
      <c r="N55" s="120" t="s">
        <v>193</v>
      </c>
      <c r="O55" s="48"/>
      <c r="P55" s="48" t="s">
        <v>77</v>
      </c>
      <c r="Q55" s="65"/>
      <c r="R55" s="85"/>
      <c r="S55" s="85"/>
      <c r="T55" s="85"/>
      <c r="U55" s="85"/>
      <c r="V55" s="85"/>
      <c r="W55" s="85"/>
    </row>
    <row r="56" spans="1:23" ht="12.75" customHeight="1" thickBot="1" x14ac:dyDescent="0.3">
      <c r="A56" s="181"/>
      <c r="B56" s="184"/>
      <c r="C56" s="187"/>
      <c r="D56" s="190"/>
      <c r="E56" s="193"/>
      <c r="F56" s="196"/>
      <c r="G56" s="8" t="s">
        <v>13</v>
      </c>
      <c r="H56" s="89">
        <f t="shared" ref="H56:M56" si="21">H55*1</f>
        <v>0</v>
      </c>
      <c r="I56" s="89">
        <f t="shared" si="21"/>
        <v>0</v>
      </c>
      <c r="J56" s="89">
        <f t="shared" si="21"/>
        <v>0</v>
      </c>
      <c r="K56" s="89">
        <f t="shared" si="21"/>
        <v>0</v>
      </c>
      <c r="L56" s="89">
        <f t="shared" si="21"/>
        <v>0</v>
      </c>
      <c r="M56" s="89">
        <f t="shared" si="21"/>
        <v>0</v>
      </c>
      <c r="N56" s="5"/>
      <c r="O56" s="158"/>
      <c r="P56" s="158"/>
      <c r="Q56" s="160"/>
      <c r="R56" s="85"/>
      <c r="S56" s="85"/>
      <c r="T56" s="85"/>
      <c r="U56" s="85"/>
      <c r="V56" s="85"/>
      <c r="W56" s="85"/>
    </row>
    <row r="57" spans="1:23" ht="25.5" customHeight="1" x14ac:dyDescent="0.25">
      <c r="A57" s="179" t="s">
        <v>12</v>
      </c>
      <c r="B57" s="182" t="s">
        <v>14</v>
      </c>
      <c r="C57" s="185" t="s">
        <v>62</v>
      </c>
      <c r="D57" s="188" t="s">
        <v>194</v>
      </c>
      <c r="E57" s="191" t="s">
        <v>74</v>
      </c>
      <c r="F57" s="194" t="s">
        <v>116</v>
      </c>
      <c r="G57" s="28" t="s">
        <v>60</v>
      </c>
      <c r="H57" s="83"/>
      <c r="I57" s="69"/>
      <c r="J57" s="69"/>
      <c r="K57" s="77"/>
      <c r="L57" s="70"/>
      <c r="M57" s="70"/>
      <c r="N57" s="121" t="s">
        <v>195</v>
      </c>
      <c r="O57" s="48"/>
      <c r="P57" s="48"/>
      <c r="Q57" s="65" t="s">
        <v>77</v>
      </c>
      <c r="R57" s="85"/>
      <c r="S57" s="85"/>
      <c r="T57" s="85"/>
      <c r="U57" s="85"/>
      <c r="V57" s="85"/>
      <c r="W57" s="85"/>
    </row>
    <row r="58" spans="1:23" ht="12.75" customHeight="1" x14ac:dyDescent="0.25">
      <c r="A58" s="180"/>
      <c r="B58" s="183"/>
      <c r="C58" s="186"/>
      <c r="D58" s="189"/>
      <c r="E58" s="192"/>
      <c r="F58" s="195"/>
      <c r="G58" s="46"/>
      <c r="H58" s="64"/>
      <c r="I58" s="43"/>
      <c r="J58" s="43"/>
      <c r="K58" s="86"/>
      <c r="L58" s="47"/>
      <c r="M58" s="47"/>
      <c r="N58" s="122"/>
      <c r="O58" s="66"/>
      <c r="P58" s="66"/>
      <c r="Q58" s="67"/>
      <c r="R58" s="85"/>
      <c r="S58" s="85"/>
      <c r="T58" s="85"/>
      <c r="U58" s="85"/>
      <c r="V58" s="85"/>
      <c r="W58" s="85"/>
    </row>
    <row r="59" spans="1:23" ht="46.95" customHeight="1" thickBot="1" x14ac:dyDescent="0.3">
      <c r="A59" s="181"/>
      <c r="B59" s="184"/>
      <c r="C59" s="187"/>
      <c r="D59" s="190"/>
      <c r="E59" s="193"/>
      <c r="F59" s="196"/>
      <c r="G59" s="8" t="s">
        <v>13</v>
      </c>
      <c r="H59" s="89">
        <f t="shared" ref="H59:M59" si="22">H57*1</f>
        <v>0</v>
      </c>
      <c r="I59" s="89">
        <f t="shared" si="22"/>
        <v>0</v>
      </c>
      <c r="J59" s="89">
        <f t="shared" si="22"/>
        <v>0</v>
      </c>
      <c r="K59" s="89">
        <f t="shared" si="22"/>
        <v>0</v>
      </c>
      <c r="L59" s="89">
        <f t="shared" si="22"/>
        <v>0</v>
      </c>
      <c r="M59" s="89">
        <f t="shared" si="22"/>
        <v>0</v>
      </c>
      <c r="N59" s="63"/>
      <c r="O59" s="158"/>
      <c r="P59" s="158"/>
      <c r="Q59" s="160"/>
      <c r="R59" s="85"/>
      <c r="S59" s="85"/>
      <c r="T59" s="85"/>
      <c r="U59" s="85"/>
      <c r="V59" s="85"/>
      <c r="W59" s="85"/>
    </row>
    <row r="60" spans="1:23" ht="25.5" customHeight="1" x14ac:dyDescent="0.25">
      <c r="A60" s="179" t="s">
        <v>12</v>
      </c>
      <c r="B60" s="182" t="s">
        <v>14</v>
      </c>
      <c r="C60" s="185" t="s">
        <v>63</v>
      </c>
      <c r="D60" s="188" t="s">
        <v>196</v>
      </c>
      <c r="E60" s="191" t="s">
        <v>74</v>
      </c>
      <c r="F60" s="194" t="s">
        <v>116</v>
      </c>
      <c r="G60" s="28" t="s">
        <v>60</v>
      </c>
      <c r="H60" s="83"/>
      <c r="I60" s="69"/>
      <c r="J60" s="69"/>
      <c r="K60" s="77"/>
      <c r="L60" s="70"/>
      <c r="M60" s="70"/>
      <c r="N60" s="154" t="s">
        <v>197</v>
      </c>
      <c r="O60" s="48" t="s">
        <v>77</v>
      </c>
      <c r="P60" s="48"/>
      <c r="Q60" s="65"/>
      <c r="R60" s="85"/>
      <c r="S60" s="85"/>
      <c r="T60" s="85"/>
      <c r="U60" s="85"/>
      <c r="V60" s="85"/>
      <c r="W60" s="85"/>
    </row>
    <row r="61" spans="1:23" ht="30" customHeight="1" thickBot="1" x14ac:dyDescent="0.3">
      <c r="A61" s="181"/>
      <c r="B61" s="184"/>
      <c r="C61" s="187"/>
      <c r="D61" s="190"/>
      <c r="E61" s="193"/>
      <c r="F61" s="196"/>
      <c r="G61" s="8" t="s">
        <v>13</v>
      </c>
      <c r="H61" s="89">
        <f t="shared" ref="H61:M61" si="23">H60*1</f>
        <v>0</v>
      </c>
      <c r="I61" s="89">
        <f t="shared" si="23"/>
        <v>0</v>
      </c>
      <c r="J61" s="89">
        <f t="shared" si="23"/>
        <v>0</v>
      </c>
      <c r="K61" s="89">
        <f t="shared" si="23"/>
        <v>0</v>
      </c>
      <c r="L61" s="89">
        <f t="shared" si="23"/>
        <v>0</v>
      </c>
      <c r="M61" s="89">
        <f t="shared" si="23"/>
        <v>0</v>
      </c>
      <c r="N61" s="63"/>
      <c r="O61" s="158"/>
      <c r="P61" s="158"/>
      <c r="Q61" s="160"/>
      <c r="R61" s="85"/>
      <c r="S61" s="85"/>
      <c r="T61" s="85"/>
      <c r="U61" s="85"/>
      <c r="V61" s="85"/>
      <c r="W61" s="85"/>
    </row>
    <row r="62" spans="1:23" ht="20.25" customHeight="1" x14ac:dyDescent="0.25">
      <c r="A62" s="179" t="s">
        <v>12</v>
      </c>
      <c r="B62" s="182" t="s">
        <v>14</v>
      </c>
      <c r="C62" s="185" t="s">
        <v>64</v>
      </c>
      <c r="D62" s="188" t="s">
        <v>198</v>
      </c>
      <c r="E62" s="191" t="s">
        <v>74</v>
      </c>
      <c r="F62" s="194" t="s">
        <v>116</v>
      </c>
      <c r="G62" s="28" t="s">
        <v>60</v>
      </c>
      <c r="H62" s="83">
        <v>2.1</v>
      </c>
      <c r="I62" s="69"/>
      <c r="J62" s="69"/>
      <c r="K62" s="77"/>
      <c r="L62" s="70">
        <v>3</v>
      </c>
      <c r="M62" s="70">
        <v>4</v>
      </c>
      <c r="N62" s="197" t="s">
        <v>199</v>
      </c>
      <c r="O62" s="48" t="s">
        <v>71</v>
      </c>
      <c r="P62" s="48" t="s">
        <v>106</v>
      </c>
      <c r="Q62" s="65" t="s">
        <v>103</v>
      </c>
      <c r="R62" s="85"/>
      <c r="S62" s="85"/>
      <c r="T62" s="85"/>
      <c r="U62" s="85"/>
      <c r="V62" s="85"/>
      <c r="W62" s="85"/>
    </row>
    <row r="63" spans="1:23" ht="14.25" customHeight="1" x14ac:dyDescent="0.25">
      <c r="A63" s="180"/>
      <c r="B63" s="183"/>
      <c r="C63" s="186"/>
      <c r="D63" s="189"/>
      <c r="E63" s="192"/>
      <c r="F63" s="195"/>
      <c r="G63" s="46"/>
      <c r="H63" s="64"/>
      <c r="I63" s="43"/>
      <c r="J63" s="43"/>
      <c r="K63" s="86"/>
      <c r="L63" s="47"/>
      <c r="M63" s="47"/>
      <c r="N63" s="198"/>
      <c r="O63" s="66"/>
      <c r="P63" s="66"/>
      <c r="Q63" s="67"/>
      <c r="R63" s="85"/>
      <c r="S63" s="85"/>
      <c r="T63" s="85"/>
      <c r="U63" s="85"/>
      <c r="V63" s="85"/>
      <c r="W63" s="85"/>
    </row>
    <row r="64" spans="1:23" ht="18" customHeight="1" thickBot="1" x14ac:dyDescent="0.3">
      <c r="A64" s="181"/>
      <c r="B64" s="184"/>
      <c r="C64" s="187"/>
      <c r="D64" s="190"/>
      <c r="E64" s="193"/>
      <c r="F64" s="196"/>
      <c r="G64" s="8" t="s">
        <v>13</v>
      </c>
      <c r="H64" s="89">
        <f t="shared" ref="H64:M64" si="24">H62*1</f>
        <v>2.1</v>
      </c>
      <c r="I64" s="89">
        <f t="shared" si="24"/>
        <v>0</v>
      </c>
      <c r="J64" s="89">
        <f t="shared" si="24"/>
        <v>0</v>
      </c>
      <c r="K64" s="89">
        <f t="shared" si="24"/>
        <v>0</v>
      </c>
      <c r="L64" s="89">
        <f t="shared" si="24"/>
        <v>3</v>
      </c>
      <c r="M64" s="89">
        <f t="shared" si="24"/>
        <v>4</v>
      </c>
      <c r="N64" s="123"/>
      <c r="O64" s="158"/>
      <c r="P64" s="158"/>
      <c r="Q64" s="160"/>
      <c r="R64" s="85"/>
      <c r="S64" s="85"/>
      <c r="T64" s="85"/>
      <c r="U64" s="85"/>
      <c r="V64" s="85"/>
      <c r="W64" s="85"/>
    </row>
    <row r="65" spans="1:23" ht="12.75" customHeight="1" x14ac:dyDescent="0.25">
      <c r="A65" s="179" t="s">
        <v>12</v>
      </c>
      <c r="B65" s="182" t="s">
        <v>14</v>
      </c>
      <c r="C65" s="185" t="s">
        <v>65</v>
      </c>
      <c r="D65" s="188" t="s">
        <v>245</v>
      </c>
      <c r="E65" s="191" t="s">
        <v>74</v>
      </c>
      <c r="F65" s="194" t="s">
        <v>116</v>
      </c>
      <c r="G65" s="28" t="s">
        <v>60</v>
      </c>
      <c r="H65" s="83">
        <v>3</v>
      </c>
      <c r="I65" s="69"/>
      <c r="J65" s="69"/>
      <c r="K65" s="77"/>
      <c r="L65" s="70">
        <v>4</v>
      </c>
      <c r="M65" s="70">
        <v>4</v>
      </c>
      <c r="N65" s="197" t="s">
        <v>246</v>
      </c>
      <c r="O65" s="48" t="s">
        <v>106</v>
      </c>
      <c r="P65" s="48" t="s">
        <v>106</v>
      </c>
      <c r="Q65" s="65" t="s">
        <v>106</v>
      </c>
      <c r="R65" s="85"/>
      <c r="S65" s="85"/>
      <c r="T65" s="85"/>
      <c r="U65" s="85"/>
      <c r="V65" s="85"/>
      <c r="W65" s="85"/>
    </row>
    <row r="66" spans="1:23" ht="12.75" customHeight="1" x14ac:dyDescent="0.25">
      <c r="A66" s="180"/>
      <c r="B66" s="183"/>
      <c r="C66" s="186"/>
      <c r="D66" s="189"/>
      <c r="E66" s="192"/>
      <c r="F66" s="195"/>
      <c r="G66" s="46"/>
      <c r="H66" s="64"/>
      <c r="I66" s="43"/>
      <c r="J66" s="43"/>
      <c r="K66" s="86"/>
      <c r="L66" s="47"/>
      <c r="M66" s="47"/>
      <c r="N66" s="198"/>
      <c r="O66" s="66"/>
      <c r="P66" s="66"/>
      <c r="Q66" s="67"/>
      <c r="R66" s="85"/>
      <c r="S66" s="85"/>
      <c r="T66" s="85"/>
      <c r="U66" s="85"/>
      <c r="V66" s="85"/>
      <c r="W66" s="85"/>
    </row>
    <row r="67" spans="1:23" ht="12.75" customHeight="1" thickBot="1" x14ac:dyDescent="0.3">
      <c r="A67" s="181"/>
      <c r="B67" s="184"/>
      <c r="C67" s="187"/>
      <c r="D67" s="190"/>
      <c r="E67" s="193"/>
      <c r="F67" s="196"/>
      <c r="G67" s="8" t="s">
        <v>13</v>
      </c>
      <c r="H67" s="89">
        <f t="shared" ref="H67:M67" si="25">H65*1</f>
        <v>3</v>
      </c>
      <c r="I67" s="89">
        <f t="shared" si="25"/>
        <v>0</v>
      </c>
      <c r="J67" s="89">
        <f t="shared" si="25"/>
        <v>0</v>
      </c>
      <c r="K67" s="89">
        <f t="shared" si="25"/>
        <v>0</v>
      </c>
      <c r="L67" s="89">
        <f t="shared" si="25"/>
        <v>4</v>
      </c>
      <c r="M67" s="89">
        <f t="shared" si="25"/>
        <v>4</v>
      </c>
      <c r="N67" s="123"/>
      <c r="O67" s="158"/>
      <c r="P67" s="158"/>
      <c r="Q67" s="160"/>
      <c r="R67" s="85"/>
      <c r="S67" s="85"/>
      <c r="T67" s="85"/>
      <c r="U67" s="85"/>
      <c r="V67" s="85"/>
      <c r="W67" s="85"/>
    </row>
    <row r="68" spans="1:23" ht="12.75" customHeight="1" thickBot="1" x14ac:dyDescent="0.3">
      <c r="A68" s="22" t="s">
        <v>12</v>
      </c>
      <c r="B68" s="29" t="s">
        <v>14</v>
      </c>
      <c r="C68" s="240" t="s">
        <v>15</v>
      </c>
      <c r="D68" s="241"/>
      <c r="E68" s="241"/>
      <c r="F68" s="241"/>
      <c r="G68" s="242"/>
      <c r="H68" s="53">
        <f>H48+H51+H54+H56+H59+H67+H61+H64</f>
        <v>610.20000000000005</v>
      </c>
      <c r="I68" s="53">
        <f t="shared" ref="I68:M68" si="26">I48+I51+I54+I56+I59+I67+I61+I64</f>
        <v>0</v>
      </c>
      <c r="J68" s="53">
        <f t="shared" si="26"/>
        <v>389.1</v>
      </c>
      <c r="K68" s="53">
        <f t="shared" si="26"/>
        <v>0</v>
      </c>
      <c r="L68" s="53">
        <f t="shared" si="26"/>
        <v>597</v>
      </c>
      <c r="M68" s="53">
        <f t="shared" si="26"/>
        <v>618</v>
      </c>
      <c r="N68" s="30"/>
      <c r="O68" s="36"/>
      <c r="P68" s="36"/>
      <c r="Q68" s="37"/>
      <c r="R68" s="85"/>
      <c r="S68" s="85"/>
      <c r="T68" s="85"/>
      <c r="U68" s="85"/>
      <c r="V68" s="85"/>
      <c r="W68" s="85"/>
    </row>
    <row r="69" spans="1:23" ht="21.6" customHeight="1" thickBot="1" x14ac:dyDescent="0.3">
      <c r="A69" s="22" t="s">
        <v>12</v>
      </c>
      <c r="B69" s="23" t="s">
        <v>58</v>
      </c>
      <c r="C69" s="299" t="s">
        <v>200</v>
      </c>
      <c r="D69" s="300"/>
      <c r="E69" s="304"/>
      <c r="F69" s="304"/>
      <c r="G69" s="300"/>
      <c r="H69" s="300"/>
      <c r="I69" s="300"/>
      <c r="J69" s="300"/>
      <c r="K69" s="300"/>
      <c r="L69" s="300"/>
      <c r="M69" s="300"/>
      <c r="N69" s="300"/>
      <c r="O69" s="300"/>
      <c r="P69" s="300"/>
      <c r="Q69" s="301"/>
      <c r="R69" s="85"/>
      <c r="S69" s="85"/>
      <c r="T69" s="85"/>
      <c r="U69" s="85"/>
      <c r="V69" s="85"/>
      <c r="W69" s="85"/>
    </row>
    <row r="70" spans="1:23" ht="33" customHeight="1" x14ac:dyDescent="0.25">
      <c r="A70" s="179" t="s">
        <v>12</v>
      </c>
      <c r="B70" s="182" t="s">
        <v>58</v>
      </c>
      <c r="C70" s="185" t="s">
        <v>12</v>
      </c>
      <c r="D70" s="188" t="s">
        <v>201</v>
      </c>
      <c r="E70" s="191" t="s">
        <v>202</v>
      </c>
      <c r="F70" s="194" t="s">
        <v>116</v>
      </c>
      <c r="G70" s="28" t="s">
        <v>60</v>
      </c>
      <c r="H70" s="169">
        <v>329.4</v>
      </c>
      <c r="I70" s="69"/>
      <c r="J70" s="69">
        <v>203</v>
      </c>
      <c r="K70" s="77"/>
      <c r="L70" s="70">
        <v>310</v>
      </c>
      <c r="M70" s="70">
        <v>320</v>
      </c>
      <c r="N70" s="124" t="s">
        <v>203</v>
      </c>
      <c r="O70" s="125" t="s">
        <v>204</v>
      </c>
      <c r="P70" s="125" t="s">
        <v>205</v>
      </c>
      <c r="Q70" s="51">
        <v>21800</v>
      </c>
      <c r="R70" s="85"/>
      <c r="S70" s="85"/>
      <c r="T70" s="85"/>
      <c r="U70" s="85"/>
      <c r="V70" s="85"/>
      <c r="W70" s="85"/>
    </row>
    <row r="71" spans="1:23" ht="23.25" customHeight="1" thickBot="1" x14ac:dyDescent="0.3">
      <c r="A71" s="180"/>
      <c r="B71" s="183"/>
      <c r="C71" s="186"/>
      <c r="D71" s="189"/>
      <c r="E71" s="192"/>
      <c r="F71" s="195"/>
      <c r="G71" s="167" t="s">
        <v>85</v>
      </c>
      <c r="H71" s="172">
        <v>13.3</v>
      </c>
      <c r="I71" s="43"/>
      <c r="J71" s="171">
        <v>10.199999999999999</v>
      </c>
      <c r="K71" s="86"/>
      <c r="L71" s="47"/>
      <c r="M71" s="47"/>
      <c r="N71" s="126" t="s">
        <v>206</v>
      </c>
      <c r="O71" s="127">
        <v>2</v>
      </c>
      <c r="P71" s="127">
        <v>2</v>
      </c>
      <c r="Q71" s="128">
        <v>2</v>
      </c>
      <c r="R71" s="85"/>
      <c r="S71" s="85"/>
      <c r="T71" s="85"/>
      <c r="U71" s="85"/>
      <c r="V71" s="85"/>
      <c r="W71" s="85"/>
    </row>
    <row r="72" spans="1:23" ht="37.200000000000003" customHeight="1" thickBot="1" x14ac:dyDescent="0.3">
      <c r="A72" s="181"/>
      <c r="B72" s="184"/>
      <c r="C72" s="187"/>
      <c r="D72" s="190"/>
      <c r="E72" s="193"/>
      <c r="F72" s="196"/>
      <c r="G72" s="8" t="s">
        <v>13</v>
      </c>
      <c r="H72" s="89">
        <f>H70+H71</f>
        <v>342.7</v>
      </c>
      <c r="I72" s="89">
        <f t="shared" ref="I72:J72" si="27">I70+I71</f>
        <v>0</v>
      </c>
      <c r="J72" s="89">
        <f t="shared" si="27"/>
        <v>213.2</v>
      </c>
      <c r="K72" s="89">
        <f t="shared" ref="K72:M72" si="28">K70*1</f>
        <v>0</v>
      </c>
      <c r="L72" s="89">
        <f t="shared" si="28"/>
        <v>310</v>
      </c>
      <c r="M72" s="89">
        <f t="shared" si="28"/>
        <v>320</v>
      </c>
      <c r="N72" s="129" t="s">
        <v>207</v>
      </c>
      <c r="O72" s="130" t="s">
        <v>208</v>
      </c>
      <c r="P72" s="130" t="s">
        <v>209</v>
      </c>
      <c r="Q72" s="131" t="s">
        <v>210</v>
      </c>
      <c r="R72" s="85"/>
      <c r="S72" s="85"/>
      <c r="T72" s="85"/>
      <c r="U72" s="85"/>
      <c r="V72" s="85"/>
      <c r="W72" s="85"/>
    </row>
    <row r="73" spans="1:23" ht="12.75" customHeight="1" x14ac:dyDescent="0.25">
      <c r="A73" s="179" t="s">
        <v>12</v>
      </c>
      <c r="B73" s="182" t="s">
        <v>58</v>
      </c>
      <c r="C73" s="185" t="s">
        <v>14</v>
      </c>
      <c r="D73" s="188" t="s">
        <v>211</v>
      </c>
      <c r="E73" s="191" t="s">
        <v>74</v>
      </c>
      <c r="F73" s="194" t="s">
        <v>116</v>
      </c>
      <c r="G73" s="28" t="s">
        <v>60</v>
      </c>
      <c r="H73" s="83"/>
      <c r="I73" s="69"/>
      <c r="J73" s="69"/>
      <c r="K73" s="77"/>
      <c r="L73" s="70"/>
      <c r="M73" s="70"/>
      <c r="N73" s="302" t="s">
        <v>212</v>
      </c>
      <c r="O73" s="125" t="s">
        <v>61</v>
      </c>
      <c r="P73" s="125" t="s">
        <v>61</v>
      </c>
      <c r="Q73" s="132" t="s">
        <v>77</v>
      </c>
      <c r="R73" s="85"/>
      <c r="S73" s="85"/>
      <c r="T73" s="85"/>
      <c r="U73" s="85"/>
      <c r="V73" s="85"/>
      <c r="W73" s="85"/>
    </row>
    <row r="74" spans="1:23" ht="28.5" customHeight="1" thickBot="1" x14ac:dyDescent="0.3">
      <c r="A74" s="181"/>
      <c r="B74" s="184"/>
      <c r="C74" s="187"/>
      <c r="D74" s="190"/>
      <c r="E74" s="193"/>
      <c r="F74" s="196"/>
      <c r="G74" s="8" t="s">
        <v>13</v>
      </c>
      <c r="H74" s="89">
        <f t="shared" ref="H74:M74" si="29">H73*1</f>
        <v>0</v>
      </c>
      <c r="I74" s="89">
        <f t="shared" si="29"/>
        <v>0</v>
      </c>
      <c r="J74" s="89">
        <f t="shared" si="29"/>
        <v>0</v>
      </c>
      <c r="K74" s="89">
        <f t="shared" si="29"/>
        <v>0</v>
      </c>
      <c r="L74" s="89">
        <f t="shared" si="29"/>
        <v>0</v>
      </c>
      <c r="M74" s="89">
        <f t="shared" si="29"/>
        <v>0</v>
      </c>
      <c r="N74" s="303"/>
      <c r="O74" s="130"/>
      <c r="P74" s="130"/>
      <c r="Q74" s="131"/>
      <c r="R74" s="85"/>
      <c r="S74" s="85"/>
      <c r="T74" s="85"/>
      <c r="U74" s="85"/>
      <c r="V74" s="85"/>
      <c r="W74" s="85"/>
    </row>
    <row r="75" spans="1:23" ht="15" customHeight="1" x14ac:dyDescent="0.25">
      <c r="A75" s="179" t="s">
        <v>12</v>
      </c>
      <c r="B75" s="182" t="s">
        <v>58</v>
      </c>
      <c r="C75" s="185" t="s">
        <v>58</v>
      </c>
      <c r="D75" s="188" t="s">
        <v>213</v>
      </c>
      <c r="E75" s="191" t="s">
        <v>74</v>
      </c>
      <c r="F75" s="194" t="s">
        <v>116</v>
      </c>
      <c r="G75" s="28" t="s">
        <v>60</v>
      </c>
      <c r="H75" s="83"/>
      <c r="I75" s="69"/>
      <c r="J75" s="69"/>
      <c r="K75" s="77"/>
      <c r="L75" s="70"/>
      <c r="M75" s="70"/>
      <c r="N75" s="91" t="s">
        <v>214</v>
      </c>
      <c r="O75" s="125"/>
      <c r="P75" s="125" t="s">
        <v>71</v>
      </c>
      <c r="Q75" s="132" t="s">
        <v>71</v>
      </c>
      <c r="R75" s="85"/>
      <c r="S75" s="85"/>
      <c r="T75" s="85"/>
      <c r="U75" s="85"/>
      <c r="V75" s="85"/>
      <c r="W75" s="85"/>
    </row>
    <row r="76" spans="1:23" ht="10.5" customHeight="1" thickBot="1" x14ac:dyDescent="0.3">
      <c r="A76" s="181"/>
      <c r="B76" s="184"/>
      <c r="C76" s="187"/>
      <c r="D76" s="190"/>
      <c r="E76" s="193"/>
      <c r="F76" s="196"/>
      <c r="G76" s="8" t="s">
        <v>13</v>
      </c>
      <c r="H76" s="89">
        <f t="shared" ref="H76:M76" si="30">H75*1</f>
        <v>0</v>
      </c>
      <c r="I76" s="89">
        <f t="shared" si="30"/>
        <v>0</v>
      </c>
      <c r="J76" s="89">
        <f t="shared" si="30"/>
        <v>0</v>
      </c>
      <c r="K76" s="89">
        <f t="shared" si="30"/>
        <v>0</v>
      </c>
      <c r="L76" s="89">
        <f t="shared" si="30"/>
        <v>0</v>
      </c>
      <c r="M76" s="89">
        <f t="shared" si="30"/>
        <v>0</v>
      </c>
      <c r="N76" s="63"/>
      <c r="O76" s="130"/>
      <c r="P76" s="130"/>
      <c r="Q76" s="131"/>
      <c r="R76" s="85"/>
      <c r="S76" s="85"/>
      <c r="T76" s="85"/>
      <c r="U76" s="85"/>
      <c r="V76" s="85"/>
      <c r="W76" s="85"/>
    </row>
    <row r="77" spans="1:23" ht="12.75" customHeight="1" x14ac:dyDescent="0.25">
      <c r="A77" s="179" t="s">
        <v>12</v>
      </c>
      <c r="B77" s="182" t="s">
        <v>58</v>
      </c>
      <c r="C77" s="185" t="s">
        <v>59</v>
      </c>
      <c r="D77" s="188" t="s">
        <v>215</v>
      </c>
      <c r="E77" s="191" t="s">
        <v>74</v>
      </c>
      <c r="F77" s="194" t="s">
        <v>116</v>
      </c>
      <c r="G77" s="28" t="s">
        <v>60</v>
      </c>
      <c r="H77" s="83"/>
      <c r="I77" s="69"/>
      <c r="J77" s="69"/>
      <c r="K77" s="77"/>
      <c r="L77" s="70"/>
      <c r="M77" s="70"/>
      <c r="N77" s="197" t="s">
        <v>216</v>
      </c>
      <c r="O77" s="125" t="s">
        <v>217</v>
      </c>
      <c r="P77" s="125" t="s">
        <v>102</v>
      </c>
      <c r="Q77" s="132" t="s">
        <v>102</v>
      </c>
      <c r="R77" s="85"/>
      <c r="S77" s="85"/>
      <c r="T77" s="85"/>
      <c r="U77" s="85"/>
      <c r="V77" s="85"/>
      <c r="W77" s="85"/>
    </row>
    <row r="78" spans="1:23" ht="12.75" customHeight="1" x14ac:dyDescent="0.25">
      <c r="A78" s="180"/>
      <c r="B78" s="183"/>
      <c r="C78" s="186"/>
      <c r="D78" s="189"/>
      <c r="E78" s="192"/>
      <c r="F78" s="195"/>
      <c r="G78" s="46"/>
      <c r="H78" s="64"/>
      <c r="I78" s="43"/>
      <c r="J78" s="43"/>
      <c r="K78" s="86"/>
      <c r="L78" s="47"/>
      <c r="M78" s="47"/>
      <c r="N78" s="198"/>
      <c r="O78" s="163"/>
      <c r="P78" s="163"/>
      <c r="Q78" s="164"/>
      <c r="R78" s="85"/>
      <c r="S78" s="85"/>
      <c r="T78" s="85"/>
      <c r="U78" s="85"/>
      <c r="V78" s="85"/>
      <c r="W78" s="85"/>
    </row>
    <row r="79" spans="1:23" ht="12.75" customHeight="1" thickBot="1" x14ac:dyDescent="0.3">
      <c r="A79" s="181"/>
      <c r="B79" s="184"/>
      <c r="C79" s="187"/>
      <c r="D79" s="190"/>
      <c r="E79" s="193"/>
      <c r="F79" s="196"/>
      <c r="G79" s="8" t="s">
        <v>13</v>
      </c>
      <c r="H79" s="89">
        <f t="shared" ref="H79:M79" si="31">H77*1</f>
        <v>0</v>
      </c>
      <c r="I79" s="89">
        <f t="shared" si="31"/>
        <v>0</v>
      </c>
      <c r="J79" s="89">
        <f t="shared" si="31"/>
        <v>0</v>
      </c>
      <c r="K79" s="89">
        <f t="shared" si="31"/>
        <v>0</v>
      </c>
      <c r="L79" s="89">
        <f t="shared" si="31"/>
        <v>0</v>
      </c>
      <c r="M79" s="89">
        <f t="shared" si="31"/>
        <v>0</v>
      </c>
      <c r="N79" s="63"/>
      <c r="O79" s="130"/>
      <c r="P79" s="130"/>
      <c r="Q79" s="131"/>
      <c r="R79" s="85"/>
      <c r="S79" s="85"/>
      <c r="T79" s="85"/>
      <c r="U79" s="85"/>
      <c r="V79" s="85"/>
      <c r="W79" s="85"/>
    </row>
    <row r="80" spans="1:23" ht="12.75" customHeight="1" thickBot="1" x14ac:dyDescent="0.3">
      <c r="A80" s="35" t="s">
        <v>12</v>
      </c>
      <c r="B80" s="29" t="s">
        <v>58</v>
      </c>
      <c r="C80" s="240" t="s">
        <v>15</v>
      </c>
      <c r="D80" s="241"/>
      <c r="E80" s="298"/>
      <c r="F80" s="298"/>
      <c r="G80" s="242"/>
      <c r="H80" s="34">
        <f t="shared" ref="H80:M80" si="32">H72+H74+H76+H79</f>
        <v>342.7</v>
      </c>
      <c r="I80" s="34">
        <f t="shared" si="32"/>
        <v>0</v>
      </c>
      <c r="J80" s="34">
        <f t="shared" si="32"/>
        <v>213.2</v>
      </c>
      <c r="K80" s="34">
        <f t="shared" si="32"/>
        <v>0</v>
      </c>
      <c r="L80" s="34">
        <f t="shared" si="32"/>
        <v>310</v>
      </c>
      <c r="M80" s="34">
        <f t="shared" si="32"/>
        <v>320</v>
      </c>
      <c r="N80" s="30"/>
      <c r="O80" s="36"/>
      <c r="P80" s="36"/>
      <c r="Q80" s="37"/>
      <c r="R80" s="85"/>
      <c r="S80" s="85"/>
      <c r="T80" s="85"/>
      <c r="U80" s="85"/>
      <c r="V80" s="85"/>
      <c r="W80" s="85"/>
    </row>
    <row r="81" spans="1:23" ht="12.75" customHeight="1" thickBot="1" x14ac:dyDescent="0.3">
      <c r="A81" s="133" t="s">
        <v>12</v>
      </c>
      <c r="B81" s="23" t="s">
        <v>59</v>
      </c>
      <c r="C81" s="299" t="s">
        <v>218</v>
      </c>
      <c r="D81" s="300"/>
      <c r="E81" s="300"/>
      <c r="F81" s="300"/>
      <c r="G81" s="300"/>
      <c r="H81" s="300"/>
      <c r="I81" s="300"/>
      <c r="J81" s="300"/>
      <c r="K81" s="300"/>
      <c r="L81" s="300"/>
      <c r="M81" s="300"/>
      <c r="N81" s="300"/>
      <c r="O81" s="300"/>
      <c r="P81" s="300"/>
      <c r="Q81" s="301"/>
      <c r="R81" s="85"/>
      <c r="S81" s="85"/>
      <c r="T81" s="85"/>
      <c r="U81" s="85"/>
      <c r="V81" s="85"/>
      <c r="W81" s="85"/>
    </row>
    <row r="82" spans="1:23" ht="12.75" customHeight="1" x14ac:dyDescent="0.25">
      <c r="A82" s="179" t="s">
        <v>12</v>
      </c>
      <c r="B82" s="182" t="s">
        <v>59</v>
      </c>
      <c r="C82" s="185" t="s">
        <v>14</v>
      </c>
      <c r="D82" s="188" t="s">
        <v>219</v>
      </c>
      <c r="E82" s="191" t="s">
        <v>74</v>
      </c>
      <c r="F82" s="194" t="s">
        <v>116</v>
      </c>
      <c r="G82" s="28" t="s">
        <v>60</v>
      </c>
      <c r="H82" s="83"/>
      <c r="I82" s="69"/>
      <c r="J82" s="69"/>
      <c r="K82" s="77"/>
      <c r="L82" s="70"/>
      <c r="M82" s="70"/>
      <c r="N82" s="197" t="s">
        <v>220</v>
      </c>
      <c r="O82" s="48" t="s">
        <v>92</v>
      </c>
      <c r="P82" s="48" t="s">
        <v>94</v>
      </c>
      <c r="Q82" s="65" t="s">
        <v>98</v>
      </c>
      <c r="R82" s="85"/>
      <c r="S82" s="85"/>
      <c r="T82" s="85"/>
      <c r="U82" s="85"/>
      <c r="V82" s="85"/>
      <c r="W82" s="85"/>
    </row>
    <row r="83" spans="1:23" ht="12.75" customHeight="1" x14ac:dyDescent="0.25">
      <c r="A83" s="180"/>
      <c r="B83" s="183"/>
      <c r="C83" s="186"/>
      <c r="D83" s="189"/>
      <c r="E83" s="192"/>
      <c r="F83" s="195"/>
      <c r="G83" s="46"/>
      <c r="H83" s="64"/>
      <c r="I83" s="43"/>
      <c r="J83" s="43"/>
      <c r="K83" s="86"/>
      <c r="L83" s="47"/>
      <c r="M83" s="47"/>
      <c r="N83" s="198"/>
      <c r="O83" s="66"/>
      <c r="P83" s="66"/>
      <c r="Q83" s="67"/>
      <c r="R83" s="85"/>
      <c r="S83" s="85"/>
      <c r="T83" s="85"/>
      <c r="U83" s="85"/>
      <c r="V83" s="85"/>
      <c r="W83" s="85"/>
    </row>
    <row r="84" spans="1:23" ht="14.25" customHeight="1" thickBot="1" x14ac:dyDescent="0.3">
      <c r="A84" s="181"/>
      <c r="B84" s="184"/>
      <c r="C84" s="187"/>
      <c r="D84" s="190"/>
      <c r="E84" s="193"/>
      <c r="F84" s="196"/>
      <c r="G84" s="8" t="s">
        <v>13</v>
      </c>
      <c r="H84" s="89">
        <f t="shared" ref="H84:M84" si="33">H82*1</f>
        <v>0</v>
      </c>
      <c r="I84" s="89">
        <f t="shared" si="33"/>
        <v>0</v>
      </c>
      <c r="J84" s="89">
        <f t="shared" si="33"/>
        <v>0</v>
      </c>
      <c r="K84" s="89">
        <f t="shared" si="33"/>
        <v>0</v>
      </c>
      <c r="L84" s="89">
        <f t="shared" si="33"/>
        <v>0</v>
      </c>
      <c r="M84" s="89">
        <f t="shared" si="33"/>
        <v>0</v>
      </c>
      <c r="N84" s="63"/>
      <c r="O84" s="158"/>
      <c r="P84" s="158"/>
      <c r="Q84" s="160"/>
      <c r="R84" s="85"/>
      <c r="S84" s="85"/>
      <c r="T84" s="85"/>
      <c r="U84" s="85"/>
      <c r="V84" s="85"/>
      <c r="W84" s="85"/>
    </row>
    <row r="85" spans="1:23" ht="14.25" customHeight="1" x14ac:dyDescent="0.25">
      <c r="A85" s="179" t="s">
        <v>12</v>
      </c>
      <c r="B85" s="182" t="s">
        <v>59</v>
      </c>
      <c r="C85" s="185" t="s">
        <v>58</v>
      </c>
      <c r="D85" s="294" t="s">
        <v>221</v>
      </c>
      <c r="E85" s="191" t="s">
        <v>74</v>
      </c>
      <c r="F85" s="297" t="s">
        <v>222</v>
      </c>
      <c r="G85" s="28" t="s">
        <v>60</v>
      </c>
      <c r="H85" s="83"/>
      <c r="I85" s="69"/>
      <c r="J85" s="69"/>
      <c r="K85" s="77"/>
      <c r="L85" s="70"/>
      <c r="M85" s="70"/>
      <c r="N85" s="91" t="s">
        <v>223</v>
      </c>
      <c r="O85" s="48"/>
      <c r="P85" s="48" t="s">
        <v>75</v>
      </c>
      <c r="Q85" s="65"/>
      <c r="R85" s="85"/>
      <c r="S85" s="85"/>
      <c r="T85" s="85"/>
      <c r="U85" s="85"/>
      <c r="V85" s="85"/>
      <c r="W85" s="85"/>
    </row>
    <row r="86" spans="1:23" ht="12.75" customHeight="1" x14ac:dyDescent="0.25">
      <c r="A86" s="180"/>
      <c r="B86" s="183"/>
      <c r="C86" s="186"/>
      <c r="D86" s="295"/>
      <c r="E86" s="192"/>
      <c r="F86" s="195"/>
      <c r="G86" s="46"/>
      <c r="H86" s="64"/>
      <c r="I86" s="43"/>
      <c r="J86" s="43"/>
      <c r="K86" s="86"/>
      <c r="L86" s="47"/>
      <c r="M86" s="47"/>
      <c r="N86" s="92" t="s">
        <v>224</v>
      </c>
      <c r="O86" s="66"/>
      <c r="P86" s="66"/>
      <c r="Q86" s="67" t="s">
        <v>75</v>
      </c>
      <c r="R86" s="85"/>
      <c r="S86" s="85"/>
      <c r="T86" s="85"/>
      <c r="U86" s="85"/>
      <c r="V86" s="85"/>
      <c r="W86" s="85"/>
    </row>
    <row r="87" spans="1:23" ht="24.75" customHeight="1" thickBot="1" x14ac:dyDescent="0.3">
      <c r="A87" s="181"/>
      <c r="B87" s="184"/>
      <c r="C87" s="187"/>
      <c r="D87" s="296"/>
      <c r="E87" s="193"/>
      <c r="F87" s="196"/>
      <c r="G87" s="8" t="s">
        <v>13</v>
      </c>
      <c r="H87" s="89">
        <f t="shared" ref="H87:M87" si="34">H85*1</f>
        <v>0</v>
      </c>
      <c r="I87" s="89">
        <f t="shared" si="34"/>
        <v>0</v>
      </c>
      <c r="J87" s="89">
        <f t="shared" si="34"/>
        <v>0</v>
      </c>
      <c r="K87" s="89">
        <f t="shared" si="34"/>
        <v>0</v>
      </c>
      <c r="L87" s="89">
        <f t="shared" si="34"/>
        <v>0</v>
      </c>
      <c r="M87" s="89">
        <f t="shared" si="34"/>
        <v>0</v>
      </c>
      <c r="N87" s="63"/>
      <c r="O87" s="158"/>
      <c r="P87" s="158"/>
      <c r="Q87" s="160"/>
      <c r="R87" s="85"/>
      <c r="S87" s="85"/>
      <c r="T87" s="85"/>
      <c r="U87" s="85"/>
      <c r="V87" s="85"/>
      <c r="W87" s="85"/>
    </row>
    <row r="88" spans="1:23" ht="44.25" customHeight="1" x14ac:dyDescent="0.25">
      <c r="A88" s="179" t="s">
        <v>12</v>
      </c>
      <c r="B88" s="182" t="s">
        <v>59</v>
      </c>
      <c r="C88" s="185" t="s">
        <v>59</v>
      </c>
      <c r="D88" s="188" t="s">
        <v>225</v>
      </c>
      <c r="E88" s="191" t="s">
        <v>74</v>
      </c>
      <c r="F88" s="194" t="s">
        <v>116</v>
      </c>
      <c r="G88" s="28" t="s">
        <v>60</v>
      </c>
      <c r="H88" s="83"/>
      <c r="I88" s="69"/>
      <c r="J88" s="69"/>
      <c r="K88" s="77"/>
      <c r="L88" s="70"/>
      <c r="M88" s="70"/>
      <c r="N88" s="287" t="s">
        <v>226</v>
      </c>
      <c r="O88" s="48"/>
      <c r="P88" s="48"/>
      <c r="Q88" s="65" t="s">
        <v>75</v>
      </c>
      <c r="R88" s="85"/>
      <c r="S88" s="85"/>
      <c r="T88" s="85"/>
      <c r="U88" s="85"/>
      <c r="V88" s="85"/>
      <c r="W88" s="85"/>
    </row>
    <row r="89" spans="1:23" ht="33" customHeight="1" thickBot="1" x14ac:dyDescent="0.3">
      <c r="A89" s="181"/>
      <c r="B89" s="184"/>
      <c r="C89" s="187"/>
      <c r="D89" s="190"/>
      <c r="E89" s="193"/>
      <c r="F89" s="196"/>
      <c r="G89" s="8" t="s">
        <v>13</v>
      </c>
      <c r="H89" s="89">
        <f t="shared" ref="H89:M89" si="35">H88*1</f>
        <v>0</v>
      </c>
      <c r="I89" s="89">
        <f t="shared" si="35"/>
        <v>0</v>
      </c>
      <c r="J89" s="89">
        <f t="shared" si="35"/>
        <v>0</v>
      </c>
      <c r="K89" s="89">
        <f t="shared" si="35"/>
        <v>0</v>
      </c>
      <c r="L89" s="89">
        <f t="shared" si="35"/>
        <v>0</v>
      </c>
      <c r="M89" s="89">
        <f t="shared" si="35"/>
        <v>0</v>
      </c>
      <c r="N89" s="270"/>
      <c r="O89" s="158"/>
      <c r="P89" s="158"/>
      <c r="Q89" s="160"/>
      <c r="R89" s="85"/>
      <c r="S89" s="85"/>
      <c r="T89" s="85"/>
      <c r="U89" s="85"/>
      <c r="V89" s="85"/>
      <c r="W89" s="85"/>
    </row>
    <row r="90" spans="1:23" ht="14.25" customHeight="1" thickBot="1" x14ac:dyDescent="0.3">
      <c r="A90" s="133" t="s">
        <v>12</v>
      </c>
      <c r="B90" s="29" t="s">
        <v>59</v>
      </c>
      <c r="C90" s="240" t="s">
        <v>15</v>
      </c>
      <c r="D90" s="241"/>
      <c r="E90" s="241"/>
      <c r="F90" s="241"/>
      <c r="G90" s="242"/>
      <c r="H90" s="53">
        <f>H84+H87+H89</f>
        <v>0</v>
      </c>
      <c r="I90" s="53">
        <f t="shared" ref="I90:M90" si="36">I84+I87+I89</f>
        <v>0</v>
      </c>
      <c r="J90" s="53">
        <f t="shared" si="36"/>
        <v>0</v>
      </c>
      <c r="K90" s="53">
        <f t="shared" si="36"/>
        <v>0</v>
      </c>
      <c r="L90" s="53">
        <f t="shared" si="36"/>
        <v>0</v>
      </c>
      <c r="M90" s="53">
        <f t="shared" si="36"/>
        <v>0</v>
      </c>
      <c r="N90" s="30"/>
      <c r="O90" s="36"/>
      <c r="P90" s="36"/>
      <c r="Q90" s="37"/>
      <c r="S90" s="85"/>
      <c r="T90" s="85"/>
      <c r="U90" s="85"/>
      <c r="V90" s="85"/>
      <c r="W90" s="85"/>
    </row>
    <row r="91" spans="1:23" ht="13.5" customHeight="1" thickBot="1" x14ac:dyDescent="0.3">
      <c r="A91" s="22" t="s">
        <v>12</v>
      </c>
      <c r="B91" s="23" t="s">
        <v>62</v>
      </c>
      <c r="C91" s="288" t="s">
        <v>227</v>
      </c>
      <c r="D91" s="288"/>
      <c r="E91" s="288"/>
      <c r="F91" s="288"/>
      <c r="G91" s="288"/>
      <c r="H91" s="288"/>
      <c r="I91" s="288"/>
      <c r="J91" s="288"/>
      <c r="K91" s="288"/>
      <c r="L91" s="288"/>
      <c r="M91" s="288"/>
      <c r="N91" s="288"/>
      <c r="O91" s="288"/>
      <c r="P91" s="288"/>
      <c r="Q91" s="289"/>
      <c r="R91" s="85"/>
      <c r="S91" s="85"/>
      <c r="T91" s="85"/>
      <c r="U91" s="85"/>
      <c r="V91" s="85"/>
      <c r="W91" s="85"/>
    </row>
    <row r="92" spans="1:23" ht="27.75" customHeight="1" x14ac:dyDescent="0.25">
      <c r="A92" s="275" t="s">
        <v>12</v>
      </c>
      <c r="B92" s="260" t="s">
        <v>62</v>
      </c>
      <c r="C92" s="263" t="s">
        <v>12</v>
      </c>
      <c r="D92" s="266" t="s">
        <v>228</v>
      </c>
      <c r="E92" s="191" t="s">
        <v>229</v>
      </c>
      <c r="F92" s="194" t="s">
        <v>116</v>
      </c>
      <c r="G92" s="28" t="s">
        <v>60</v>
      </c>
      <c r="H92" s="169">
        <v>663.7</v>
      </c>
      <c r="I92" s="69"/>
      <c r="J92" s="69">
        <v>287.89999999999998</v>
      </c>
      <c r="K92" s="77">
        <v>22.2</v>
      </c>
      <c r="L92" s="70">
        <v>640</v>
      </c>
      <c r="M92" s="134">
        <v>660</v>
      </c>
      <c r="N92" s="154" t="s">
        <v>230</v>
      </c>
      <c r="O92" s="279" t="s">
        <v>231</v>
      </c>
      <c r="P92" s="279" t="s">
        <v>232</v>
      </c>
      <c r="Q92" s="282" t="s">
        <v>233</v>
      </c>
      <c r="R92" s="85"/>
      <c r="S92" s="85"/>
      <c r="T92" s="85"/>
      <c r="U92" s="85"/>
      <c r="V92" s="85"/>
      <c r="W92" s="85"/>
    </row>
    <row r="93" spans="1:23" ht="27.75" customHeight="1" x14ac:dyDescent="0.25">
      <c r="A93" s="290"/>
      <c r="B93" s="291"/>
      <c r="C93" s="186"/>
      <c r="D93" s="267"/>
      <c r="E93" s="292"/>
      <c r="F93" s="293"/>
      <c r="G93" s="165" t="s">
        <v>248</v>
      </c>
      <c r="H93" s="166">
        <v>2.8</v>
      </c>
      <c r="I93" s="166"/>
      <c r="J93" s="166">
        <v>1.1000000000000001</v>
      </c>
      <c r="K93" s="146"/>
      <c r="L93" s="79"/>
      <c r="M93" s="80"/>
      <c r="N93" s="135"/>
      <c r="O93" s="280"/>
      <c r="P93" s="280"/>
      <c r="Q93" s="283"/>
      <c r="R93" s="85"/>
      <c r="S93" s="85"/>
      <c r="T93" s="85"/>
      <c r="U93" s="85"/>
      <c r="V93" s="85"/>
      <c r="W93" s="85"/>
    </row>
    <row r="94" spans="1:23" ht="11.25" customHeight="1" x14ac:dyDescent="0.25">
      <c r="A94" s="290"/>
      <c r="B94" s="291"/>
      <c r="C94" s="186"/>
      <c r="D94" s="267"/>
      <c r="E94" s="292"/>
      <c r="F94" s="293"/>
      <c r="G94" s="174" t="s">
        <v>85</v>
      </c>
      <c r="H94" s="175">
        <v>18.5</v>
      </c>
      <c r="I94" s="175"/>
      <c r="J94" s="175">
        <v>14.1</v>
      </c>
      <c r="K94" s="176"/>
      <c r="L94" s="79"/>
      <c r="M94" s="80"/>
      <c r="N94" s="135"/>
      <c r="O94" s="280"/>
      <c r="P94" s="280"/>
      <c r="Q94" s="283"/>
      <c r="R94" s="85"/>
      <c r="S94" s="85"/>
      <c r="T94" s="85"/>
      <c r="U94" s="85"/>
      <c r="V94" s="85"/>
      <c r="W94" s="85"/>
    </row>
    <row r="95" spans="1:23" ht="13.5" customHeight="1" thickBot="1" x14ac:dyDescent="0.3">
      <c r="A95" s="277"/>
      <c r="B95" s="262"/>
      <c r="C95" s="265"/>
      <c r="D95" s="278"/>
      <c r="E95" s="193"/>
      <c r="F95" s="196"/>
      <c r="G95" s="8" t="s">
        <v>13</v>
      </c>
      <c r="H95" s="170">
        <f>H92+H94+H93</f>
        <v>685</v>
      </c>
      <c r="I95" s="170">
        <f t="shared" ref="I95:M95" si="37">I92+I94+I93</f>
        <v>0</v>
      </c>
      <c r="J95" s="170">
        <f t="shared" si="37"/>
        <v>303.10000000000002</v>
      </c>
      <c r="K95" s="89">
        <f t="shared" si="37"/>
        <v>22.2</v>
      </c>
      <c r="L95" s="89">
        <f t="shared" si="37"/>
        <v>640</v>
      </c>
      <c r="M95" s="89">
        <f t="shared" si="37"/>
        <v>660</v>
      </c>
      <c r="N95" s="162"/>
      <c r="O95" s="281"/>
      <c r="P95" s="281"/>
      <c r="Q95" s="284"/>
      <c r="R95" s="85"/>
      <c r="S95" s="85"/>
      <c r="T95" s="85"/>
      <c r="U95" s="85"/>
      <c r="V95" s="85"/>
      <c r="W95" s="85"/>
    </row>
    <row r="96" spans="1:23" ht="23.25" customHeight="1" x14ac:dyDescent="0.25">
      <c r="A96" s="275" t="s">
        <v>12</v>
      </c>
      <c r="B96" s="260" t="s">
        <v>62</v>
      </c>
      <c r="C96" s="263" t="s">
        <v>14</v>
      </c>
      <c r="D96" s="266" t="s">
        <v>234</v>
      </c>
      <c r="E96" s="191" t="s">
        <v>74</v>
      </c>
      <c r="F96" s="194" t="s">
        <v>116</v>
      </c>
      <c r="G96" s="28" t="s">
        <v>60</v>
      </c>
      <c r="H96" s="83"/>
      <c r="I96" s="69"/>
      <c r="J96" s="69"/>
      <c r="K96" s="77"/>
      <c r="L96" s="70"/>
      <c r="M96" s="70"/>
      <c r="N96" s="154" t="s">
        <v>235</v>
      </c>
      <c r="O96" s="48" t="s">
        <v>236</v>
      </c>
      <c r="P96" s="48" t="s">
        <v>237</v>
      </c>
      <c r="Q96" s="65" t="s">
        <v>238</v>
      </c>
      <c r="R96" s="85"/>
      <c r="S96" s="85"/>
      <c r="T96" s="85"/>
      <c r="U96" s="85"/>
      <c r="V96" s="85"/>
      <c r="W96" s="85"/>
    </row>
    <row r="97" spans="1:39" ht="23.25" customHeight="1" x14ac:dyDescent="0.25">
      <c r="A97" s="276"/>
      <c r="B97" s="261"/>
      <c r="C97" s="264"/>
      <c r="D97" s="267"/>
      <c r="E97" s="192"/>
      <c r="F97" s="195"/>
      <c r="G97" s="46"/>
      <c r="H97" s="64"/>
      <c r="I97" s="43"/>
      <c r="J97" s="43"/>
      <c r="K97" s="86"/>
      <c r="L97" s="47"/>
      <c r="M97" s="47"/>
      <c r="N97" s="136" t="s">
        <v>239</v>
      </c>
      <c r="O97" s="66" t="s">
        <v>106</v>
      </c>
      <c r="P97" s="66" t="s">
        <v>103</v>
      </c>
      <c r="Q97" s="67" t="s">
        <v>73</v>
      </c>
      <c r="R97" s="85"/>
      <c r="S97" s="85"/>
      <c r="T97" s="85"/>
      <c r="U97" s="85"/>
      <c r="V97" s="85"/>
      <c r="W97" s="85"/>
    </row>
    <row r="98" spans="1:39" ht="12.75" customHeight="1" x14ac:dyDescent="0.25">
      <c r="A98" s="276"/>
      <c r="B98" s="261"/>
      <c r="C98" s="264"/>
      <c r="D98" s="267"/>
      <c r="E98" s="192"/>
      <c r="F98" s="195"/>
      <c r="G98" s="46"/>
      <c r="H98" s="64"/>
      <c r="I98" s="43"/>
      <c r="J98" s="43"/>
      <c r="K98" s="86"/>
      <c r="L98" s="47"/>
      <c r="M98" s="47"/>
      <c r="N98" s="285" t="s">
        <v>240</v>
      </c>
      <c r="O98" s="271" t="s">
        <v>93</v>
      </c>
      <c r="P98" s="271" t="s">
        <v>95</v>
      </c>
      <c r="Q98" s="273" t="s">
        <v>96</v>
      </c>
      <c r="R98" s="85"/>
      <c r="S98" s="85"/>
      <c r="T98" s="85"/>
      <c r="U98" s="85"/>
      <c r="V98" s="85"/>
      <c r="W98" s="85"/>
    </row>
    <row r="99" spans="1:39" ht="13.5" customHeight="1" thickBot="1" x14ac:dyDescent="0.3">
      <c r="A99" s="277"/>
      <c r="B99" s="262"/>
      <c r="C99" s="265"/>
      <c r="D99" s="278"/>
      <c r="E99" s="193"/>
      <c r="F99" s="196"/>
      <c r="G99" s="8" t="s">
        <v>13</v>
      </c>
      <c r="H99" s="89">
        <f>H96*1</f>
        <v>0</v>
      </c>
      <c r="I99" s="9"/>
      <c r="J99" s="9"/>
      <c r="K99" s="57"/>
      <c r="L99" s="11"/>
      <c r="M99" s="11"/>
      <c r="N99" s="286"/>
      <c r="O99" s="272"/>
      <c r="P99" s="272"/>
      <c r="Q99" s="274"/>
      <c r="R99" s="85"/>
      <c r="S99" s="85"/>
      <c r="T99" s="85"/>
      <c r="U99" s="85"/>
      <c r="V99" s="85"/>
      <c r="W99" s="85"/>
    </row>
    <row r="100" spans="1:39" ht="26.25" customHeight="1" x14ac:dyDescent="0.25">
      <c r="A100" s="275" t="s">
        <v>12</v>
      </c>
      <c r="B100" s="260" t="s">
        <v>62</v>
      </c>
      <c r="C100" s="263" t="s">
        <v>58</v>
      </c>
      <c r="D100" s="266" t="s">
        <v>241</v>
      </c>
      <c r="E100" s="191" t="s">
        <v>74</v>
      </c>
      <c r="F100" s="194" t="s">
        <v>116</v>
      </c>
      <c r="G100" s="28" t="s">
        <v>60</v>
      </c>
      <c r="H100" s="83">
        <v>34.9</v>
      </c>
      <c r="I100" s="69"/>
      <c r="J100" s="69"/>
      <c r="K100" s="77"/>
      <c r="L100" s="70">
        <v>40</v>
      </c>
      <c r="M100" s="70">
        <v>45</v>
      </c>
      <c r="N100" s="155" t="s">
        <v>242</v>
      </c>
      <c r="O100" s="48" t="s">
        <v>67</v>
      </c>
      <c r="P100" s="48" t="s">
        <v>68</v>
      </c>
      <c r="Q100" s="65" t="s">
        <v>89</v>
      </c>
      <c r="R100" s="85"/>
      <c r="S100" s="85"/>
      <c r="T100" s="85"/>
      <c r="U100" s="85"/>
      <c r="V100" s="85"/>
      <c r="W100" s="85"/>
    </row>
    <row r="101" spans="1:39" ht="15.75" customHeight="1" x14ac:dyDescent="0.25">
      <c r="A101" s="276"/>
      <c r="B101" s="261"/>
      <c r="C101" s="264"/>
      <c r="D101" s="267"/>
      <c r="E101" s="192"/>
      <c r="F101" s="195"/>
      <c r="G101" s="46"/>
      <c r="H101" s="64"/>
      <c r="I101" s="43"/>
      <c r="J101" s="43"/>
      <c r="K101" s="86"/>
      <c r="L101" s="47"/>
      <c r="M101" s="47"/>
      <c r="N101" s="92"/>
      <c r="O101" s="66"/>
      <c r="P101" s="66"/>
      <c r="Q101" s="67"/>
      <c r="R101" s="85"/>
      <c r="S101" s="85"/>
      <c r="T101" s="85"/>
      <c r="U101" s="85"/>
      <c r="V101" s="85"/>
      <c r="W101" s="85"/>
    </row>
    <row r="102" spans="1:39" ht="39" customHeight="1" thickBot="1" x14ac:dyDescent="0.3">
      <c r="A102" s="277"/>
      <c r="B102" s="262"/>
      <c r="C102" s="265"/>
      <c r="D102" s="278"/>
      <c r="E102" s="193"/>
      <c r="F102" s="196"/>
      <c r="G102" s="8" t="s">
        <v>13</v>
      </c>
      <c r="H102" s="89">
        <f t="shared" ref="H102:M102" si="38">H100*1</f>
        <v>34.9</v>
      </c>
      <c r="I102" s="89">
        <f t="shared" si="38"/>
        <v>0</v>
      </c>
      <c r="J102" s="89">
        <f t="shared" si="38"/>
        <v>0</v>
      </c>
      <c r="K102" s="94">
        <f t="shared" si="38"/>
        <v>0</v>
      </c>
      <c r="L102" s="10">
        <f t="shared" si="38"/>
        <v>40</v>
      </c>
      <c r="M102" s="137">
        <f t="shared" si="38"/>
        <v>45</v>
      </c>
      <c r="N102" s="63"/>
      <c r="O102" s="158"/>
      <c r="P102" s="158"/>
      <c r="Q102" s="160"/>
      <c r="R102" s="85"/>
      <c r="S102" s="85"/>
      <c r="T102" s="85"/>
      <c r="U102" s="85"/>
      <c r="V102" s="85"/>
      <c r="W102" s="85"/>
    </row>
    <row r="103" spans="1:39" ht="14.25" customHeight="1" x14ac:dyDescent="0.25">
      <c r="A103" s="257" t="s">
        <v>12</v>
      </c>
      <c r="B103" s="260" t="s">
        <v>62</v>
      </c>
      <c r="C103" s="263" t="s">
        <v>63</v>
      </c>
      <c r="D103" s="266" t="s">
        <v>243</v>
      </c>
      <c r="E103" s="191" t="s">
        <v>74</v>
      </c>
      <c r="F103" s="151" t="s">
        <v>116</v>
      </c>
      <c r="G103" s="28" t="s">
        <v>60</v>
      </c>
      <c r="H103" s="83">
        <v>6</v>
      </c>
      <c r="I103" s="69"/>
      <c r="J103" s="69"/>
      <c r="K103" s="77"/>
      <c r="L103" s="70">
        <v>7</v>
      </c>
      <c r="M103" s="70">
        <v>8</v>
      </c>
      <c r="N103" s="268" t="s">
        <v>244</v>
      </c>
      <c r="O103" s="26" t="s">
        <v>76</v>
      </c>
      <c r="P103" s="26" t="s">
        <v>93</v>
      </c>
      <c r="Q103" s="31" t="s">
        <v>94</v>
      </c>
      <c r="R103" s="85"/>
      <c r="S103" s="85"/>
      <c r="T103" s="85"/>
      <c r="U103" s="85"/>
      <c r="V103" s="85"/>
      <c r="W103" s="85"/>
    </row>
    <row r="104" spans="1:39" ht="14.25" customHeight="1" x14ac:dyDescent="0.25">
      <c r="A104" s="258"/>
      <c r="B104" s="261"/>
      <c r="C104" s="264"/>
      <c r="D104" s="267"/>
      <c r="E104" s="192"/>
      <c r="F104" s="152"/>
      <c r="G104" s="46"/>
      <c r="H104" s="64"/>
      <c r="I104" s="43"/>
      <c r="J104" s="43"/>
      <c r="K104" s="86"/>
      <c r="L104" s="47"/>
      <c r="M104" s="47"/>
      <c r="N104" s="269"/>
      <c r="O104" s="32"/>
      <c r="P104" s="32"/>
      <c r="Q104" s="33"/>
      <c r="R104" s="85"/>
      <c r="S104" s="85"/>
      <c r="T104" s="85"/>
      <c r="U104" s="85"/>
      <c r="V104" s="85"/>
      <c r="W104" s="85"/>
    </row>
    <row r="105" spans="1:39" ht="24.75" customHeight="1" thickBot="1" x14ac:dyDescent="0.3">
      <c r="A105" s="259"/>
      <c r="B105" s="262"/>
      <c r="C105" s="265"/>
      <c r="D105" s="267"/>
      <c r="E105" s="193"/>
      <c r="F105" s="152"/>
      <c r="G105" s="8" t="s">
        <v>13</v>
      </c>
      <c r="H105" s="89">
        <f t="shared" ref="H105:M105" si="39">H103*1</f>
        <v>6</v>
      </c>
      <c r="I105" s="89">
        <f t="shared" si="39"/>
        <v>0</v>
      </c>
      <c r="J105" s="89">
        <f t="shared" si="39"/>
        <v>0</v>
      </c>
      <c r="K105" s="94">
        <f t="shared" si="39"/>
        <v>0</v>
      </c>
      <c r="L105" s="10">
        <f t="shared" si="39"/>
        <v>7</v>
      </c>
      <c r="M105" s="137">
        <f t="shared" si="39"/>
        <v>8</v>
      </c>
      <c r="N105" s="270"/>
      <c r="O105" s="32"/>
      <c r="P105" s="32"/>
      <c r="Q105" s="33"/>
      <c r="R105" s="85"/>
      <c r="S105" s="85"/>
      <c r="T105" s="85"/>
      <c r="U105" s="85"/>
      <c r="V105" s="85"/>
      <c r="W105" s="85"/>
    </row>
    <row r="106" spans="1:39" ht="14.25" customHeight="1" thickBot="1" x14ac:dyDescent="0.3">
      <c r="A106" s="22" t="s">
        <v>12</v>
      </c>
      <c r="B106" s="29" t="s">
        <v>62</v>
      </c>
      <c r="C106" s="240" t="s">
        <v>15</v>
      </c>
      <c r="D106" s="241"/>
      <c r="E106" s="241"/>
      <c r="F106" s="241"/>
      <c r="G106" s="242"/>
      <c r="H106" s="53">
        <f>H95+H99+H102+H105</f>
        <v>725.9</v>
      </c>
      <c r="I106" s="53">
        <f t="shared" ref="I106:M106" si="40">I95+I99+I102+I105</f>
        <v>0</v>
      </c>
      <c r="J106" s="53">
        <f t="shared" si="40"/>
        <v>303.10000000000002</v>
      </c>
      <c r="K106" s="53">
        <f t="shared" si="40"/>
        <v>22.2</v>
      </c>
      <c r="L106" s="53">
        <f t="shared" si="40"/>
        <v>687</v>
      </c>
      <c r="M106" s="53">
        <f t="shared" si="40"/>
        <v>713</v>
      </c>
      <c r="N106" s="30"/>
      <c r="O106" s="36"/>
      <c r="P106" s="36"/>
      <c r="Q106" s="37"/>
      <c r="R106" s="85"/>
      <c r="S106" s="85"/>
      <c r="T106" s="85"/>
      <c r="U106" s="85"/>
      <c r="V106" s="85"/>
      <c r="W106" s="85"/>
    </row>
    <row r="107" spans="1:39" ht="20.25" customHeight="1" thickBot="1" x14ac:dyDescent="0.3">
      <c r="A107" s="35" t="s">
        <v>12</v>
      </c>
      <c r="B107" s="243" t="s">
        <v>16</v>
      </c>
      <c r="C107" s="243"/>
      <c r="D107" s="243"/>
      <c r="E107" s="243"/>
      <c r="F107" s="243"/>
      <c r="G107" s="244"/>
      <c r="H107" s="38">
        <f t="shared" ref="H107:M107" si="41">H43+H68+H80+H90+H106</f>
        <v>3586.2000000000003</v>
      </c>
      <c r="I107" s="38">
        <f t="shared" si="41"/>
        <v>0</v>
      </c>
      <c r="J107" s="38">
        <f t="shared" si="41"/>
        <v>2084.7000000000003</v>
      </c>
      <c r="K107" s="38">
        <f t="shared" si="41"/>
        <v>42.099999999999994</v>
      </c>
      <c r="L107" s="38">
        <f t="shared" si="41"/>
        <v>3445</v>
      </c>
      <c r="M107" s="38">
        <f t="shared" si="41"/>
        <v>3566</v>
      </c>
      <c r="N107" s="24"/>
      <c r="O107" s="24"/>
      <c r="P107" s="24"/>
      <c r="Q107" s="25"/>
      <c r="R107" s="138"/>
      <c r="S107" s="85"/>
      <c r="T107" s="139"/>
      <c r="U107" s="85"/>
      <c r="V107" s="85"/>
      <c r="W107" s="85"/>
    </row>
    <row r="108" spans="1:39" ht="14.25" customHeight="1" thickBot="1" x14ac:dyDescent="0.3">
      <c r="A108" s="50" t="s">
        <v>12</v>
      </c>
      <c r="B108" s="245" t="s">
        <v>17</v>
      </c>
      <c r="C108" s="245"/>
      <c r="D108" s="245"/>
      <c r="E108" s="245"/>
      <c r="F108" s="245"/>
      <c r="G108" s="245"/>
      <c r="H108" s="178">
        <f t="shared" ref="H108:M108" si="42">H107</f>
        <v>3586.2000000000003</v>
      </c>
      <c r="I108" s="178">
        <f t="shared" si="42"/>
        <v>0</v>
      </c>
      <c r="J108" s="178">
        <f t="shared" si="42"/>
        <v>2084.7000000000003</v>
      </c>
      <c r="K108" s="178">
        <f t="shared" si="42"/>
        <v>42.099999999999994</v>
      </c>
      <c r="L108" s="39">
        <f t="shared" si="42"/>
        <v>3445</v>
      </c>
      <c r="M108" s="39">
        <f t="shared" si="42"/>
        <v>3566</v>
      </c>
      <c r="N108" s="246"/>
      <c r="O108" s="247"/>
      <c r="P108" s="247"/>
      <c r="Q108" s="248"/>
      <c r="R108" s="138"/>
      <c r="S108" s="85"/>
      <c r="T108" s="139"/>
      <c r="U108" s="85"/>
      <c r="V108" s="85"/>
      <c r="W108" s="85"/>
    </row>
    <row r="109" spans="1:39" s="13" customFormat="1" ht="15.75" customHeight="1" x14ac:dyDescent="0.25">
      <c r="A109" s="140"/>
      <c r="B109" s="52"/>
      <c r="C109" s="52"/>
      <c r="D109" s="52"/>
      <c r="E109" s="52"/>
      <c r="N109" s="58"/>
      <c r="O109" s="58"/>
      <c r="P109" s="58"/>
      <c r="Q109" s="58"/>
      <c r="R109" s="143"/>
      <c r="S109" s="143"/>
      <c r="T109" s="143"/>
      <c r="U109" s="143"/>
      <c r="V109" s="143"/>
      <c r="W109" s="143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 s="12"/>
      <c r="AI109" s="12"/>
      <c r="AJ109" s="12"/>
      <c r="AK109" s="12"/>
      <c r="AL109" s="12"/>
      <c r="AM109" s="12"/>
    </row>
    <row r="110" spans="1:39" s="13" customFormat="1" ht="12.6" customHeight="1" x14ac:dyDescent="0.25">
      <c r="A110" s="140"/>
      <c r="B110" s="141"/>
      <c r="C110" s="52"/>
      <c r="D110" s="52"/>
      <c r="E110" s="52"/>
      <c r="F110" s="54"/>
      <c r="G110" s="55"/>
      <c r="H110" s="55"/>
      <c r="I110" s="55"/>
      <c r="J110" s="55"/>
      <c r="K110" s="55"/>
      <c r="L110" s="55"/>
      <c r="M110" s="55"/>
      <c r="N110" s="142"/>
      <c r="O110" s="142"/>
      <c r="P110" s="142"/>
      <c r="Q110" s="142"/>
      <c r="R110" s="143"/>
      <c r="S110" s="143"/>
      <c r="T110" s="143"/>
      <c r="U110" s="143"/>
      <c r="V110" s="143"/>
      <c r="W110" s="143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 s="12"/>
      <c r="AJ110" s="12"/>
      <c r="AK110" s="12"/>
      <c r="AL110" s="12"/>
      <c r="AM110" s="12"/>
    </row>
    <row r="111" spans="1:39" s="13" customFormat="1" ht="15.75" customHeight="1" thickBot="1" x14ac:dyDescent="0.3">
      <c r="A111" s="140"/>
      <c r="B111" s="141"/>
      <c r="C111" s="52"/>
      <c r="D111" s="52"/>
      <c r="E111" s="52"/>
      <c r="F111" s="249" t="s">
        <v>18</v>
      </c>
      <c r="G111" s="250"/>
      <c r="H111" s="250"/>
      <c r="I111" s="250"/>
      <c r="J111" s="250"/>
      <c r="K111" s="250"/>
      <c r="L111" s="250"/>
      <c r="M111" s="250"/>
      <c r="N111" s="142"/>
      <c r="O111" s="142"/>
      <c r="P111" s="142"/>
      <c r="Q111" s="142"/>
      <c r="R111" s="143"/>
      <c r="S111" s="143"/>
      <c r="T111" s="143"/>
      <c r="U111" s="143"/>
      <c r="V111" s="143"/>
      <c r="W111" s="143"/>
      <c r="X111" s="12"/>
      <c r="Y111" s="12"/>
      <c r="Z111" s="12"/>
      <c r="AA111" s="12"/>
      <c r="AB111" s="12"/>
      <c r="AC111" s="12"/>
      <c r="AD111" s="12"/>
      <c r="AE111" s="12"/>
      <c r="AF111" s="12"/>
      <c r="AG111" s="12"/>
      <c r="AH111" s="12"/>
      <c r="AI111" s="12"/>
      <c r="AJ111" s="12"/>
      <c r="AK111" s="12"/>
      <c r="AL111" s="12"/>
      <c r="AM111" s="12"/>
    </row>
    <row r="112" spans="1:39" ht="38.25" customHeight="1" thickBot="1" x14ac:dyDescent="0.3">
      <c r="A112" s="144"/>
      <c r="B112" s="144"/>
      <c r="C112" s="251" t="s">
        <v>19</v>
      </c>
      <c r="D112" s="252"/>
      <c r="E112" s="252"/>
      <c r="F112" s="252"/>
      <c r="G112" s="253"/>
      <c r="H112" s="254" t="s">
        <v>87</v>
      </c>
      <c r="I112" s="255"/>
      <c r="J112" s="255"/>
      <c r="K112" s="256"/>
      <c r="L112" s="5"/>
      <c r="M112" s="5"/>
      <c r="N112" s="144"/>
      <c r="O112" s="145"/>
      <c r="P112" s="144"/>
      <c r="Q112" s="144"/>
      <c r="R112" s="85"/>
      <c r="S112" s="85"/>
      <c r="T112" s="85"/>
      <c r="U112" s="85"/>
      <c r="V112" s="85"/>
      <c r="W112" s="85"/>
    </row>
    <row r="113" spans="1:23" ht="14.1" customHeight="1" thickBot="1" x14ac:dyDescent="0.3">
      <c r="A113" s="144"/>
      <c r="B113" s="144"/>
      <c r="C113" s="215" t="s">
        <v>20</v>
      </c>
      <c r="D113" s="216"/>
      <c r="E113" s="216"/>
      <c r="F113" s="216"/>
      <c r="G113" s="217"/>
      <c r="H113" s="218">
        <f>H114+H115+H116+H117+H118</f>
        <v>3586.2</v>
      </c>
      <c r="I113" s="219"/>
      <c r="J113" s="219"/>
      <c r="K113" s="220"/>
      <c r="L113" s="5"/>
      <c r="M113" s="5"/>
      <c r="N113" s="144"/>
      <c r="O113" s="145"/>
      <c r="P113" s="144"/>
      <c r="Q113" s="144"/>
      <c r="R113" s="85"/>
      <c r="S113" s="85"/>
      <c r="T113" s="85"/>
      <c r="U113" s="85"/>
      <c r="V113" s="85"/>
      <c r="W113" s="85"/>
    </row>
    <row r="114" spans="1:23" ht="14.1" customHeight="1" x14ac:dyDescent="0.25">
      <c r="A114" s="144"/>
      <c r="B114" s="144"/>
      <c r="C114" s="234" t="s">
        <v>80</v>
      </c>
      <c r="D114" s="235"/>
      <c r="E114" s="235"/>
      <c r="F114" s="235"/>
      <c r="G114" s="236"/>
      <c r="H114" s="237">
        <v>3420.5</v>
      </c>
      <c r="I114" s="238"/>
      <c r="J114" s="238"/>
      <c r="K114" s="239"/>
      <c r="L114" s="5"/>
      <c r="M114" s="5"/>
      <c r="N114" s="144"/>
      <c r="O114" s="145"/>
      <c r="P114" s="144"/>
      <c r="Q114" s="144"/>
      <c r="R114" s="85"/>
      <c r="S114" s="85"/>
      <c r="T114" s="85"/>
      <c r="U114" s="85"/>
      <c r="V114" s="85"/>
      <c r="W114" s="85"/>
    </row>
    <row r="115" spans="1:23" ht="26.25" customHeight="1" x14ac:dyDescent="0.25">
      <c r="A115" s="144"/>
      <c r="B115" s="144"/>
      <c r="C115" s="231" t="s">
        <v>81</v>
      </c>
      <c r="D115" s="232"/>
      <c r="E115" s="232"/>
      <c r="F115" s="232"/>
      <c r="G115" s="233"/>
      <c r="H115" s="230">
        <v>0</v>
      </c>
      <c r="I115" s="207"/>
      <c r="J115" s="207"/>
      <c r="K115" s="208"/>
      <c r="L115" s="5"/>
      <c r="M115" s="5"/>
      <c r="N115" s="144"/>
      <c r="O115" s="145"/>
      <c r="P115" s="144"/>
      <c r="Q115" s="144"/>
      <c r="R115" s="85"/>
      <c r="S115" s="85"/>
      <c r="T115" s="85"/>
      <c r="U115" s="85"/>
      <c r="V115" s="85"/>
      <c r="W115" s="85"/>
    </row>
    <row r="116" spans="1:23" ht="14.1" customHeight="1" x14ac:dyDescent="0.25">
      <c r="A116" s="144"/>
      <c r="B116" s="144"/>
      <c r="C116" s="212" t="s">
        <v>100</v>
      </c>
      <c r="D116" s="213"/>
      <c r="E116" s="213"/>
      <c r="F116" s="213"/>
      <c r="G116" s="229"/>
      <c r="H116" s="230">
        <v>0</v>
      </c>
      <c r="I116" s="207"/>
      <c r="J116" s="207"/>
      <c r="K116" s="208"/>
      <c r="L116" s="5"/>
      <c r="M116" s="5"/>
      <c r="N116" s="144"/>
      <c r="O116" s="145"/>
      <c r="P116" s="144"/>
      <c r="Q116" s="144"/>
      <c r="R116" s="85"/>
      <c r="S116" s="85"/>
      <c r="T116" s="85"/>
      <c r="U116" s="85"/>
      <c r="V116" s="85"/>
      <c r="W116" s="85"/>
    </row>
    <row r="117" spans="1:23" ht="14.1" customHeight="1" x14ac:dyDescent="0.25">
      <c r="A117" s="144"/>
      <c r="B117" s="144"/>
      <c r="C117" s="212" t="s">
        <v>249</v>
      </c>
      <c r="D117" s="213"/>
      <c r="E117" s="213"/>
      <c r="F117" s="213"/>
      <c r="G117" s="229"/>
      <c r="H117" s="230">
        <v>150.69999999999999</v>
      </c>
      <c r="I117" s="207"/>
      <c r="J117" s="207"/>
      <c r="K117" s="208"/>
      <c r="L117" s="5"/>
      <c r="M117" s="5"/>
      <c r="N117" s="144"/>
      <c r="O117" s="145"/>
      <c r="P117" s="144"/>
      <c r="Q117" s="144"/>
      <c r="R117" s="85"/>
      <c r="S117" s="85"/>
      <c r="T117" s="85"/>
      <c r="U117" s="85"/>
      <c r="V117" s="85"/>
      <c r="W117" s="85"/>
    </row>
    <row r="118" spans="1:23" ht="24" customHeight="1" thickBot="1" x14ac:dyDescent="0.3">
      <c r="A118" s="144"/>
      <c r="B118" s="144"/>
      <c r="C118" s="231" t="s">
        <v>247</v>
      </c>
      <c r="D118" s="232"/>
      <c r="E118" s="232"/>
      <c r="F118" s="232"/>
      <c r="G118" s="233"/>
      <c r="H118" s="230">
        <v>15</v>
      </c>
      <c r="I118" s="207"/>
      <c r="J118" s="207"/>
      <c r="K118" s="208"/>
      <c r="L118" s="5"/>
      <c r="M118" s="5"/>
      <c r="N118" s="144"/>
      <c r="O118" s="145"/>
      <c r="P118" s="144"/>
      <c r="Q118" s="144"/>
      <c r="R118" s="85"/>
      <c r="S118" s="85"/>
      <c r="T118" s="85"/>
      <c r="U118" s="85"/>
      <c r="V118" s="85"/>
      <c r="W118" s="85"/>
    </row>
    <row r="119" spans="1:23" ht="14.1" customHeight="1" thickBot="1" x14ac:dyDescent="0.3">
      <c r="A119" s="144"/>
      <c r="B119" s="144"/>
      <c r="C119" s="215" t="s">
        <v>21</v>
      </c>
      <c r="D119" s="216"/>
      <c r="E119" s="216"/>
      <c r="F119" s="216"/>
      <c r="G119" s="217"/>
      <c r="H119" s="218">
        <f>H120+H121+H122+H123+H124</f>
        <v>0</v>
      </c>
      <c r="I119" s="219"/>
      <c r="J119" s="219"/>
      <c r="K119" s="220"/>
      <c r="L119" s="5"/>
      <c r="M119" s="5"/>
      <c r="N119" s="144"/>
      <c r="O119" s="145"/>
      <c r="P119" s="144"/>
      <c r="Q119" s="144"/>
      <c r="R119" s="85"/>
      <c r="S119" s="85"/>
      <c r="T119" s="85"/>
      <c r="U119" s="85"/>
      <c r="V119" s="85"/>
      <c r="W119" s="85"/>
    </row>
    <row r="120" spans="1:23" ht="14.1" customHeight="1" x14ac:dyDescent="0.25">
      <c r="A120" s="144"/>
      <c r="B120" s="144"/>
      <c r="C120" s="221" t="s">
        <v>82</v>
      </c>
      <c r="D120" s="222"/>
      <c r="E120" s="222"/>
      <c r="F120" s="222"/>
      <c r="G120" s="223"/>
      <c r="H120" s="224">
        <v>0</v>
      </c>
      <c r="I120" s="224"/>
      <c r="J120" s="224"/>
      <c r="K120" s="225"/>
      <c r="L120" s="5"/>
      <c r="M120" s="5"/>
      <c r="N120" s="144"/>
      <c r="O120" s="145"/>
      <c r="P120" s="144"/>
      <c r="Q120" s="144"/>
      <c r="R120" s="85"/>
      <c r="S120" s="85"/>
      <c r="T120" s="85"/>
      <c r="U120" s="85"/>
      <c r="V120" s="85"/>
      <c r="W120" s="85"/>
    </row>
    <row r="121" spans="1:23" ht="14.1" customHeight="1" x14ac:dyDescent="0.25">
      <c r="A121" s="144"/>
      <c r="B121" s="144"/>
      <c r="C121" s="226" t="s">
        <v>107</v>
      </c>
      <c r="D121" s="227"/>
      <c r="E121" s="227"/>
      <c r="F121" s="227"/>
      <c r="G121" s="228"/>
      <c r="H121" s="207">
        <v>0</v>
      </c>
      <c r="I121" s="207"/>
      <c r="J121" s="207"/>
      <c r="K121" s="208"/>
      <c r="L121" s="5"/>
      <c r="M121" s="5"/>
      <c r="N121" s="144"/>
      <c r="O121" s="145"/>
      <c r="P121" s="144"/>
      <c r="Q121" s="144"/>
      <c r="R121" s="85"/>
      <c r="S121" s="85"/>
      <c r="T121" s="85"/>
      <c r="U121" s="85"/>
      <c r="V121" s="85"/>
      <c r="W121" s="85"/>
    </row>
    <row r="122" spans="1:23" ht="14.1" customHeight="1" x14ac:dyDescent="0.25">
      <c r="A122" s="144"/>
      <c r="B122" s="144"/>
      <c r="C122" s="204" t="s">
        <v>83</v>
      </c>
      <c r="D122" s="205"/>
      <c r="E122" s="205"/>
      <c r="F122" s="205"/>
      <c r="G122" s="206"/>
      <c r="H122" s="207">
        <v>0</v>
      </c>
      <c r="I122" s="207"/>
      <c r="J122" s="207"/>
      <c r="K122" s="208"/>
      <c r="L122" s="5"/>
      <c r="M122" s="5"/>
      <c r="N122" s="144"/>
      <c r="O122" s="145"/>
      <c r="P122" s="144"/>
      <c r="Q122" s="144"/>
      <c r="R122" s="85"/>
      <c r="S122" s="85"/>
      <c r="T122" s="85"/>
      <c r="U122" s="85"/>
      <c r="V122" s="85"/>
      <c r="W122" s="85"/>
    </row>
    <row r="123" spans="1:23" ht="14.1" customHeight="1" x14ac:dyDescent="0.25">
      <c r="A123" s="144"/>
      <c r="B123" s="144"/>
      <c r="C123" s="209" t="s">
        <v>105</v>
      </c>
      <c r="D123" s="210"/>
      <c r="E123" s="210"/>
      <c r="F123" s="210"/>
      <c r="G123" s="211"/>
      <c r="H123" s="207">
        <v>0</v>
      </c>
      <c r="I123" s="207"/>
      <c r="J123" s="207"/>
      <c r="K123" s="208"/>
      <c r="L123" s="5"/>
      <c r="M123" s="5"/>
      <c r="N123" s="144"/>
      <c r="O123" s="145"/>
      <c r="P123" s="144"/>
      <c r="Q123" s="144"/>
      <c r="R123" s="85"/>
      <c r="S123" s="85"/>
      <c r="T123" s="85"/>
      <c r="U123" s="85"/>
      <c r="V123" s="85"/>
      <c r="W123" s="85"/>
    </row>
    <row r="124" spans="1:23" ht="14.1" customHeight="1" thickBot="1" x14ac:dyDescent="0.3">
      <c r="A124" s="144"/>
      <c r="B124" s="144"/>
      <c r="C124" s="212" t="s">
        <v>84</v>
      </c>
      <c r="D124" s="213"/>
      <c r="E124" s="213"/>
      <c r="F124" s="213"/>
      <c r="G124" s="214"/>
      <c r="H124" s="207">
        <v>0</v>
      </c>
      <c r="I124" s="207"/>
      <c r="J124" s="207"/>
      <c r="K124" s="208"/>
      <c r="L124" s="5"/>
      <c r="M124" s="5"/>
      <c r="N124" s="144"/>
      <c r="O124" s="145"/>
      <c r="P124" s="144"/>
      <c r="Q124" s="144"/>
      <c r="R124" s="85"/>
      <c r="S124" s="85"/>
      <c r="T124" s="85"/>
      <c r="U124" s="85"/>
      <c r="V124" s="85"/>
      <c r="W124" s="85"/>
    </row>
    <row r="125" spans="1:23" ht="14.1" customHeight="1" thickBot="1" x14ac:dyDescent="0.3">
      <c r="A125" s="144"/>
      <c r="B125" s="144"/>
      <c r="C125" s="199" t="s">
        <v>22</v>
      </c>
      <c r="D125" s="200"/>
      <c r="E125" s="200"/>
      <c r="F125" s="200"/>
      <c r="G125" s="201"/>
      <c r="H125" s="202">
        <f>H119+H113</f>
        <v>3586.2</v>
      </c>
      <c r="I125" s="202"/>
      <c r="J125" s="202"/>
      <c r="K125" s="203"/>
      <c r="N125" s="144"/>
      <c r="O125" s="145"/>
      <c r="P125" s="144"/>
      <c r="Q125" s="144"/>
      <c r="R125" s="85"/>
      <c r="S125" s="85"/>
      <c r="T125" s="85"/>
      <c r="U125" s="85"/>
      <c r="V125" s="85"/>
      <c r="W125" s="85"/>
    </row>
    <row r="126" spans="1:23" ht="14.25" customHeight="1" x14ac:dyDescent="0.25"/>
  </sheetData>
  <mergeCells count="254">
    <mergeCell ref="L1:Q1"/>
    <mergeCell ref="D3:W3"/>
    <mergeCell ref="A4:A6"/>
    <mergeCell ref="B4:B6"/>
    <mergeCell ref="C4:C6"/>
    <mergeCell ref="D4:D6"/>
    <mergeCell ref="E4:E6"/>
    <mergeCell ref="F4:F6"/>
    <mergeCell ref="G4:G6"/>
    <mergeCell ref="H4:K4"/>
    <mergeCell ref="B7:Q7"/>
    <mergeCell ref="C8:Q8"/>
    <mergeCell ref="A9:A12"/>
    <mergeCell ref="B9:B12"/>
    <mergeCell ref="C9:C12"/>
    <mergeCell ref="D9:D12"/>
    <mergeCell ref="E9:E12"/>
    <mergeCell ref="F9:F12"/>
    <mergeCell ref="L4:L6"/>
    <mergeCell ref="M4:M6"/>
    <mergeCell ref="N4:Q4"/>
    <mergeCell ref="H5:H6"/>
    <mergeCell ref="I5:J5"/>
    <mergeCell ref="K5:K6"/>
    <mergeCell ref="N5:N6"/>
    <mergeCell ref="O5:Q5"/>
    <mergeCell ref="A17:A21"/>
    <mergeCell ref="B17:B21"/>
    <mergeCell ref="C17:C21"/>
    <mergeCell ref="D17:D21"/>
    <mergeCell ref="E17:E21"/>
    <mergeCell ref="F17:F21"/>
    <mergeCell ref="A13:A16"/>
    <mergeCell ref="B13:B16"/>
    <mergeCell ref="C13:C16"/>
    <mergeCell ref="D13:D16"/>
    <mergeCell ref="E13:E16"/>
    <mergeCell ref="F13:F16"/>
    <mergeCell ref="A25:A28"/>
    <mergeCell ref="B25:B28"/>
    <mergeCell ref="C25:C28"/>
    <mergeCell ref="D25:D28"/>
    <mergeCell ref="E25:E28"/>
    <mergeCell ref="F25:F28"/>
    <mergeCell ref="A22:A24"/>
    <mergeCell ref="B22:B24"/>
    <mergeCell ref="C22:C24"/>
    <mergeCell ref="D22:D24"/>
    <mergeCell ref="E22:E24"/>
    <mergeCell ref="F22:F24"/>
    <mergeCell ref="A33:A34"/>
    <mergeCell ref="B33:B34"/>
    <mergeCell ref="C33:C34"/>
    <mergeCell ref="D33:D34"/>
    <mergeCell ref="E33:E34"/>
    <mergeCell ref="F33:F34"/>
    <mergeCell ref="A29:A32"/>
    <mergeCell ref="B29:B32"/>
    <mergeCell ref="C29:C32"/>
    <mergeCell ref="D29:D32"/>
    <mergeCell ref="E29:E32"/>
    <mergeCell ref="F29:F32"/>
    <mergeCell ref="N35:N36"/>
    <mergeCell ref="A39:A40"/>
    <mergeCell ref="B39:B40"/>
    <mergeCell ref="C39:C40"/>
    <mergeCell ref="D39:D40"/>
    <mergeCell ref="E39:E40"/>
    <mergeCell ref="F39:F40"/>
    <mergeCell ref="A35:A38"/>
    <mergeCell ref="B35:B38"/>
    <mergeCell ref="C35:C38"/>
    <mergeCell ref="D35:D38"/>
    <mergeCell ref="E35:E38"/>
    <mergeCell ref="F35:F38"/>
    <mergeCell ref="N41:N42"/>
    <mergeCell ref="C43:G43"/>
    <mergeCell ref="C44:Q44"/>
    <mergeCell ref="A45:A48"/>
    <mergeCell ref="B45:B48"/>
    <mergeCell ref="C45:C48"/>
    <mergeCell ref="D45:D48"/>
    <mergeCell ref="E45:E48"/>
    <mergeCell ref="F45:F48"/>
    <mergeCell ref="A41:A42"/>
    <mergeCell ref="B41:B42"/>
    <mergeCell ref="C41:C42"/>
    <mergeCell ref="D41:D42"/>
    <mergeCell ref="E41:E42"/>
    <mergeCell ref="F41:F42"/>
    <mergeCell ref="Q50:Q51"/>
    <mergeCell ref="A52:A54"/>
    <mergeCell ref="B52:B54"/>
    <mergeCell ref="C52:C54"/>
    <mergeCell ref="D52:D54"/>
    <mergeCell ref="E52:E54"/>
    <mergeCell ref="F52:F54"/>
    <mergeCell ref="A49:A51"/>
    <mergeCell ref="B49:B51"/>
    <mergeCell ref="C49:C51"/>
    <mergeCell ref="D49:D51"/>
    <mergeCell ref="E49:E51"/>
    <mergeCell ref="F49:F51"/>
    <mergeCell ref="A55:A56"/>
    <mergeCell ref="B55:B56"/>
    <mergeCell ref="C55:C56"/>
    <mergeCell ref="D55:D56"/>
    <mergeCell ref="E55:E56"/>
    <mergeCell ref="F55:F56"/>
    <mergeCell ref="N50:N51"/>
    <mergeCell ref="O50:O51"/>
    <mergeCell ref="P50:P51"/>
    <mergeCell ref="A60:A61"/>
    <mergeCell ref="B60:B61"/>
    <mergeCell ref="C60:C61"/>
    <mergeCell ref="D60:D61"/>
    <mergeCell ref="E60:E61"/>
    <mergeCell ref="F60:F61"/>
    <mergeCell ref="A57:A59"/>
    <mergeCell ref="B57:B59"/>
    <mergeCell ref="C57:C59"/>
    <mergeCell ref="D57:D59"/>
    <mergeCell ref="E57:E59"/>
    <mergeCell ref="F57:F59"/>
    <mergeCell ref="N65:N66"/>
    <mergeCell ref="C68:G68"/>
    <mergeCell ref="C69:Q69"/>
    <mergeCell ref="A70:A72"/>
    <mergeCell ref="B70:B72"/>
    <mergeCell ref="C70:C72"/>
    <mergeCell ref="D70:D72"/>
    <mergeCell ref="E70:E72"/>
    <mergeCell ref="F70:F72"/>
    <mergeCell ref="A65:A67"/>
    <mergeCell ref="B65:B67"/>
    <mergeCell ref="C65:C67"/>
    <mergeCell ref="D65:D67"/>
    <mergeCell ref="E65:E67"/>
    <mergeCell ref="F65:F67"/>
    <mergeCell ref="N73:N74"/>
    <mergeCell ref="A75:A76"/>
    <mergeCell ref="B75:B76"/>
    <mergeCell ref="C75:C76"/>
    <mergeCell ref="D75:D76"/>
    <mergeCell ref="E75:E76"/>
    <mergeCell ref="F75:F76"/>
    <mergeCell ref="A73:A74"/>
    <mergeCell ref="B73:B74"/>
    <mergeCell ref="C73:C74"/>
    <mergeCell ref="D73:D74"/>
    <mergeCell ref="E73:E74"/>
    <mergeCell ref="F73:F74"/>
    <mergeCell ref="A85:A87"/>
    <mergeCell ref="B85:B87"/>
    <mergeCell ref="C85:C87"/>
    <mergeCell ref="D85:D87"/>
    <mergeCell ref="E85:E87"/>
    <mergeCell ref="F85:F87"/>
    <mergeCell ref="N77:N78"/>
    <mergeCell ref="C80:G80"/>
    <mergeCell ref="C81:Q81"/>
    <mergeCell ref="A82:A84"/>
    <mergeCell ref="B82:B84"/>
    <mergeCell ref="C82:C84"/>
    <mergeCell ref="D82:D84"/>
    <mergeCell ref="E82:E84"/>
    <mergeCell ref="F82:F84"/>
    <mergeCell ref="N82:N83"/>
    <mergeCell ref="A77:A79"/>
    <mergeCell ref="B77:B79"/>
    <mergeCell ref="C77:C79"/>
    <mergeCell ref="D77:D79"/>
    <mergeCell ref="E77:E79"/>
    <mergeCell ref="F77:F79"/>
    <mergeCell ref="N88:N89"/>
    <mergeCell ref="C90:G90"/>
    <mergeCell ref="C91:Q91"/>
    <mergeCell ref="A92:A95"/>
    <mergeCell ref="B92:B95"/>
    <mergeCell ref="C92:C95"/>
    <mergeCell ref="D92:D95"/>
    <mergeCell ref="E92:E95"/>
    <mergeCell ref="F92:F95"/>
    <mergeCell ref="O92:O95"/>
    <mergeCell ref="A88:A89"/>
    <mergeCell ref="B88:B89"/>
    <mergeCell ref="C88:C89"/>
    <mergeCell ref="D88:D89"/>
    <mergeCell ref="E88:E89"/>
    <mergeCell ref="F88:F89"/>
    <mergeCell ref="P98:P99"/>
    <mergeCell ref="Q98:Q99"/>
    <mergeCell ref="A100:A102"/>
    <mergeCell ref="B100:B102"/>
    <mergeCell ref="C100:C102"/>
    <mergeCell ref="D100:D102"/>
    <mergeCell ref="E100:E102"/>
    <mergeCell ref="F100:F102"/>
    <mergeCell ref="P92:P95"/>
    <mergeCell ref="Q92:Q95"/>
    <mergeCell ref="A96:A99"/>
    <mergeCell ref="B96:B99"/>
    <mergeCell ref="C96:C99"/>
    <mergeCell ref="D96:D99"/>
    <mergeCell ref="E96:E99"/>
    <mergeCell ref="F96:F99"/>
    <mergeCell ref="N98:N99"/>
    <mergeCell ref="O98:O99"/>
    <mergeCell ref="C106:G106"/>
    <mergeCell ref="B107:G107"/>
    <mergeCell ref="B108:G108"/>
    <mergeCell ref="N108:Q108"/>
    <mergeCell ref="F111:M111"/>
    <mergeCell ref="C112:G112"/>
    <mergeCell ref="H112:K112"/>
    <mergeCell ref="A103:A105"/>
    <mergeCell ref="B103:B105"/>
    <mergeCell ref="C103:C105"/>
    <mergeCell ref="D103:D105"/>
    <mergeCell ref="E103:E105"/>
    <mergeCell ref="N103:N105"/>
    <mergeCell ref="H117:K117"/>
    <mergeCell ref="C118:G118"/>
    <mergeCell ref="H118:K118"/>
    <mergeCell ref="C113:G113"/>
    <mergeCell ref="H113:K113"/>
    <mergeCell ref="C114:G114"/>
    <mergeCell ref="H114:K114"/>
    <mergeCell ref="C115:G115"/>
    <mergeCell ref="H115:K115"/>
    <mergeCell ref="A62:A64"/>
    <mergeCell ref="B62:B64"/>
    <mergeCell ref="C62:C64"/>
    <mergeCell ref="D62:D64"/>
    <mergeCell ref="E62:E64"/>
    <mergeCell ref="F62:F64"/>
    <mergeCell ref="N62:N63"/>
    <mergeCell ref="C125:G125"/>
    <mergeCell ref="H125:K125"/>
    <mergeCell ref="C122:G122"/>
    <mergeCell ref="H122:K122"/>
    <mergeCell ref="C123:G123"/>
    <mergeCell ref="H123:K123"/>
    <mergeCell ref="C124:G124"/>
    <mergeCell ref="H124:K124"/>
    <mergeCell ref="C119:G119"/>
    <mergeCell ref="H119:K119"/>
    <mergeCell ref="C120:G120"/>
    <mergeCell ref="H120:K120"/>
    <mergeCell ref="C121:G121"/>
    <mergeCell ref="H121:K121"/>
    <mergeCell ref="C116:G116"/>
    <mergeCell ref="H116:K116"/>
    <mergeCell ref="C117:G117"/>
  </mergeCells>
  <pageMargins left="0.75" right="0.75" top="1" bottom="1" header="0.5" footer="0.5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33"/>
  <sheetViews>
    <sheetView workbookViewId="0">
      <selection activeCell="E23" sqref="E23"/>
    </sheetView>
  </sheetViews>
  <sheetFormatPr defaultRowHeight="13.2" x14ac:dyDescent="0.25"/>
  <cols>
    <col min="2" max="2" width="14.88671875" customWidth="1"/>
    <col min="3" max="3" width="43.5546875" customWidth="1"/>
  </cols>
  <sheetData>
    <row r="2" spans="2:3" ht="13.8" thickBot="1" x14ac:dyDescent="0.3">
      <c r="C2" t="s">
        <v>54</v>
      </c>
    </row>
    <row r="3" spans="2:3" ht="31.8" thickBot="1" x14ac:dyDescent="0.3">
      <c r="B3" s="14" t="s">
        <v>24</v>
      </c>
      <c r="C3" s="15" t="s">
        <v>25</v>
      </c>
    </row>
    <row r="4" spans="2:3" ht="14.25" customHeight="1" x14ac:dyDescent="0.25">
      <c r="B4" s="16">
        <v>0</v>
      </c>
      <c r="C4" s="17" t="s">
        <v>26</v>
      </c>
    </row>
    <row r="5" spans="2:3" ht="14.25" customHeight="1" x14ac:dyDescent="0.25">
      <c r="B5" s="16">
        <v>1</v>
      </c>
      <c r="C5" s="17" t="s">
        <v>27</v>
      </c>
    </row>
    <row r="6" spans="2:3" ht="15.75" customHeight="1" x14ac:dyDescent="0.25">
      <c r="B6" s="16">
        <v>2</v>
      </c>
      <c r="C6" s="17" t="s">
        <v>28</v>
      </c>
    </row>
    <row r="7" spans="2:3" ht="16.5" customHeight="1" x14ac:dyDescent="0.25">
      <c r="B7" s="16">
        <v>3</v>
      </c>
      <c r="C7" s="17" t="s">
        <v>29</v>
      </c>
    </row>
    <row r="8" spans="2:3" ht="13.5" customHeight="1" x14ac:dyDescent="0.25">
      <c r="B8" s="16">
        <v>4</v>
      </c>
      <c r="C8" s="17" t="s">
        <v>30</v>
      </c>
    </row>
    <row r="9" spans="2:3" ht="15.75" customHeight="1" x14ac:dyDescent="0.25">
      <c r="B9" s="16">
        <v>5</v>
      </c>
      <c r="C9" s="17" t="s">
        <v>31</v>
      </c>
    </row>
    <row r="10" spans="2:3" ht="15.75" customHeight="1" x14ac:dyDescent="0.25">
      <c r="B10" s="16">
        <v>6</v>
      </c>
      <c r="C10" s="17" t="s">
        <v>32</v>
      </c>
    </row>
    <row r="11" spans="2:3" ht="15.75" customHeight="1" x14ac:dyDescent="0.25">
      <c r="B11" s="16">
        <v>7</v>
      </c>
      <c r="C11" s="17" t="s">
        <v>33</v>
      </c>
    </row>
    <row r="12" spans="2:3" ht="13.5" customHeight="1" x14ac:dyDescent="0.25">
      <c r="B12" s="16">
        <v>8</v>
      </c>
      <c r="C12" s="17" t="s">
        <v>34</v>
      </c>
    </row>
    <row r="13" spans="2:3" ht="13.5" customHeight="1" x14ac:dyDescent="0.25">
      <c r="B13" s="16">
        <v>9</v>
      </c>
      <c r="C13" s="17" t="s">
        <v>35</v>
      </c>
    </row>
    <row r="14" spans="2:3" ht="15.75" customHeight="1" x14ac:dyDescent="0.25">
      <c r="B14" s="16">
        <v>10</v>
      </c>
      <c r="C14" s="17" t="s">
        <v>36</v>
      </c>
    </row>
    <row r="15" spans="2:3" ht="18" customHeight="1" x14ac:dyDescent="0.25">
      <c r="B15" s="16">
        <v>11</v>
      </c>
      <c r="C15" s="17" t="s">
        <v>37</v>
      </c>
    </row>
    <row r="16" spans="2:3" ht="16.5" customHeight="1" x14ac:dyDescent="0.25">
      <c r="B16" s="16">
        <v>12</v>
      </c>
      <c r="C16" s="17" t="s">
        <v>38</v>
      </c>
    </row>
    <row r="17" spans="2:3" ht="14.25" customHeight="1" x14ac:dyDescent="0.25">
      <c r="B17" s="16">
        <v>13</v>
      </c>
      <c r="C17" s="17" t="s">
        <v>39</v>
      </c>
    </row>
    <row r="18" spans="2:3" ht="15" customHeight="1" x14ac:dyDescent="0.25">
      <c r="B18" s="16">
        <v>14</v>
      </c>
      <c r="C18" s="17" t="s">
        <v>40</v>
      </c>
    </row>
    <row r="19" spans="2:3" ht="15" customHeight="1" x14ac:dyDescent="0.25">
      <c r="B19" s="16">
        <v>15</v>
      </c>
      <c r="C19" s="17" t="s">
        <v>41</v>
      </c>
    </row>
    <row r="20" spans="2:3" ht="17.25" customHeight="1" x14ac:dyDescent="0.25">
      <c r="B20" s="16">
        <v>16</v>
      </c>
      <c r="C20" s="17" t="s">
        <v>42</v>
      </c>
    </row>
    <row r="21" spans="2:3" ht="17.25" customHeight="1" x14ac:dyDescent="0.25">
      <c r="B21" s="16">
        <v>17</v>
      </c>
      <c r="C21" s="17" t="s">
        <v>43</v>
      </c>
    </row>
    <row r="22" spans="2:3" ht="15.75" customHeight="1" x14ac:dyDescent="0.25">
      <c r="B22" s="16">
        <v>18</v>
      </c>
      <c r="C22" s="17" t="s">
        <v>44</v>
      </c>
    </row>
    <row r="23" spans="2:3" ht="15.75" customHeight="1" x14ac:dyDescent="0.25">
      <c r="B23" s="16">
        <v>19</v>
      </c>
      <c r="C23" s="17" t="s">
        <v>45</v>
      </c>
    </row>
    <row r="24" spans="2:3" ht="15.75" customHeight="1" x14ac:dyDescent="0.25">
      <c r="B24" s="16">
        <v>20</v>
      </c>
      <c r="C24" s="17" t="s">
        <v>46</v>
      </c>
    </row>
    <row r="25" spans="2:3" ht="17.25" customHeight="1" x14ac:dyDescent="0.25">
      <c r="B25" s="16">
        <v>21</v>
      </c>
      <c r="C25" s="17" t="s">
        <v>47</v>
      </c>
    </row>
    <row r="26" spans="2:3" ht="17.25" customHeight="1" x14ac:dyDescent="0.25">
      <c r="B26" s="16">
        <v>22</v>
      </c>
      <c r="C26" s="17" t="s">
        <v>55</v>
      </c>
    </row>
    <row r="27" spans="2:3" ht="16.5" customHeight="1" x14ac:dyDescent="0.25">
      <c r="B27" s="16">
        <v>23</v>
      </c>
      <c r="C27" s="17" t="s">
        <v>48</v>
      </c>
    </row>
    <row r="28" spans="2:3" ht="16.5" customHeight="1" x14ac:dyDescent="0.25">
      <c r="B28" s="16">
        <v>24</v>
      </c>
      <c r="C28" s="17" t="s">
        <v>49</v>
      </c>
    </row>
    <row r="29" spans="2:3" ht="16.5" customHeight="1" x14ac:dyDescent="0.25">
      <c r="B29" s="16">
        <v>25</v>
      </c>
      <c r="C29" s="17" t="s">
        <v>50</v>
      </c>
    </row>
    <row r="30" spans="2:3" ht="15" customHeight="1" x14ac:dyDescent="0.25">
      <c r="B30" s="16">
        <v>26</v>
      </c>
      <c r="C30" s="17" t="s">
        <v>51</v>
      </c>
    </row>
    <row r="31" spans="2:3" ht="18" customHeight="1" x14ac:dyDescent="0.25">
      <c r="B31" s="16">
        <v>27</v>
      </c>
      <c r="C31" s="17" t="s">
        <v>52</v>
      </c>
    </row>
    <row r="32" spans="2:3" ht="16.5" customHeight="1" x14ac:dyDescent="0.25">
      <c r="B32" s="16">
        <v>28</v>
      </c>
      <c r="C32" s="17" t="s">
        <v>88</v>
      </c>
    </row>
    <row r="33" spans="2:3" ht="18.75" customHeight="1" thickBot="1" x14ac:dyDescent="0.3">
      <c r="B33" s="18">
        <v>29</v>
      </c>
      <c r="C33" s="19" t="s">
        <v>53</v>
      </c>
    </row>
  </sheetData>
  <phoneticPr fontId="1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11</vt:lpstr>
      <vt:lpstr>Priemoniu vykdytoju kodai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Asta Puodžiūnienė</dc:creator>
  <cp:lastModifiedBy>Asta Puodžiūnienė</cp:lastModifiedBy>
  <cp:lastPrinted>2016-08-08T11:33:46Z</cp:lastPrinted>
  <dcterms:created xsi:type="dcterms:W3CDTF">1996-10-14T23:33:28Z</dcterms:created>
  <dcterms:modified xsi:type="dcterms:W3CDTF">2016-08-10T13:59:50Z</dcterms:modified>
</cp:coreProperties>
</file>