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08\2016-08-25 Exel\"/>
    </mc:Choice>
  </mc:AlternateContent>
  <bookViews>
    <workbookView xWindow="0" yWindow="0" windowWidth="23040" windowHeight="8808"/>
  </bookViews>
  <sheets>
    <sheet name="10" sheetId="12" r:id="rId1"/>
    <sheet name="Priemoniu vykdytoju kodai" sheetId="3" r:id="rId2"/>
  </sheets>
  <calcPr calcId="152511"/>
</workbook>
</file>

<file path=xl/calcChain.xml><?xml version="1.0" encoding="utf-8"?>
<calcChain xmlns="http://schemas.openxmlformats.org/spreadsheetml/2006/main">
  <c r="M82" i="12" l="1"/>
  <c r="L82" i="12"/>
  <c r="K82" i="12"/>
  <c r="J82" i="12"/>
  <c r="I82" i="12"/>
  <c r="H82" i="12"/>
  <c r="I27" i="12" l="1"/>
  <c r="J27" i="12"/>
  <c r="K27" i="12"/>
  <c r="L27" i="12"/>
  <c r="M27" i="12"/>
  <c r="H27" i="12"/>
  <c r="I103" i="12" l="1"/>
  <c r="I97" i="12"/>
  <c r="M84" i="12"/>
  <c r="L84" i="12"/>
  <c r="K84" i="12"/>
  <c r="J84" i="12"/>
  <c r="I84" i="12"/>
  <c r="H84" i="12"/>
  <c r="M80" i="12"/>
  <c r="L80" i="12"/>
  <c r="K80" i="12"/>
  <c r="J80" i="12"/>
  <c r="I80" i="12"/>
  <c r="H80" i="12"/>
  <c r="K78" i="12"/>
  <c r="J78" i="12"/>
  <c r="I78" i="12"/>
  <c r="H78" i="12"/>
  <c r="K76" i="12"/>
  <c r="J76" i="12"/>
  <c r="I76" i="12"/>
  <c r="H76" i="12"/>
  <c r="H74" i="12"/>
  <c r="M72" i="12"/>
  <c r="L72" i="12"/>
  <c r="K72" i="12"/>
  <c r="J72" i="12"/>
  <c r="I72" i="12"/>
  <c r="H72" i="12"/>
  <c r="M70" i="12"/>
  <c r="L70" i="12"/>
  <c r="K70" i="12"/>
  <c r="I70" i="12"/>
  <c r="H70" i="12"/>
  <c r="M68" i="12"/>
  <c r="L68" i="12"/>
  <c r="K68" i="12"/>
  <c r="J68" i="12"/>
  <c r="I68" i="12"/>
  <c r="H68" i="12"/>
  <c r="M66" i="12"/>
  <c r="L66" i="12"/>
  <c r="K66" i="12"/>
  <c r="J66" i="12"/>
  <c r="I66" i="12"/>
  <c r="H66" i="12"/>
  <c r="M63" i="12"/>
  <c r="L63" i="12"/>
  <c r="K63" i="12"/>
  <c r="J63" i="12"/>
  <c r="I63" i="12"/>
  <c r="H63" i="12"/>
  <c r="M61" i="12"/>
  <c r="L61" i="12"/>
  <c r="K61" i="12"/>
  <c r="J61" i="12"/>
  <c r="I61" i="12"/>
  <c r="I85" i="12" s="1"/>
  <c r="H61" i="12"/>
  <c r="M57" i="12"/>
  <c r="L57" i="12"/>
  <c r="K57" i="12"/>
  <c r="J57" i="12"/>
  <c r="I57" i="12"/>
  <c r="H57" i="12"/>
  <c r="M55" i="12"/>
  <c r="L55" i="12"/>
  <c r="H55" i="12"/>
  <c r="M53" i="12"/>
  <c r="L53" i="12"/>
  <c r="K53" i="12"/>
  <c r="J53" i="12"/>
  <c r="I53" i="12"/>
  <c r="H53" i="12"/>
  <c r="M51" i="12"/>
  <c r="L51" i="12"/>
  <c r="K51" i="12"/>
  <c r="J51" i="12"/>
  <c r="I51" i="12"/>
  <c r="H51" i="12"/>
  <c r="M49" i="12"/>
  <c r="L49" i="12"/>
  <c r="K49" i="12"/>
  <c r="J49" i="12"/>
  <c r="I49" i="12"/>
  <c r="H49" i="12"/>
  <c r="M47" i="12"/>
  <c r="L47" i="12"/>
  <c r="K47" i="12"/>
  <c r="J47" i="12"/>
  <c r="I47" i="12"/>
  <c r="H47" i="12"/>
  <c r="M44" i="12"/>
  <c r="L44" i="12"/>
  <c r="K44" i="12"/>
  <c r="J44" i="12"/>
  <c r="I44" i="12"/>
  <c r="H44" i="12"/>
  <c r="M42" i="12"/>
  <c r="L42" i="12"/>
  <c r="K42" i="12"/>
  <c r="J42" i="12"/>
  <c r="I42" i="12"/>
  <c r="H42" i="12"/>
  <c r="M40" i="12"/>
  <c r="L40" i="12"/>
  <c r="K40" i="12"/>
  <c r="J40" i="12"/>
  <c r="I40" i="12"/>
  <c r="H40" i="12"/>
  <c r="K35" i="12"/>
  <c r="I35" i="12"/>
  <c r="H35" i="12"/>
  <c r="M33" i="12"/>
  <c r="L33" i="12"/>
  <c r="K33" i="12"/>
  <c r="J33" i="12"/>
  <c r="I33" i="12"/>
  <c r="H33" i="12"/>
  <c r="M30" i="12"/>
  <c r="L30" i="12"/>
  <c r="K30" i="12"/>
  <c r="J30" i="12"/>
  <c r="I30" i="12"/>
  <c r="H30" i="12"/>
  <c r="M23" i="12"/>
  <c r="L23" i="12"/>
  <c r="K23" i="12"/>
  <c r="J23" i="12"/>
  <c r="I23" i="12"/>
  <c r="I36" i="12" s="1"/>
  <c r="H23" i="12"/>
  <c r="M19" i="12"/>
  <c r="L19" i="12"/>
  <c r="K19" i="12"/>
  <c r="J19" i="12"/>
  <c r="I19" i="12"/>
  <c r="H19" i="12"/>
  <c r="M17" i="12"/>
  <c r="L17" i="12"/>
  <c r="K17" i="12"/>
  <c r="J17" i="12"/>
  <c r="I17" i="12"/>
  <c r="H17" i="12"/>
  <c r="M14" i="12"/>
  <c r="L14" i="12"/>
  <c r="K14" i="12"/>
  <c r="J14" i="12"/>
  <c r="I14" i="12"/>
  <c r="H14" i="12"/>
  <c r="H36" i="12" l="1"/>
  <c r="J85" i="12"/>
  <c r="K85" i="12"/>
  <c r="H85" i="12"/>
  <c r="J58" i="12"/>
  <c r="M36" i="12"/>
  <c r="K36" i="12"/>
  <c r="J36" i="12"/>
  <c r="K58" i="12"/>
  <c r="L85" i="12"/>
  <c r="I20" i="12"/>
  <c r="M20" i="12"/>
  <c r="K20" i="12"/>
  <c r="H58" i="12"/>
  <c r="L58" i="12"/>
  <c r="M85" i="12"/>
  <c r="I108" i="12"/>
  <c r="J20" i="12"/>
  <c r="H20" i="12"/>
  <c r="L20" i="12"/>
  <c r="L36" i="12"/>
  <c r="I58" i="12"/>
  <c r="I86" i="12" s="1"/>
  <c r="I87" i="12" s="1"/>
  <c r="M58" i="12"/>
  <c r="J86" i="12" l="1"/>
  <c r="J87" i="12" s="1"/>
  <c r="K86" i="12"/>
  <c r="K87" i="12" s="1"/>
  <c r="M86" i="12"/>
  <c r="M87" i="12" s="1"/>
  <c r="H86" i="12"/>
  <c r="H87" i="12" s="1"/>
  <c r="L86" i="12"/>
  <c r="L87" i="12" s="1"/>
</calcChain>
</file>

<file path=xl/sharedStrings.xml><?xml version="1.0" encoding="utf-8"?>
<sst xmlns="http://schemas.openxmlformats.org/spreadsheetml/2006/main" count="438" uniqueCount="185">
  <si>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</si>
  <si>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</si>
  <si>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</si>
  <si>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</si>
  <si>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</si>
  <si>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</si>
  <si>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</si>
  <si>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</si>
  <si>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</si>
  <si>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</si>
  <si>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</si>
  <si>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</si>
  <si>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</si>
  <si>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</si>
  <si>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</si>
  <si>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</si>
  <si>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</si>
  <si>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</si>
  <si>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</si>
  <si>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</si>
  <si>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</si>
  <si>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</si>
  <si>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</si>
  <si>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</si>
  <si>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</si>
  <si>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</si>
  <si>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</si>
  <si>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</si>
  <si>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</si>
  <si>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</si>
  <si>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</si>
  <si>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</si>
  <si>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</si>
  <si>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</si>
  <si>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</si>
  <si>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</si>
  <si>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</si>
  <si>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</si>
  <si>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</si>
  <si>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</si>
  <si>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</si>
  <si>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</si>
  <si>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</si>
  <si>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</si>
  <si>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</si>
  <si>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</si>
  <si>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</si>
  <si>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</si>
  <si>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</si>
  <si>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</si>
  <si>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</si>
  <si>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</si>
  <si>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</si>
  <si>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</si>
  <si>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</si>
  <si>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</si>
  <si>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</si>
  <si>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</si>
  <si>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</si>
  <si>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</si>
  <si>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05</t>
  </si>
  <si>
    <t>06</t>
  </si>
  <si>
    <t>07</t>
  </si>
  <si>
    <t>08</t>
  </si>
  <si>
    <t>11</t>
  </si>
  <si>
    <t>12</t>
  </si>
  <si>
    <t>13</t>
  </si>
  <si>
    <t>17</t>
  </si>
  <si>
    <t>3</t>
  </si>
  <si>
    <t>19</t>
  </si>
  <si>
    <t>6</t>
  </si>
  <si>
    <t>288724610</t>
  </si>
  <si>
    <t>+</t>
  </si>
  <si>
    <t>1</t>
  </si>
  <si>
    <t>2016 metai</t>
  </si>
  <si>
    <t>2017 metai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</si>
  <si>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</si>
  <si>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</si>
  <si>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</si>
  <si>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</si>
  <si>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</si>
  <si>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</si>
  <si>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</si>
  <si>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2018 metai</t>
  </si>
  <si>
    <t>Sporto skyrius</t>
  </si>
  <si>
    <t>Asignavimai biudžetiniams 2016 metams, tūkst.Eur.</t>
  </si>
  <si>
    <t>14</t>
  </si>
  <si>
    <t>8</t>
  </si>
  <si>
    <t>18</t>
  </si>
  <si>
    <t>20</t>
  </si>
  <si>
    <t>27</t>
  </si>
  <si>
    <t>28</t>
  </si>
  <si>
    <t>29</t>
  </si>
  <si>
    <t>30</t>
  </si>
  <si>
    <t>31</t>
  </si>
  <si>
    <t>Asignavimų poreikis biudžetiniams 2016 metams, tūkst.Eur.</t>
  </si>
  <si>
    <r>
      <t xml:space="preserve">Specialiosios programos lėšos </t>
    </r>
    <r>
      <rPr>
        <b/>
        <sz val="9"/>
        <rFont val="Times New Roman"/>
        <family val="1"/>
      </rPr>
      <t>SP</t>
    </r>
  </si>
  <si>
    <t>4</t>
  </si>
  <si>
    <t>2017 metų išlaidų projektas, tūkst.Eur</t>
  </si>
  <si>
    <t>2018 metų išlaidų projektas, tūkst.Eur</t>
  </si>
  <si>
    <t>9</t>
  </si>
  <si>
    <t>MIESTO INFRASTRUKTŪROS OBJEKTŲ PLĖTROS, MODERNIZAVIMO, PRIEŽIŪROS PROGRAMA (10)</t>
  </si>
  <si>
    <t>Pagerinti miesto ūkio infrastruktūrą ir saugumą</t>
  </si>
  <si>
    <t>Tobulinti miesto ūkio infrastruktūrą</t>
  </si>
  <si>
    <t>Mažosios architektūros priežiūra</t>
  </si>
  <si>
    <t>Kelio informacinių ženklų, nuorodų, iškabų įrengimas, priežiūra</t>
  </si>
  <si>
    <t>Paplūdimių, želdinių, kapinių priežiūra</t>
  </si>
  <si>
    <t>Daugiabučių namų įvažų remontas</t>
  </si>
  <si>
    <t>Finansuoti vaizdo kamerų, kitų techninių priemonių naudojimą viešoms vietoms stebėti</t>
  </si>
  <si>
    <t>Vaizdo kamerų skaičius</t>
  </si>
  <si>
    <t>Vykdomi vaizdo kameromis transliuojamojo vaizdo stebėjimai</t>
  </si>
  <si>
    <t>Atlikti gatvių kadastriniai matavimai ir jų teisinė registracija</t>
  </si>
  <si>
    <t>Gerinti susisiekimo sistemą.</t>
  </si>
  <si>
    <t xml:space="preserve">Organizuoti rinkliavą už transporto stovėjimą gatvėse ir aikštėse </t>
  </si>
  <si>
    <t>9;12</t>
  </si>
  <si>
    <t>KPPP</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</si>
  <si>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</si>
  <si>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</si>
  <si>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</si>
  <si>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</si>
  <si>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</si>
  <si>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</si>
  <si>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</si>
  <si>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</si>
  <si>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</si>
  <si>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</si>
  <si>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</si>
  <si>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</si>
  <si>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</si>
  <si>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9;1; 12</t>
  </si>
  <si>
    <t>Parengtas Pašilių kapinių techninis  projektas</t>
  </si>
  <si>
    <t>Atlikti I etapo statybos darbai</t>
  </si>
  <si>
    <t>Puošti ir tvarkyti miestą švenčių ir renginių metu</t>
  </si>
  <si>
    <t>9; 1</t>
  </si>
  <si>
    <t>Papuoštas miestas švenčių ir renginių metu</t>
  </si>
  <si>
    <t>Remontuoti viešąjį tualetą Vilniaus gatvėje</t>
  </si>
  <si>
    <t>Suremontuotas viešasis tualetas</t>
  </si>
  <si>
    <t>Skirti lėšas nenumatytoms išlaidoms</t>
  </si>
  <si>
    <t>Skirti lėšas renginių aptarnavimui</t>
  </si>
  <si>
    <t>0;9</t>
  </si>
  <si>
    <t>Skoloms už  miesto tvarkymo darbus sumokėti</t>
  </si>
  <si>
    <t>Modernizuoti, renovuoti, remontuoti  Savivaldybei priklausančius objektus ir vykdyti jų plėtrą</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</si>
  <si>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</si>
  <si>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</si>
  <si>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</si>
  <si>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</si>
  <si>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</si>
  <si>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</si>
  <si>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</si>
  <si>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20; 12</t>
  </si>
  <si>
    <t>Suremontuota dalis Panevėžio lėlių vežimo teatro patalpų</t>
  </si>
  <si>
    <t>Suremontuota kultūros ir meno įstaigų pastatų</t>
  </si>
  <si>
    <t>Remontuoti savivaldybės pastatą</t>
  </si>
  <si>
    <t>Suremontuoti pastato  balkonai</t>
  </si>
  <si>
    <t>39</t>
  </si>
  <si>
    <t>Atlikti projektavimo darbus</t>
  </si>
  <si>
    <t>40</t>
  </si>
  <si>
    <t>Parengti Panevėžio miesto A. Mackevičiaus gatvės dalies (nuo A. Mackevičiaus g. Nr. 57 iki Nr. 57A) rekonstravimo techninį darbo projektą ir atlikti statybos darbus</t>
  </si>
  <si>
    <t>0;12</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</si>
  <si>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</si>
  <si>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</si>
  <si>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</si>
  <si>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</si>
  <si>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</si>
  <si>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</si>
  <si>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Atliktas Panevėžio „Vilties“ progimnazijos pastato vidaus patalpų remontas (dušo, persirengimo kambarių prie sporto salės ir berniukų tualetų remonto techninio darbo projekto parengimas ir darbai)</t>
  </si>
  <si>
    <t>48</t>
  </si>
  <si>
    <t>Parengti Panevėžio miesto savivaldybės archyvo pastato (Pilėnų g.43, Panevėžys) kapitalinio remonto techninį projektą ir atlikti dalį remonto darbų.</t>
  </si>
  <si>
    <t>Parengtas Panevėžio miesto savivaldybės archyvo pastato (Pilėnų g.43, Panevėžys) kapitalinio remonto techninis projektas ir atlikta dalis remonto darbų</t>
  </si>
  <si>
    <t>Iš viso tikslams:</t>
  </si>
  <si>
    <t>Valstybės lėšos VB (Kelių priežiūros ir plėtros programos lėšos KPPP)</t>
  </si>
  <si>
    <t>Atlikta tiltų ir viadukų priežiūra</t>
  </si>
  <si>
    <t>Atlikta šaligatvių , dviračių takų priežiūra</t>
  </si>
  <si>
    <t>Miesto gatvių ir viešųjų erdvių apšvietimo tinklų eksploatavimas ir remontas, gyvenamųjų kvartalų, aikščių, lietaus nuotekų tinklų priežiūra ir remontas</t>
  </si>
  <si>
    <t>Miesto teritorijų, viešųjų erdvių valymas</t>
  </si>
  <si>
    <t>Prižiūrėti, modernizuoti miesto inžinerinės infrastruktūros objektus</t>
  </si>
  <si>
    <t xml:space="preserve">Atlikti kadastrinius matavimus ir  teisinę registraciją </t>
  </si>
  <si>
    <t xml:space="preserve">Remontuoti, įrengti vaikų žaidimo ir sporto  aikšteles </t>
  </si>
  <si>
    <t>Suremontuotas pastato fasadas,  patalpos</t>
  </si>
  <si>
    <t>49</t>
  </si>
  <si>
    <t>Rekonstruoti ir remontuoti švietimo įstaigų pastatus</t>
  </si>
  <si>
    <t>0; 9</t>
  </si>
  <si>
    <t>Atliktas gatvių, šaligatvių, tiltų  remontas</t>
  </si>
  <si>
    <t>Pakeisti J. Balčikonio gimnazijos sporto salės apšvietimas ir instaliacija</t>
  </si>
  <si>
    <t>Prižiūrėti, modernizuoti infrastruktūros objektus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</si>
</sst>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10"/>
      <color theme="4"/>
      <name val="Times New Roman"/>
      <family val="1"/>
    </font>
    <font>
      <sz val="9"/>
      <color theme="4"/>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Arial"/>
      <family val="2"/>
    </font>
    <font>
      <b/>
      <sz val="9"/>
      <color rgb="FFFF0000"/>
      <name val="Times New Roman"/>
      <family val="1"/>
    </font>
    <font>
      <sz val="10"/>
      <color theme="4"/>
      <name val="Arial"/>
      <family val="2"/>
      <charset val="186"/>
    </font>
    <font>
      <b/>
      <sz val="9"/>
      <name val="Times New Roman"/>
      <family val="1"/>
      <charset val="186"/>
    </font>
    <font>
      <b/>
      <sz val="12"/>
      <name val="Arial"/>
      <family val="2"/>
      <charset val="186"/>
    </font>
    <font>
      <sz val="12"/>
      <name val="Arial"/>
      <family val="2"/>
      <charset val="186"/>
    </font>
    <font>
      <sz val="10"/>
      <name val="Times New Roman"/>
      <family val="1"/>
    </font>
    <font>
      <sz val="9"/>
      <color theme="5"/>
      <name val="Times New Roman"/>
      <family val="1"/>
    </font>
    <font>
      <b/>
      <sz val="9"/>
      <color theme="5"/>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0" fontId="30" fillId="0" borderId="0"/>
    <xf numFmtId="0" fontId="14" fillId="0" borderId="0"/>
  </cellStyleXfs>
  <cellXfs count="501">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1" xfId="0" applyFont="1" applyFill="1" applyBorder="1" applyAlignment="1">
      <alignment horizontal="center" vertical="top"/>
    </xf>
    <xf numFmtId="164" fontId="7" fillId="4" borderId="11"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49" fontId="7" fillId="2" borderId="34" xfId="0" applyNumberFormat="1" applyFont="1" applyFill="1" applyBorder="1" applyAlignment="1">
      <alignment horizontal="center" vertical="top"/>
    </xf>
    <xf numFmtId="49" fontId="7" fillId="3" borderId="35" xfId="0" applyNumberFormat="1" applyFont="1" applyFill="1" applyBorder="1" applyAlignment="1">
      <alignment horizontal="center" vertical="top"/>
    </xf>
    <xf numFmtId="49" fontId="7" fillId="2" borderId="39"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13" fillId="0" borderId="49" xfId="0" applyFont="1" applyBorder="1" applyAlignment="1">
      <alignment horizontal="center" vertical="top" wrapText="1"/>
    </xf>
    <xf numFmtId="0" fontId="13" fillId="0" borderId="23" xfId="0" applyFont="1" applyBorder="1" applyAlignment="1">
      <alignment vertical="top" wrapText="1"/>
    </xf>
    <xf numFmtId="0" fontId="13" fillId="0" borderId="17" xfId="0" applyFont="1" applyBorder="1" applyAlignment="1">
      <alignment horizontal="center" vertical="top" wrapText="1"/>
    </xf>
    <xf numFmtId="0" fontId="12" fillId="0" borderId="47" xfId="0" applyFont="1" applyBorder="1" applyAlignment="1">
      <alignment vertical="top" wrapText="1"/>
    </xf>
    <xf numFmtId="0" fontId="13" fillId="0" borderId="42" xfId="0" applyFont="1" applyBorder="1" applyAlignment="1">
      <alignment horizontal="center" vertical="top" wrapText="1"/>
    </xf>
    <xf numFmtId="0" fontId="12" fillId="0" borderId="45"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8" fillId="0" borderId="13" xfId="0" applyNumberFormat="1" applyFont="1" applyFill="1" applyBorder="1" applyAlignment="1">
      <alignment horizontal="center" vertical="top"/>
    </xf>
    <xf numFmtId="164" fontId="8" fillId="0" borderId="25"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7" fillId="4" borderId="30"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3"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164" fontId="7" fillId="3" borderId="41"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164" fontId="7" fillId="2" borderId="33" xfId="0" applyNumberFormat="1" applyFont="1" applyFill="1" applyBorder="1" applyAlignment="1">
      <alignment horizontal="center" vertical="top"/>
    </xf>
    <xf numFmtId="0" fontId="2" fillId="2" borderId="22" xfId="0" applyFont="1" applyFill="1" applyBorder="1" applyAlignment="1">
      <alignment vertical="top"/>
    </xf>
    <xf numFmtId="0" fontId="2" fillId="2" borderId="23" xfId="0" applyFont="1" applyFill="1" applyBorder="1" applyAlignment="1">
      <alignment vertical="top"/>
    </xf>
    <xf numFmtId="1" fontId="2" fillId="0" borderId="26"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1" xfId="0" applyNumberFormat="1" applyFont="1" applyFill="1" applyBorder="1" applyAlignment="1">
      <alignment horizontal="center" vertical="top"/>
    </xf>
    <xf numFmtId="0" fontId="8" fillId="3" borderId="22" xfId="0" applyFont="1" applyFill="1" applyBorder="1" applyAlignment="1">
      <alignment vertical="top" wrapText="1"/>
    </xf>
    <xf numFmtId="0" fontId="8" fillId="0" borderId="46" xfId="0" applyFont="1" applyFill="1" applyBorder="1" applyAlignment="1">
      <alignment horizontal="center" vertical="top"/>
    </xf>
    <xf numFmtId="164" fontId="8" fillId="0" borderId="14" xfId="0" applyNumberFormat="1" applyFont="1" applyFill="1" applyBorder="1" applyAlignment="1">
      <alignment horizontal="center" vertical="top"/>
    </xf>
    <xf numFmtId="164" fontId="7" fillId="0" borderId="24"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5" borderId="1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18" xfId="0" applyNumberFormat="1" applyFont="1" applyFill="1" applyBorder="1" applyAlignment="1">
      <alignment horizontal="center" vertical="top"/>
    </xf>
    <xf numFmtId="164" fontId="7" fillId="0" borderId="28" xfId="0" applyNumberFormat="1" applyFont="1" applyFill="1" applyBorder="1" applyAlignment="1">
      <alignment horizontal="center" vertical="top"/>
    </xf>
    <xf numFmtId="164" fontId="7" fillId="0" borderId="19"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10" fillId="4" borderId="48" xfId="0"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29"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49" xfId="0" applyNumberFormat="1" applyFont="1" applyFill="1" applyBorder="1" applyAlignment="1">
      <alignment horizontal="center" vertical="top"/>
    </xf>
    <xf numFmtId="0" fontId="8" fillId="0" borderId="47" xfId="0" applyFont="1" applyFill="1" applyBorder="1" applyAlignment="1">
      <alignment horizontal="center" vertical="top"/>
    </xf>
    <xf numFmtId="164" fontId="7" fillId="4" borderId="1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2" fillId="3" borderId="22" xfId="0" applyFont="1" applyFill="1" applyBorder="1" applyAlignment="1">
      <alignment horizontal="center" vertical="top" wrapText="1"/>
    </xf>
    <xf numFmtId="0" fontId="2" fillId="3" borderId="23" xfId="0" applyFont="1" applyFill="1" applyBorder="1" applyAlignment="1">
      <alignment horizontal="center" vertical="top" wrapText="1"/>
    </xf>
    <xf numFmtId="164" fontId="7" fillId="6" borderId="29"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7" fillId="3" borderId="3" xfId="0" applyNumberFormat="1" applyFont="1" applyFill="1" applyBorder="1" applyAlignment="1">
      <alignment horizontal="center" vertical="center"/>
    </xf>
    <xf numFmtId="0" fontId="8" fillId="0" borderId="65" xfId="0" applyFont="1" applyFill="1" applyBorder="1" applyAlignment="1">
      <alignment horizontal="left" vertical="top" wrapText="1"/>
    </xf>
    <xf numFmtId="0" fontId="8" fillId="0" borderId="41" xfId="0" applyFont="1" applyFill="1" applyBorder="1" applyAlignment="1">
      <alignment horizontal="left" vertical="top" wrapText="1"/>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8" fillId="0" borderId="17" xfId="0" applyFont="1" applyFill="1" applyBorder="1" applyAlignment="1">
      <alignment horizontal="center" vertical="top" wrapText="1"/>
    </xf>
    <xf numFmtId="164" fontId="8" fillId="0" borderId="0" xfId="0" applyNumberFormat="1" applyFont="1" applyFill="1" applyBorder="1" applyAlignment="1">
      <alignment horizontal="center" vertical="center"/>
    </xf>
    <xf numFmtId="0" fontId="8" fillId="0" borderId="17" xfId="0" applyFont="1" applyBorder="1" applyAlignment="1">
      <alignment horizontal="center" vertical="top"/>
    </xf>
    <xf numFmtId="0" fontId="8" fillId="0" borderId="55" xfId="0" applyFont="1" applyBorder="1" applyAlignment="1">
      <alignment horizontal="center" vertical="top"/>
    </xf>
    <xf numFmtId="164" fontId="7" fillId="4" borderId="53" xfId="0" applyNumberFormat="1" applyFont="1" applyFill="1" applyBorder="1" applyAlignment="1">
      <alignment horizontal="center" vertical="center"/>
    </xf>
    <xf numFmtId="164" fontId="8" fillId="0" borderId="25"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7"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4" borderId="53" xfId="0" applyNumberFormat="1" applyFont="1" applyFill="1" applyBorder="1" applyAlignment="1">
      <alignment horizontal="center" vertical="top"/>
    </xf>
    <xf numFmtId="0" fontId="8" fillId="0" borderId="64" xfId="0" applyFont="1" applyFill="1" applyBorder="1" applyAlignment="1">
      <alignment horizontal="center" vertical="top"/>
    </xf>
    <xf numFmtId="164" fontId="8" fillId="0" borderId="71"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49" fontId="7" fillId="2" borderId="66" xfId="0" applyNumberFormat="1" applyFont="1" applyFill="1" applyBorder="1" applyAlignment="1">
      <alignment horizontal="center" vertical="top"/>
    </xf>
    <xf numFmtId="49" fontId="7" fillId="2" borderId="44" xfId="0" applyNumberFormat="1" applyFont="1" applyFill="1" applyBorder="1" applyAlignment="1">
      <alignment horizontal="center" vertical="top"/>
    </xf>
    <xf numFmtId="164" fontId="7" fillId="0" borderId="36"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0" fontId="6" fillId="0" borderId="0" xfId="0" applyFont="1" applyFill="1" applyBorder="1" applyAlignment="1">
      <alignment horizontal="center" vertical="top"/>
    </xf>
    <xf numFmtId="0" fontId="5" fillId="0" borderId="0" xfId="0" applyFont="1" applyAlignment="1">
      <alignment vertical="top"/>
    </xf>
    <xf numFmtId="0" fontId="2" fillId="0" borderId="13"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9" xfId="0" applyFont="1" applyFill="1" applyBorder="1" applyAlignment="1">
      <alignment horizontal="center" vertical="top" wrapText="1"/>
    </xf>
    <xf numFmtId="0" fontId="6" fillId="0" borderId="67" xfId="0" applyFont="1" applyFill="1" applyBorder="1" applyAlignment="1">
      <alignment vertical="top" wrapText="1"/>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6" fillId="0" borderId="43" xfId="0" applyFont="1" applyFill="1" applyBorder="1" applyAlignment="1">
      <alignment vertical="top" wrapText="1"/>
    </xf>
    <xf numFmtId="164" fontId="8" fillId="0" borderId="52" xfId="0" applyNumberFormat="1" applyFont="1" applyFill="1" applyBorder="1" applyAlignment="1">
      <alignment horizontal="center" vertical="center"/>
    </xf>
    <xf numFmtId="164" fontId="8" fillId="0" borderId="0"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11" fillId="0" borderId="0" xfId="0" applyFont="1" applyAlignment="1">
      <alignment vertical="top"/>
    </xf>
    <xf numFmtId="0" fontId="6" fillId="0" borderId="31" xfId="0" applyFont="1" applyFill="1" applyBorder="1" applyAlignment="1">
      <alignment vertical="top" wrapText="1"/>
    </xf>
    <xf numFmtId="164" fontId="7" fillId="4" borderId="63" xfId="0" applyNumberFormat="1" applyFont="1" applyFill="1" applyBorder="1" applyAlignment="1">
      <alignment horizontal="center" vertical="top"/>
    </xf>
    <xf numFmtId="49" fontId="8" fillId="0" borderId="26" xfId="0" applyNumberFormat="1" applyFont="1" applyFill="1" applyBorder="1" applyAlignment="1">
      <alignment horizontal="center" vertical="top"/>
    </xf>
    <xf numFmtId="164" fontId="8" fillId="5" borderId="16"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1" fontId="2" fillId="0" borderId="18" xfId="0" applyNumberFormat="1" applyFont="1" applyFill="1" applyBorder="1" applyAlignment="1">
      <alignment horizontal="center" vertical="top"/>
    </xf>
    <xf numFmtId="0" fontId="19" fillId="0" borderId="0" xfId="0" applyFont="1" applyAlignment="1">
      <alignment vertical="top"/>
    </xf>
    <xf numFmtId="0" fontId="6" fillId="0" borderId="36" xfId="0" applyFont="1" applyFill="1" applyBorder="1" applyAlignment="1">
      <alignment horizontal="center" vertical="top" wrapText="1"/>
    </xf>
    <xf numFmtId="0" fontId="6" fillId="0" borderId="72" xfId="0" applyFont="1" applyFill="1" applyBorder="1" applyAlignment="1">
      <alignment horizontal="center" vertical="top" wrapText="1"/>
    </xf>
    <xf numFmtId="0" fontId="14" fillId="0" borderId="39" xfId="0" applyFont="1" applyBorder="1" applyAlignment="1">
      <alignment vertical="top" wrapText="1"/>
    </xf>
    <xf numFmtId="0" fontId="8" fillId="0" borderId="51" xfId="0" applyFont="1" applyBorder="1" applyAlignment="1">
      <alignment horizontal="center" vertical="top"/>
    </xf>
    <xf numFmtId="0" fontId="4"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3" fillId="0" borderId="0" xfId="0" applyFont="1" applyAlignment="1">
      <alignment horizontal="left" vertical="top" wrapText="1"/>
    </xf>
    <xf numFmtId="0" fontId="28" fillId="0" borderId="0" xfId="0" applyFont="1" applyAlignment="1">
      <alignment vertical="top"/>
    </xf>
    <xf numFmtId="0" fontId="29" fillId="0" borderId="0" xfId="0" applyFont="1" applyAlignment="1">
      <alignment vertical="top"/>
    </xf>
    <xf numFmtId="0" fontId="6" fillId="0" borderId="0" xfId="0" applyFont="1" applyBorder="1" applyAlignment="1">
      <alignment vertical="top"/>
    </xf>
    <xf numFmtId="0" fontId="6" fillId="0" borderId="13" xfId="0" applyFont="1" applyFill="1" applyBorder="1" applyAlignment="1">
      <alignment horizontal="center" vertical="top" wrapText="1"/>
    </xf>
    <xf numFmtId="0" fontId="6" fillId="0" borderId="15" xfId="0" applyFont="1" applyFill="1" applyBorder="1" applyAlignment="1">
      <alignment horizontal="center" vertical="top" wrapText="1"/>
    </xf>
    <xf numFmtId="164" fontId="8" fillId="0" borderId="68" xfId="0" applyNumberFormat="1" applyFont="1" applyBorder="1" applyAlignment="1">
      <alignment horizontal="center" vertical="center"/>
    </xf>
    <xf numFmtId="164" fontId="8" fillId="0" borderId="38" xfId="0" applyNumberFormat="1" applyFont="1" applyBorder="1" applyAlignment="1">
      <alignment horizontal="center" vertical="center"/>
    </xf>
    <xf numFmtId="164" fontId="8" fillId="5" borderId="55" xfId="0" applyNumberFormat="1" applyFont="1" applyFill="1" applyBorder="1" applyAlignment="1">
      <alignment horizontal="center" vertical="center" wrapText="1"/>
    </xf>
    <xf numFmtId="164" fontId="8" fillId="5" borderId="58" xfId="0" applyNumberFormat="1" applyFont="1" applyFill="1" applyBorder="1" applyAlignment="1">
      <alignment horizontal="center" vertical="center"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164" fontId="8" fillId="0" borderId="54" xfId="0" applyNumberFormat="1" applyFont="1" applyBorder="1" applyAlignment="1">
      <alignment horizontal="center" vertical="center"/>
    </xf>
    <xf numFmtId="164" fontId="8" fillId="0" borderId="70" xfId="0" applyNumberFormat="1" applyFont="1" applyBorder="1" applyAlignment="1">
      <alignment horizontal="center" vertical="center"/>
    </xf>
    <xf numFmtId="164" fontId="8" fillId="5" borderId="51" xfId="0" applyNumberFormat="1" applyFont="1" applyFill="1" applyBorder="1" applyAlignment="1">
      <alignment horizontal="center" vertical="center" wrapText="1"/>
    </xf>
    <xf numFmtId="164" fontId="8" fillId="5" borderId="62" xfId="0" applyNumberFormat="1" applyFont="1" applyFill="1" applyBorder="1" applyAlignment="1">
      <alignment horizontal="center" vertical="center" wrapText="1"/>
    </xf>
    <xf numFmtId="164" fontId="8" fillId="0" borderId="59"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7"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2" fillId="0" borderId="1" xfId="0" applyFont="1" applyBorder="1" applyAlignment="1">
      <alignment vertical="top"/>
    </xf>
    <xf numFmtId="0" fontId="2" fillId="0" borderId="2" xfId="0" applyFont="1" applyBorder="1" applyAlignment="1">
      <alignment vertical="top"/>
    </xf>
    <xf numFmtId="164" fontId="8" fillId="0" borderId="16" xfId="0" applyNumberFormat="1" applyFont="1" applyFill="1" applyBorder="1" applyAlignment="1">
      <alignment horizontal="center" vertical="center"/>
    </xf>
    <xf numFmtId="0" fontId="6" fillId="0" borderId="14" xfId="0" applyFont="1" applyFill="1" applyBorder="1" applyAlignment="1">
      <alignment vertical="top" wrapText="1"/>
    </xf>
    <xf numFmtId="164" fontId="8" fillId="0" borderId="59" xfId="0" applyNumberFormat="1" applyFont="1" applyFill="1" applyBorder="1" applyAlignment="1">
      <alignment horizontal="center" vertical="center"/>
    </xf>
    <xf numFmtId="49" fontId="7" fillId="2" borderId="39" xfId="0" applyNumberFormat="1" applyFont="1" applyFill="1" applyBorder="1" applyAlignment="1">
      <alignment vertical="top"/>
    </xf>
    <xf numFmtId="49" fontId="7" fillId="3" borderId="40" xfId="0" applyNumberFormat="1" applyFont="1" applyFill="1" applyBorder="1" applyAlignment="1">
      <alignment vertical="top"/>
    </xf>
    <xf numFmtId="0" fontId="10" fillId="4" borderId="11" xfId="0" applyFont="1" applyFill="1" applyBorder="1" applyAlignment="1">
      <alignment vertical="top"/>
    </xf>
    <xf numFmtId="164" fontId="7" fillId="4" borderId="53" xfId="0" applyNumberFormat="1" applyFont="1" applyFill="1" applyBorder="1" applyAlignment="1">
      <alignment vertical="center"/>
    </xf>
    <xf numFmtId="0" fontId="6" fillId="0" borderId="30" xfId="0" applyFont="1" applyFill="1" applyBorder="1" applyAlignment="1">
      <alignment vertical="top" wrapText="1"/>
    </xf>
    <xf numFmtId="0" fontId="6" fillId="0" borderId="35" xfId="0" applyFont="1" applyFill="1" applyBorder="1" applyAlignment="1">
      <alignment vertical="top" wrapText="1"/>
    </xf>
    <xf numFmtId="0" fontId="16" fillId="0" borderId="73" xfId="0" applyFont="1" applyFill="1" applyBorder="1" applyAlignment="1">
      <alignment vertical="top" wrapText="1"/>
    </xf>
    <xf numFmtId="0" fontId="6" fillId="0" borderId="40" xfId="0" applyFont="1" applyFill="1" applyBorder="1" applyAlignment="1">
      <alignment vertical="top" wrapText="1"/>
    </xf>
    <xf numFmtId="0" fontId="16" fillId="0" borderId="45" xfId="0" applyFont="1" applyFill="1" applyBorder="1" applyAlignment="1">
      <alignment vertical="top" wrapText="1"/>
    </xf>
    <xf numFmtId="0" fontId="15" fillId="3" borderId="22" xfId="0" applyFont="1" applyFill="1" applyBorder="1" applyAlignment="1">
      <alignment horizontal="center" vertical="top" wrapText="1"/>
    </xf>
    <xf numFmtId="0" fontId="15" fillId="3" borderId="23" xfId="0" applyFont="1" applyFill="1" applyBorder="1" applyAlignment="1">
      <alignment horizontal="center" vertical="top" wrapText="1"/>
    </xf>
    <xf numFmtId="164" fontId="8" fillId="0" borderId="70" xfId="0" applyNumberFormat="1" applyFont="1" applyFill="1" applyBorder="1" applyAlignment="1">
      <alignment horizontal="center"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9" fontId="2" fillId="0" borderId="70" xfId="0" applyNumberFormat="1" applyFont="1" applyFill="1" applyBorder="1" applyAlignment="1">
      <alignment horizontal="center" vertical="top"/>
    </xf>
    <xf numFmtId="1" fontId="2" fillId="0" borderId="70" xfId="0" applyNumberFormat="1" applyFont="1" applyFill="1" applyBorder="1" applyAlignment="1">
      <alignment horizontal="center" vertical="top"/>
    </xf>
    <xf numFmtId="9" fontId="2" fillId="0" borderId="56" xfId="0" applyNumberFormat="1" applyFont="1" applyFill="1" applyBorder="1" applyAlignment="1">
      <alignment horizontal="center" vertical="top"/>
    </xf>
    <xf numFmtId="0" fontId="10" fillId="0" borderId="48" xfId="0" applyFont="1" applyFill="1" applyBorder="1" applyAlignment="1">
      <alignment horizontal="center" vertical="top"/>
    </xf>
    <xf numFmtId="164" fontId="7" fillId="0" borderId="53" xfId="0" applyNumberFormat="1" applyFont="1" applyFill="1" applyBorder="1" applyAlignment="1">
      <alignment horizontal="center" vertical="top"/>
    </xf>
    <xf numFmtId="9" fontId="2" fillId="0" borderId="30" xfId="0" applyNumberFormat="1" applyFont="1" applyFill="1" applyBorder="1" applyAlignment="1">
      <alignment horizontal="center" vertical="top" wrapText="1"/>
    </xf>
    <xf numFmtId="9" fontId="2" fillId="0" borderId="40" xfId="0" applyNumberFormat="1" applyFont="1" applyFill="1" applyBorder="1" applyAlignment="1">
      <alignment horizontal="center" vertical="top" wrapText="1"/>
    </xf>
    <xf numFmtId="9" fontId="2" fillId="0" borderId="31" xfId="0" applyNumberFormat="1" applyFont="1" applyFill="1" applyBorder="1" applyAlignment="1">
      <alignment horizontal="center" vertical="top" wrapText="1"/>
    </xf>
    <xf numFmtId="1" fontId="6" fillId="0" borderId="14" xfId="0" applyNumberFormat="1" applyFont="1" applyFill="1" applyBorder="1" applyAlignment="1">
      <alignment horizontal="left" vertical="top"/>
    </xf>
    <xf numFmtId="49" fontId="8" fillId="0" borderId="13" xfId="0" applyNumberFormat="1" applyFont="1" applyFill="1" applyBorder="1" applyAlignment="1">
      <alignment horizontal="center" vertical="top"/>
    </xf>
    <xf numFmtId="49" fontId="8" fillId="0" borderId="15" xfId="0" applyNumberFormat="1" applyFont="1" applyFill="1" applyBorder="1" applyAlignment="1">
      <alignment horizontal="center" vertical="top"/>
    </xf>
    <xf numFmtId="9" fontId="6" fillId="0" borderId="61" xfId="0" applyNumberFormat="1" applyFont="1" applyFill="1" applyBorder="1" applyAlignment="1">
      <alignment horizontal="left" vertical="top"/>
    </xf>
    <xf numFmtId="49" fontId="8" fillId="0" borderId="57" xfId="0" applyNumberFormat="1" applyFont="1" applyFill="1" applyBorder="1" applyAlignment="1">
      <alignment horizontal="center" vertical="top"/>
    </xf>
    <xf numFmtId="49" fontId="8" fillId="0" borderId="56" xfId="0" applyNumberFormat="1" applyFont="1" applyFill="1" applyBorder="1" applyAlignment="1">
      <alignment horizontal="center" vertical="top"/>
    </xf>
    <xf numFmtId="9" fontId="6" fillId="0" borderId="39" xfId="0" applyNumberFormat="1" applyFont="1" applyFill="1" applyBorder="1" applyAlignment="1">
      <alignment horizontal="left" vertical="top" wrapText="1"/>
    </xf>
    <xf numFmtId="49" fontId="8" fillId="0" borderId="30" xfId="0" applyNumberFormat="1" applyFont="1" applyFill="1" applyBorder="1" applyAlignment="1">
      <alignment horizontal="center" vertical="top"/>
    </xf>
    <xf numFmtId="49" fontId="8" fillId="0" borderId="31" xfId="0" applyNumberFormat="1" applyFont="1" applyFill="1" applyBorder="1" applyAlignment="1">
      <alignment horizontal="center" vertical="top"/>
    </xf>
    <xf numFmtId="49" fontId="8" fillId="0" borderId="27" xfId="0" applyNumberFormat="1" applyFont="1" applyFill="1" applyBorder="1" applyAlignment="1">
      <alignment horizontal="center" vertical="top"/>
    </xf>
    <xf numFmtId="49" fontId="8" fillId="0" borderId="36" xfId="0" applyNumberFormat="1" applyFont="1" applyFill="1" applyBorder="1" applyAlignment="1">
      <alignment horizontal="center" vertical="top"/>
    </xf>
    <xf numFmtId="49" fontId="8" fillId="0" borderId="72" xfId="0" applyNumberFormat="1" applyFont="1" applyFill="1" applyBorder="1" applyAlignment="1">
      <alignment horizontal="center" vertical="top"/>
    </xf>
    <xf numFmtId="0" fontId="18" fillId="0" borderId="34" xfId="0" applyFont="1" applyFill="1" applyBorder="1" applyAlignment="1">
      <alignment horizontal="left" vertical="top" wrapText="1"/>
    </xf>
    <xf numFmtId="0" fontId="18" fillId="0" borderId="39" xfId="0" applyFont="1" applyFill="1" applyBorder="1" applyAlignment="1">
      <alignment horizontal="left" vertical="top" wrapText="1"/>
    </xf>
    <xf numFmtId="49" fontId="15" fillId="0" borderId="26" xfId="0" applyNumberFormat="1" applyFont="1" applyFill="1" applyBorder="1" applyAlignment="1">
      <alignment horizontal="center" vertical="top"/>
    </xf>
    <xf numFmtId="49" fontId="15" fillId="0" borderId="27" xfId="0" applyNumberFormat="1" applyFont="1" applyFill="1" applyBorder="1" applyAlignment="1">
      <alignment horizontal="center" vertical="top"/>
    </xf>
    <xf numFmtId="49" fontId="15" fillId="0" borderId="30" xfId="0" applyNumberFormat="1" applyFont="1" applyFill="1" applyBorder="1" applyAlignment="1">
      <alignment horizontal="center" vertical="top"/>
    </xf>
    <xf numFmtId="49" fontId="15" fillId="0" borderId="31" xfId="0" applyNumberFormat="1" applyFont="1" applyFill="1" applyBorder="1" applyAlignment="1">
      <alignment horizontal="center" vertical="top"/>
    </xf>
    <xf numFmtId="0" fontId="8" fillId="0" borderId="14" xfId="0" applyFont="1" applyFill="1" applyBorder="1" applyAlignment="1">
      <alignment horizontal="left" vertical="top" wrapText="1"/>
    </xf>
    <xf numFmtId="0" fontId="8" fillId="0" borderId="71"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2" fillId="0" borderId="72" xfId="0" applyNumberFormat="1" applyFont="1" applyFill="1" applyBorder="1" applyAlignment="1">
      <alignment horizontal="center" vertical="top"/>
    </xf>
    <xf numFmtId="0" fontId="8" fillId="0" borderId="39" xfId="0" applyFont="1" applyFill="1" applyBorder="1" applyAlignment="1">
      <alignment horizontal="left" vertical="top" wrapText="1"/>
    </xf>
    <xf numFmtId="0" fontId="8" fillId="0" borderId="34" xfId="0" applyFont="1" applyFill="1" applyBorder="1" applyAlignment="1">
      <alignment horizontal="left" vertical="top" wrapText="1"/>
    </xf>
    <xf numFmtId="49" fontId="7" fillId="3" borderId="26"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6" xfId="0" applyNumberFormat="1" applyFont="1" applyFill="1" applyBorder="1" applyAlignment="1">
      <alignment horizontal="center" vertical="top"/>
    </xf>
    <xf numFmtId="164" fontId="7" fillId="4" borderId="25" xfId="0" applyNumberFormat="1" applyFont="1" applyFill="1" applyBorder="1" applyAlignment="1">
      <alignment horizontal="center" vertical="top"/>
    </xf>
    <xf numFmtId="164" fontId="7" fillId="4" borderId="13" xfId="0" applyNumberFormat="1" applyFont="1" applyFill="1" applyBorder="1" applyAlignment="1">
      <alignment horizontal="center" vertical="top"/>
    </xf>
    <xf numFmtId="164" fontId="18" fillId="4" borderId="5" xfId="0" applyNumberFormat="1" applyFont="1" applyFill="1" applyBorder="1" applyAlignment="1">
      <alignment horizontal="center" vertical="top"/>
    </xf>
    <xf numFmtId="49" fontId="23" fillId="0" borderId="26" xfId="0" applyNumberFormat="1" applyFont="1" applyFill="1" applyBorder="1" applyAlignment="1">
      <alignment horizontal="center" vertical="top"/>
    </xf>
    <xf numFmtId="49" fontId="23" fillId="0" borderId="27" xfId="0" applyNumberFormat="1" applyFont="1" applyFill="1" applyBorder="1" applyAlignment="1">
      <alignment horizontal="center" vertical="top"/>
    </xf>
    <xf numFmtId="49" fontId="23" fillId="0" borderId="30" xfId="0" applyNumberFormat="1" applyFont="1" applyFill="1" applyBorder="1" applyAlignment="1">
      <alignment horizontal="center" vertical="top"/>
    </xf>
    <xf numFmtId="49" fontId="23" fillId="0" borderId="31" xfId="0" applyNumberFormat="1" applyFont="1" applyFill="1" applyBorder="1" applyAlignment="1">
      <alignment horizontal="center" vertical="top"/>
    </xf>
    <xf numFmtId="49" fontId="15" fillId="0" borderId="18"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164" fontId="8" fillId="0" borderId="52" xfId="0" applyNumberFormat="1" applyFont="1" applyFill="1" applyBorder="1" applyAlignment="1">
      <alignment horizontal="center" vertical="center" wrapText="1"/>
    </xf>
    <xf numFmtId="164" fontId="7" fillId="0" borderId="16"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48" xfId="0" applyFont="1" applyFill="1" applyBorder="1" applyAlignment="1">
      <alignment horizontal="center" vertical="top"/>
    </xf>
    <xf numFmtId="164" fontId="8" fillId="4" borderId="63"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49" fontId="8" fillId="0" borderId="14" xfId="0" applyNumberFormat="1" applyFont="1" applyFill="1" applyBorder="1" applyAlignment="1">
      <alignment horizontal="left" vertical="top" wrapText="1"/>
    </xf>
    <xf numFmtId="0" fontId="14" fillId="0" borderId="39" xfId="0" applyFont="1" applyBorder="1" applyAlignment="1">
      <alignment horizontal="left" vertical="top" wrapText="1"/>
    </xf>
    <xf numFmtId="49" fontId="8" fillId="0" borderId="14" xfId="0" applyNumberFormat="1" applyFont="1" applyFill="1" applyBorder="1" applyAlignment="1">
      <alignment horizontal="left" vertical="top"/>
    </xf>
    <xf numFmtId="49" fontId="8" fillId="0" borderId="30" xfId="0" applyNumberFormat="1" applyFont="1" applyFill="1" applyBorder="1" applyAlignment="1">
      <alignment horizontal="left" vertical="top"/>
    </xf>
    <xf numFmtId="49" fontId="2" fillId="0" borderId="73"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6" xfId="0" applyNumberFormat="1" applyFont="1" applyFill="1" applyBorder="1" applyAlignment="1">
      <alignment horizontal="center" vertical="top"/>
    </xf>
    <xf numFmtId="49" fontId="2" fillId="0" borderId="45" xfId="0" applyNumberFormat="1" applyFont="1" applyBorder="1" applyAlignment="1">
      <alignment horizontal="center" vertical="top"/>
    </xf>
    <xf numFmtId="0" fontId="10" fillId="4" borderId="45" xfId="0" applyFont="1" applyFill="1" applyBorder="1" applyAlignment="1">
      <alignment horizontal="center" vertical="top"/>
    </xf>
    <xf numFmtId="164" fontId="25" fillId="4" borderId="40" xfId="0" applyNumberFormat="1" applyFont="1" applyFill="1" applyBorder="1" applyAlignment="1">
      <alignment horizontal="center" vertical="top"/>
    </xf>
    <xf numFmtId="164" fontId="25" fillId="4" borderId="30" xfId="0" applyNumberFormat="1" applyFont="1" applyFill="1" applyBorder="1" applyAlignment="1">
      <alignment horizontal="center" vertical="top"/>
    </xf>
    <xf numFmtId="49" fontId="2" fillId="0" borderId="47" xfId="0" applyNumberFormat="1" applyFont="1" applyBorder="1" applyAlignment="1">
      <alignment horizontal="center" vertical="top"/>
    </xf>
    <xf numFmtId="164" fontId="8" fillId="0" borderId="68" xfId="0" applyNumberFormat="1" applyFont="1" applyFill="1" applyBorder="1" applyAlignment="1">
      <alignment horizontal="center" vertical="top"/>
    </xf>
    <xf numFmtId="0" fontId="2" fillId="0" borderId="46" xfId="0" applyFont="1" applyFill="1" applyBorder="1" applyAlignment="1">
      <alignment horizontal="center" vertical="top" wrapText="1"/>
    </xf>
    <xf numFmtId="49" fontId="23" fillId="0" borderId="13" xfId="0" applyNumberFormat="1" applyFont="1" applyFill="1" applyBorder="1" applyAlignment="1">
      <alignment horizontal="center" vertical="top"/>
    </xf>
    <xf numFmtId="49" fontId="23" fillId="0" borderId="15" xfId="0" applyNumberFormat="1" applyFont="1" applyFill="1" applyBorder="1" applyAlignment="1">
      <alignment horizontal="center" vertical="top"/>
    </xf>
    <xf numFmtId="0" fontId="2" fillId="0" borderId="8" xfId="0" applyFont="1" applyFill="1" applyBorder="1" applyAlignment="1">
      <alignment horizontal="center" vertical="top" wrapText="1"/>
    </xf>
    <xf numFmtId="1" fontId="2" fillId="0" borderId="25" xfId="0" applyNumberFormat="1" applyFont="1" applyFill="1" applyBorder="1" applyAlignment="1">
      <alignment horizontal="center" vertical="top"/>
    </xf>
    <xf numFmtId="49" fontId="2" fillId="0" borderId="25" xfId="0" applyNumberFormat="1" applyFont="1" applyFill="1" applyBorder="1" applyAlignment="1">
      <alignment horizontal="center" vertical="top"/>
    </xf>
    <xf numFmtId="9" fontId="2" fillId="0" borderId="15" xfId="0" applyNumberFormat="1" applyFont="1" applyFill="1" applyBorder="1" applyAlignment="1">
      <alignment horizontal="center" vertical="top"/>
    </xf>
    <xf numFmtId="0" fontId="6" fillId="3" borderId="22" xfId="0" applyFont="1" applyFill="1" applyBorder="1" applyAlignment="1">
      <alignment vertical="top" wrapText="1"/>
    </xf>
    <xf numFmtId="49" fontId="2" fillId="0" borderId="30" xfId="0" applyNumberFormat="1" applyFont="1" applyFill="1" applyBorder="1" applyAlignment="1">
      <alignment horizontal="center" vertical="top"/>
    </xf>
    <xf numFmtId="49" fontId="9" fillId="0" borderId="50" xfId="0" applyNumberFormat="1" applyFont="1" applyBorder="1" applyAlignment="1">
      <alignment horizontal="center" vertical="top"/>
    </xf>
    <xf numFmtId="0" fontId="6" fillId="0" borderId="27" xfId="0" applyFont="1" applyFill="1" applyBorder="1" applyAlignment="1">
      <alignment vertical="top" wrapText="1"/>
    </xf>
    <xf numFmtId="164" fontId="7" fillId="7" borderId="25" xfId="0" applyNumberFormat="1" applyFont="1" applyFill="1" applyBorder="1" applyAlignment="1">
      <alignment horizontal="center" vertical="top"/>
    </xf>
    <xf numFmtId="0" fontId="6" fillId="0" borderId="14" xfId="0" applyFont="1" applyFill="1" applyBorder="1" applyAlignment="1">
      <alignment horizontal="left" vertical="top"/>
    </xf>
    <xf numFmtId="0" fontId="6" fillId="0" borderId="6" xfId="0" applyFont="1" applyBorder="1" applyAlignment="1">
      <alignment horizontal="left" vertical="top"/>
    </xf>
    <xf numFmtId="0" fontId="6" fillId="0" borderId="54" xfId="0" applyFont="1" applyFill="1" applyBorder="1" applyAlignment="1">
      <alignment horizontal="left" vertical="top" wrapText="1"/>
    </xf>
    <xf numFmtId="0" fontId="6" fillId="0" borderId="44" xfId="0" applyFont="1" applyBorder="1" applyAlignment="1">
      <alignment vertical="top" wrapText="1"/>
    </xf>
    <xf numFmtId="0" fontId="11" fillId="0" borderId="0" xfId="0" applyFont="1" applyAlignment="1">
      <alignment wrapText="1"/>
    </xf>
    <xf numFmtId="49" fontId="19" fillId="0" borderId="0" xfId="0" applyNumberFormat="1" applyFont="1" applyFill="1" applyBorder="1" applyAlignment="1">
      <alignment horizontal="center" vertical="top" wrapText="1"/>
    </xf>
    <xf numFmtId="164" fontId="2" fillId="0" borderId="0" xfId="0" applyNumberFormat="1" applyFont="1" applyBorder="1" applyAlignment="1">
      <alignment vertical="top"/>
    </xf>
    <xf numFmtId="0" fontId="8" fillId="5" borderId="14" xfId="0" applyFont="1" applyFill="1" applyBorder="1" applyAlignment="1">
      <alignment horizontal="left" vertical="top" wrapText="1"/>
    </xf>
    <xf numFmtId="0" fontId="8" fillId="5" borderId="71" xfId="0" applyFont="1" applyFill="1" applyBorder="1" applyAlignment="1">
      <alignment horizontal="left" vertical="top" wrapText="1"/>
    </xf>
    <xf numFmtId="0" fontId="8" fillId="5" borderId="61" xfId="0" applyFont="1" applyFill="1" applyBorder="1" applyAlignment="1">
      <alignment horizontal="left" vertical="top" wrapText="1"/>
    </xf>
    <xf numFmtId="0" fontId="8" fillId="0" borderId="12" xfId="0" applyFont="1" applyBorder="1" applyAlignment="1">
      <alignment vertical="top" wrapText="1"/>
    </xf>
    <xf numFmtId="0" fontId="8" fillId="0" borderId="54" xfId="0" applyFont="1" applyBorder="1" applyAlignment="1">
      <alignment horizontal="left" vertical="top" wrapText="1"/>
    </xf>
    <xf numFmtId="0" fontId="11" fillId="0" borderId="62" xfId="0" applyFont="1" applyBorder="1" applyAlignment="1">
      <alignment vertical="top" wrapText="1"/>
    </xf>
    <xf numFmtId="0" fontId="11" fillId="0" borderId="69" xfId="0" applyFont="1" applyBorder="1" applyAlignment="1">
      <alignment vertical="top" wrapText="1"/>
    </xf>
    <xf numFmtId="164" fontId="21" fillId="0" borderId="54" xfId="0" applyNumberFormat="1" applyFont="1" applyBorder="1" applyAlignment="1">
      <alignment horizontal="center" vertical="top" wrapText="1"/>
    </xf>
    <xf numFmtId="164" fontId="21" fillId="0" borderId="62" xfId="0" applyNumberFormat="1" applyFont="1" applyBorder="1" applyAlignment="1">
      <alignment horizontal="center" vertical="top" wrapText="1"/>
    </xf>
    <xf numFmtId="164" fontId="21" fillId="0" borderId="69" xfId="0" applyNumberFormat="1" applyFont="1" applyBorder="1" applyAlignment="1">
      <alignment horizontal="center" vertical="top" wrapText="1"/>
    </xf>
    <xf numFmtId="0" fontId="8" fillId="0" borderId="61" xfId="0" applyFont="1" applyBorder="1" applyAlignment="1">
      <alignment horizontal="left" vertical="top" wrapText="1"/>
    </xf>
    <xf numFmtId="0" fontId="11" fillId="0" borderId="57" xfId="0" applyFont="1" applyBorder="1" applyAlignment="1">
      <alignment vertical="top" wrapText="1"/>
    </xf>
    <xf numFmtId="0" fontId="11" fillId="0" borderId="70" xfId="0" applyFont="1" applyBorder="1" applyAlignment="1">
      <alignment vertical="top" wrapText="1"/>
    </xf>
    <xf numFmtId="0" fontId="5" fillId="0" borderId="32" xfId="0" applyFont="1" applyBorder="1" applyAlignment="1">
      <alignment horizontal="center"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1" xfId="0" applyFont="1" applyFill="1" applyBorder="1" applyAlignment="1">
      <alignment vertical="top" wrapText="1"/>
    </xf>
    <xf numFmtId="164" fontId="20" fillId="6" borderId="32" xfId="0" applyNumberFormat="1" applyFont="1" applyFill="1" applyBorder="1" applyAlignment="1">
      <alignment horizontal="center" vertical="top" wrapText="1"/>
    </xf>
    <xf numFmtId="164" fontId="20" fillId="6" borderId="22" xfId="0" applyNumberFormat="1" applyFont="1" applyFill="1" applyBorder="1" applyAlignment="1">
      <alignment horizontal="center" vertical="top" wrapText="1"/>
    </xf>
    <xf numFmtId="164" fontId="20" fillId="6" borderId="23" xfId="0" applyNumberFormat="1" applyFont="1" applyFill="1" applyBorder="1" applyAlignment="1">
      <alignment horizontal="center" vertical="top" wrapText="1"/>
    </xf>
    <xf numFmtId="0" fontId="8" fillId="0" borderId="71" xfId="0" applyFont="1" applyBorder="1" applyAlignment="1">
      <alignment horizontal="left" vertical="top" wrapText="1"/>
    </xf>
    <xf numFmtId="0" fontId="11" fillId="0" borderId="36" xfId="0" applyFont="1" applyBorder="1" applyAlignment="1">
      <alignment vertical="top" wrapText="1"/>
    </xf>
    <xf numFmtId="0" fontId="11" fillId="0" borderId="38" xfId="0" applyFont="1" applyBorder="1" applyAlignment="1">
      <alignment vertical="top" wrapText="1"/>
    </xf>
    <xf numFmtId="164" fontId="21" fillId="0" borderId="68" xfId="0" applyNumberFormat="1" applyFont="1" applyBorder="1" applyAlignment="1">
      <alignment horizontal="center" vertical="top" wrapText="1"/>
    </xf>
    <xf numFmtId="164" fontId="21" fillId="0" borderId="58"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0" xfId="0" applyFont="1" applyBorder="1" applyAlignment="1">
      <alignment vertical="top" wrapText="1"/>
    </xf>
    <xf numFmtId="164" fontId="22" fillId="4" borderId="22" xfId="0" applyNumberFormat="1" applyFont="1" applyFill="1" applyBorder="1" applyAlignment="1">
      <alignment horizontal="center" vertical="top" wrapText="1"/>
    </xf>
    <xf numFmtId="164" fontId="22" fillId="4" borderId="23" xfId="0" applyNumberFormat="1" applyFont="1" applyFill="1" applyBorder="1" applyAlignment="1">
      <alignment horizontal="center" vertical="top" wrapText="1"/>
    </xf>
    <xf numFmtId="0" fontId="8" fillId="5" borderId="54" xfId="0" applyFont="1" applyFill="1" applyBorder="1" applyAlignment="1">
      <alignment horizontal="left" vertical="top" wrapText="1"/>
    </xf>
    <xf numFmtId="0" fontId="11" fillId="5" borderId="62" xfId="0" applyFont="1" applyFill="1" applyBorder="1" applyAlignment="1">
      <alignment horizontal="left" vertical="top" wrapText="1"/>
    </xf>
    <xf numFmtId="0" fontId="11" fillId="5" borderId="69" xfId="0" applyFont="1" applyFill="1" applyBorder="1" applyAlignment="1">
      <alignment horizontal="left" vertical="top" wrapText="1"/>
    </xf>
    <xf numFmtId="0" fontId="8" fillId="5" borderId="68" xfId="0" applyFont="1" applyFill="1" applyBorder="1" applyAlignment="1">
      <alignment horizontal="left" vertical="top" wrapText="1"/>
    </xf>
    <xf numFmtId="0" fontId="11" fillId="5" borderId="58"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0" borderId="56" xfId="0" applyFont="1" applyBorder="1" applyAlignment="1">
      <alignment vertical="top" wrapText="1"/>
    </xf>
    <xf numFmtId="0" fontId="8" fillId="0" borderId="52" xfId="0" applyFont="1" applyBorder="1" applyAlignment="1">
      <alignment horizontal="left" vertical="top" wrapText="1"/>
    </xf>
    <xf numFmtId="0" fontId="8" fillId="0" borderId="16" xfId="0" applyFont="1" applyBorder="1" applyAlignment="1">
      <alignment horizontal="left" vertical="top" wrapText="1"/>
    </xf>
    <xf numFmtId="0" fontId="8" fillId="0" borderId="46" xfId="0" applyFont="1" applyBorder="1" applyAlignment="1">
      <alignment horizontal="left" vertical="top" wrapText="1"/>
    </xf>
    <xf numFmtId="164" fontId="21" fillId="0" borderId="52" xfId="0" applyNumberFormat="1" applyFont="1" applyBorder="1" applyAlignment="1">
      <alignment horizontal="center" vertical="top" wrapText="1"/>
    </xf>
    <xf numFmtId="164" fontId="21" fillId="0" borderId="16" xfId="0" applyNumberFormat="1" applyFont="1" applyBorder="1" applyAlignment="1">
      <alignment horizontal="center" vertical="top" wrapText="1"/>
    </xf>
    <xf numFmtId="164" fontId="21" fillId="0" borderId="46" xfId="0" applyNumberFormat="1" applyFont="1" applyBorder="1" applyAlignment="1">
      <alignment horizontal="center" vertical="top" wrapText="1"/>
    </xf>
    <xf numFmtId="49" fontId="7" fillId="3" borderId="21" xfId="0" applyNumberFormat="1" applyFont="1" applyFill="1" applyBorder="1" applyAlignment="1">
      <alignment horizontal="right" vertical="top"/>
    </xf>
    <xf numFmtId="49" fontId="7" fillId="3" borderId="22" xfId="0" applyNumberFormat="1" applyFont="1" applyFill="1" applyBorder="1" applyAlignment="1">
      <alignment horizontal="right" vertical="top"/>
    </xf>
    <xf numFmtId="49" fontId="7" fillId="2" borderId="21" xfId="0" applyNumberFormat="1" applyFont="1" applyFill="1" applyBorder="1" applyAlignment="1">
      <alignment horizontal="right" vertical="top"/>
    </xf>
    <xf numFmtId="49" fontId="7" fillId="2" borderId="22" xfId="0" applyNumberFormat="1" applyFont="1" applyFill="1" applyBorder="1" applyAlignment="1">
      <alignment horizontal="right" vertical="top"/>
    </xf>
    <xf numFmtId="49" fontId="7" fillId="6" borderId="21" xfId="0" applyNumberFormat="1" applyFont="1" applyFill="1" applyBorder="1" applyAlignment="1">
      <alignment horizontal="right" vertical="top"/>
    </xf>
    <xf numFmtId="49" fontId="7" fillId="6" borderId="22" xfId="0" applyNumberFormat="1" applyFont="1" applyFill="1" applyBorder="1" applyAlignment="1">
      <alignment horizontal="right" vertical="top"/>
    </xf>
    <xf numFmtId="0" fontId="2" fillId="6" borderId="22" xfId="0" applyFont="1" applyFill="1" applyBorder="1" applyAlignment="1">
      <alignment horizontal="center" vertical="top"/>
    </xf>
    <xf numFmtId="0" fontId="2" fillId="6" borderId="23" xfId="0" applyFont="1" applyFill="1" applyBorder="1" applyAlignment="1">
      <alignment horizontal="center" vertical="top"/>
    </xf>
    <xf numFmtId="49" fontId="19" fillId="0" borderId="0" xfId="0" applyNumberFormat="1" applyFont="1" applyFill="1" applyBorder="1" applyAlignment="1">
      <alignment horizontal="center" vertical="top" wrapText="1"/>
    </xf>
    <xf numFmtId="49" fontId="19"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8" fillId="0" borderId="34" xfId="0" applyFont="1" applyFill="1" applyBorder="1" applyAlignment="1">
      <alignment horizontal="left" vertical="top" wrapText="1"/>
    </xf>
    <xf numFmtId="0" fontId="11" fillId="0" borderId="39" xfId="0" applyFont="1" applyBorder="1" applyAlignment="1">
      <alignment horizontal="left" vertical="top" wrapText="1"/>
    </xf>
    <xf numFmtId="49" fontId="7" fillId="2" borderId="52" xfId="0" applyNumberFormat="1" applyFont="1" applyFill="1" applyBorder="1" applyAlignment="1">
      <alignment horizontal="center" vertical="top"/>
    </xf>
    <xf numFmtId="49" fontId="7" fillId="2" borderId="53"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3"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25" xfId="0" applyFont="1" applyFill="1" applyBorder="1" applyAlignment="1">
      <alignment vertical="top" wrapText="1"/>
    </xf>
    <xf numFmtId="0" fontId="6" fillId="0" borderId="63" xfId="0" applyFont="1" applyFill="1" applyBorder="1" applyAlignment="1">
      <alignment vertical="top" wrapText="1"/>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49" fontId="2" fillId="0" borderId="46" xfId="0" applyNumberFormat="1" applyFont="1" applyBorder="1" applyAlignment="1">
      <alignment horizontal="center" vertical="top" wrapText="1"/>
    </xf>
    <xf numFmtId="49" fontId="2" fillId="0" borderId="48" xfId="0" applyNumberFormat="1" applyFont="1" applyBorder="1" applyAlignment="1">
      <alignment horizontal="center" vertical="top"/>
    </xf>
    <xf numFmtId="0" fontId="6" fillId="0" borderId="27" xfId="0" applyFont="1" applyFill="1" applyBorder="1" applyAlignment="1">
      <alignment vertical="top" wrapText="1"/>
    </xf>
    <xf numFmtId="0" fontId="6" fillId="0" borderId="31" xfId="0" applyFont="1" applyFill="1" applyBorder="1" applyAlignment="1">
      <alignment vertical="top" wrapText="1"/>
    </xf>
    <xf numFmtId="0" fontId="8" fillId="0" borderId="6" xfId="0" applyFont="1" applyFill="1" applyBorder="1" applyAlignment="1">
      <alignment horizontal="left" vertical="top" wrapText="1"/>
    </xf>
    <xf numFmtId="0" fontId="8" fillId="0" borderId="39" xfId="0" applyFont="1" applyFill="1" applyBorder="1" applyAlignment="1">
      <alignment horizontal="left" vertical="top" wrapText="1"/>
    </xf>
    <xf numFmtId="0" fontId="0" fillId="0" borderId="39" xfId="0" applyBorder="1" applyAlignment="1">
      <alignment horizontal="left" vertical="top" wrapText="1"/>
    </xf>
    <xf numFmtId="49" fontId="7" fillId="2" borderId="34" xfId="0" applyNumberFormat="1" applyFont="1" applyFill="1" applyBorder="1" applyAlignment="1">
      <alignment horizontal="center" vertical="top"/>
    </xf>
    <xf numFmtId="49" fontId="7" fillId="2" borderId="39" xfId="0" applyNumberFormat="1" applyFont="1" applyFill="1" applyBorder="1" applyAlignment="1">
      <alignment horizontal="center" vertical="top"/>
    </xf>
    <xf numFmtId="49" fontId="7" fillId="3" borderId="26"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49" fontId="9" fillId="0" borderId="5" xfId="0" applyNumberFormat="1" applyFont="1" applyBorder="1" applyAlignment="1">
      <alignment horizontal="center" vertical="top"/>
    </xf>
    <xf numFmtId="49" fontId="9" fillId="0" borderId="11"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8" fillId="0" borderId="65" xfId="0" applyFont="1" applyFill="1" applyBorder="1" applyAlignment="1">
      <alignment horizontal="left" vertical="top" wrapText="1"/>
    </xf>
    <xf numFmtId="0" fontId="8" fillId="0" borderId="28" xfId="0" applyFont="1" applyFill="1" applyBorder="1" applyAlignment="1">
      <alignment horizontal="left" vertical="top" wrapText="1"/>
    </xf>
    <xf numFmtId="0" fontId="11" fillId="0" borderId="41" xfId="0" applyFont="1" applyFill="1" applyBorder="1" applyAlignment="1">
      <alignment horizontal="left" vertical="top" wrapText="1"/>
    </xf>
    <xf numFmtId="49" fontId="8" fillId="2" borderId="52" xfId="0" applyNumberFormat="1" applyFont="1" applyFill="1" applyBorder="1" applyAlignment="1">
      <alignment horizontal="center" vertical="top"/>
    </xf>
    <xf numFmtId="49" fontId="8" fillId="2" borderId="59" xfId="0" applyNumberFormat="1" applyFont="1" applyFill="1" applyBorder="1" applyAlignment="1">
      <alignment horizontal="center" vertical="top"/>
    </xf>
    <xf numFmtId="49" fontId="8" fillId="2" borderId="53" xfId="0" applyNumberFormat="1" applyFont="1" applyFill="1" applyBorder="1" applyAlignment="1">
      <alignment horizontal="center" vertical="top"/>
    </xf>
    <xf numFmtId="49" fontId="8" fillId="3" borderId="13" xfId="0" applyNumberFormat="1" applyFont="1" applyFill="1" applyBorder="1" applyAlignment="1">
      <alignment horizontal="center" vertical="top"/>
    </xf>
    <xf numFmtId="49" fontId="8" fillId="3" borderId="18"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3" xfId="0" applyNumberFormat="1" applyFont="1" applyBorder="1" applyAlignment="1">
      <alignment horizontal="center" vertical="top"/>
    </xf>
    <xf numFmtId="49" fontId="8" fillId="0" borderId="18" xfId="0" applyNumberFormat="1" applyFont="1" applyBorder="1" applyAlignment="1">
      <alignment horizontal="center" vertical="top"/>
    </xf>
    <xf numFmtId="49" fontId="8" fillId="0" borderId="1" xfId="0" applyNumberFormat="1" applyFont="1" applyBorder="1" applyAlignment="1">
      <alignment horizontal="center" vertical="top"/>
    </xf>
    <xf numFmtId="0" fontId="6" fillId="0" borderId="7" xfId="0" applyFont="1" applyFill="1" applyBorder="1" applyAlignment="1">
      <alignment vertical="top" wrapText="1"/>
    </xf>
    <xf numFmtId="49" fontId="9" fillId="0" borderId="17" xfId="0" applyNumberFormat="1" applyFont="1" applyBorder="1" applyAlignment="1">
      <alignment horizontal="center" vertical="top"/>
    </xf>
    <xf numFmtId="49" fontId="2" fillId="0" borderId="17" xfId="0" applyNumberFormat="1" applyFont="1" applyBorder="1" applyAlignment="1">
      <alignment horizontal="center" vertical="top"/>
    </xf>
    <xf numFmtId="0" fontId="8" fillId="0" borderId="41" xfId="0" applyFont="1" applyFill="1" applyBorder="1" applyAlignment="1">
      <alignment horizontal="left" vertical="top" wrapText="1"/>
    </xf>
    <xf numFmtId="49" fontId="2" fillId="0" borderId="64" xfId="0" applyNumberFormat="1" applyFont="1" applyBorder="1" applyAlignment="1">
      <alignment horizontal="center" vertical="top" wrapText="1"/>
    </xf>
    <xf numFmtId="0" fontId="17" fillId="0" borderId="28" xfId="0" applyFont="1" applyFill="1" applyBorder="1" applyAlignment="1">
      <alignment horizontal="left" vertical="top" wrapText="1"/>
    </xf>
    <xf numFmtId="0" fontId="26" fillId="0" borderId="41" xfId="0" applyFont="1" applyFill="1" applyBorder="1" applyAlignment="1">
      <alignment horizontal="left" vertical="top" wrapText="1"/>
    </xf>
    <xf numFmtId="49" fontId="7" fillId="3" borderId="3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0" xfId="0" applyNumberFormat="1" applyFont="1" applyFill="1" applyBorder="1" applyAlignment="1">
      <alignment horizontal="right" vertical="top"/>
    </xf>
    <xf numFmtId="49" fontId="7" fillId="3" borderId="60" xfId="0" applyNumberFormat="1" applyFont="1" applyFill="1" applyBorder="1" applyAlignment="1">
      <alignment horizontal="right" vertical="top"/>
    </xf>
    <xf numFmtId="49" fontId="27" fillId="3" borderId="22" xfId="0" applyNumberFormat="1" applyFont="1" applyFill="1" applyBorder="1" applyAlignment="1">
      <alignment horizontal="left" vertical="top"/>
    </xf>
    <xf numFmtId="49" fontId="27" fillId="3" borderId="23"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0" fillId="0" borderId="31" xfId="0" applyBorder="1" applyAlignment="1">
      <alignment vertical="top" wrapText="1"/>
    </xf>
    <xf numFmtId="49" fontId="7" fillId="2" borderId="6" xfId="0" applyNumberFormat="1" applyFont="1" applyFill="1" applyBorder="1" applyAlignment="1">
      <alignment horizontal="center" vertical="top"/>
    </xf>
    <xf numFmtId="49" fontId="7" fillId="3" borderId="18" xfId="0" applyNumberFormat="1" applyFont="1" applyFill="1" applyBorder="1" applyAlignment="1">
      <alignment horizontal="center" vertical="top"/>
    </xf>
    <xf numFmtId="49" fontId="7" fillId="0" borderId="18" xfId="0" applyNumberFormat="1" applyFont="1" applyBorder="1" applyAlignment="1">
      <alignment horizontal="center" vertical="top"/>
    </xf>
    <xf numFmtId="0" fontId="6" fillId="0" borderId="38" xfId="0" applyFont="1" applyFill="1" applyBorder="1" applyAlignment="1">
      <alignment vertical="top" wrapText="1"/>
    </xf>
    <xf numFmtId="49" fontId="9" fillId="0" borderId="55" xfId="0" applyNumberFormat="1" applyFont="1" applyBorder="1" applyAlignment="1">
      <alignment horizontal="center" vertical="top"/>
    </xf>
    <xf numFmtId="0" fontId="6" fillId="0" borderId="73" xfId="0" applyFont="1" applyFill="1" applyBorder="1" applyAlignment="1">
      <alignment vertical="top" wrapText="1"/>
    </xf>
    <xf numFmtId="0" fontId="11" fillId="0" borderId="45" xfId="0" applyFont="1" applyBorder="1" applyAlignment="1">
      <alignment vertical="top" wrapText="1"/>
    </xf>
    <xf numFmtId="49" fontId="7" fillId="2" borderId="59" xfId="0" applyNumberFormat="1" applyFont="1" applyFill="1" applyBorder="1" applyAlignment="1">
      <alignment horizontal="center" vertical="top"/>
    </xf>
    <xf numFmtId="0" fontId="11" fillId="0" borderId="19" xfId="0" applyFont="1" applyBorder="1" applyAlignment="1">
      <alignment vertical="top" wrapText="1"/>
    </xf>
    <xf numFmtId="0" fontId="11" fillId="0" borderId="31" xfId="0" applyFont="1" applyBorder="1" applyAlignment="1">
      <alignment vertical="top" wrapText="1"/>
    </xf>
    <xf numFmtId="49" fontId="2" fillId="0" borderId="47" xfId="0" applyNumberFormat="1" applyFont="1" applyBorder="1" applyAlignment="1">
      <alignment horizontal="center" vertical="top" wrapText="1"/>
    </xf>
    <xf numFmtId="0" fontId="17" fillId="0" borderId="65" xfId="0" applyFont="1" applyFill="1" applyBorder="1" applyAlignment="1">
      <alignment horizontal="left" vertical="top" wrapText="1"/>
    </xf>
    <xf numFmtId="49" fontId="2" fillId="0" borderId="64"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32" xfId="0" applyNumberFormat="1" applyFont="1" applyFill="1" applyBorder="1" applyAlignment="1">
      <alignment horizontal="left" vertical="top"/>
    </xf>
    <xf numFmtId="49" fontId="7" fillId="3" borderId="22" xfId="0" applyNumberFormat="1" applyFont="1" applyFill="1" applyBorder="1" applyAlignment="1">
      <alignment horizontal="left" vertical="top"/>
    </xf>
    <xf numFmtId="49" fontId="7" fillId="3" borderId="23" xfId="0" applyNumberFormat="1" applyFont="1" applyFill="1" applyBorder="1" applyAlignment="1">
      <alignment horizontal="left" vertical="top"/>
    </xf>
    <xf numFmtId="1" fontId="6" fillId="0" borderId="34" xfId="0" applyNumberFormat="1" applyFont="1" applyFill="1" applyBorder="1" applyAlignment="1">
      <alignment horizontal="left" vertical="top" wrapText="1"/>
    </xf>
    <xf numFmtId="0" fontId="11" fillId="0" borderId="71" xfId="0" applyFont="1" applyBorder="1" applyAlignment="1">
      <alignment horizontal="lef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49" fontId="7" fillId="0" borderId="52" xfId="0" applyNumberFormat="1" applyFont="1" applyFill="1" applyBorder="1" applyAlignment="1">
      <alignment horizontal="center" vertical="top"/>
    </xf>
    <xf numFmtId="49" fontId="7" fillId="0" borderId="59" xfId="0" applyNumberFormat="1" applyFont="1" applyFill="1" applyBorder="1" applyAlignment="1">
      <alignment horizontal="center" vertical="top"/>
    </xf>
    <xf numFmtId="49" fontId="7" fillId="0" borderId="53" xfId="0" applyNumberFormat="1" applyFont="1" applyFill="1" applyBorder="1" applyAlignment="1">
      <alignment horizontal="center" vertical="top"/>
    </xf>
    <xf numFmtId="49" fontId="7" fillId="0" borderId="13" xfId="0" applyNumberFormat="1" applyFont="1" applyFill="1" applyBorder="1" applyAlignment="1">
      <alignment horizontal="center" vertical="top"/>
    </xf>
    <xf numFmtId="49" fontId="7" fillId="0" borderId="18"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7"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7" fillId="3" borderId="21" xfId="0" applyNumberFormat="1" applyFont="1" applyFill="1" applyBorder="1" applyAlignment="1">
      <alignment horizontal="left" vertical="top"/>
    </xf>
    <xf numFmtId="49" fontId="7" fillId="3" borderId="67" xfId="0" applyNumberFormat="1" applyFont="1" applyFill="1" applyBorder="1" applyAlignment="1">
      <alignment horizontal="left" vertical="top"/>
    </xf>
    <xf numFmtId="0" fontId="6" fillId="0" borderId="73"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45" xfId="0" applyFont="1" applyFill="1" applyBorder="1" applyAlignment="1">
      <alignment horizontal="left" vertical="top" wrapText="1"/>
    </xf>
    <xf numFmtId="49" fontId="2" fillId="0" borderId="59" xfId="0" applyNumberFormat="1" applyFont="1" applyBorder="1" applyAlignment="1">
      <alignment horizontal="center" vertical="top"/>
    </xf>
    <xf numFmtId="0" fontId="6" fillId="0" borderId="6" xfId="0" applyFont="1" applyFill="1" applyBorder="1" applyAlignment="1">
      <alignment vertical="top" wrapText="1"/>
    </xf>
    <xf numFmtId="0" fontId="11" fillId="0" borderId="39" xfId="0" applyFont="1" applyBorder="1" applyAlignment="1">
      <alignment vertical="top" wrapText="1"/>
    </xf>
    <xf numFmtId="0" fontId="5" fillId="2" borderId="22" xfId="0" applyFont="1" applyFill="1" applyBorder="1" applyAlignment="1">
      <alignment horizontal="left" vertical="top"/>
    </xf>
    <xf numFmtId="0" fontId="5" fillId="2" borderId="23"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0" xfId="0" applyFont="1" applyFill="1" applyBorder="1" applyAlignment="1">
      <alignment horizontal="left" vertical="top" wrapText="1"/>
    </xf>
    <xf numFmtId="0" fontId="14" fillId="0" borderId="66" xfId="0" applyFont="1" applyBorder="1" applyAlignment="1">
      <alignment vertical="top" wrapText="1"/>
    </xf>
    <xf numFmtId="0" fontId="24" fillId="0" borderId="44" xfId="0" applyFont="1" applyBorder="1" applyAlignment="1">
      <alignment vertical="top" wrapText="1"/>
    </xf>
    <xf numFmtId="0" fontId="13" fillId="0" borderId="0" xfId="0" applyFont="1" applyAlignment="1">
      <alignment horizontal="left" vertical="top" wrapText="1"/>
    </xf>
    <xf numFmtId="0" fontId="28" fillId="0" borderId="0" xfId="0" applyFont="1" applyAlignment="1">
      <alignment vertical="top"/>
    </xf>
    <xf numFmtId="0" fontId="2" fillId="0" borderId="14"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6"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6" fillId="0" borderId="9"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2" xfId="0" applyFont="1" applyBorder="1" applyAlignment="1">
      <alignment horizontal="center" vertical="center"/>
    </xf>
    <xf numFmtId="0" fontId="11" fillId="0" borderId="43" xfId="0" applyFont="1" applyBorder="1" applyAlignment="1">
      <alignment horizontal="center" wrapText="1"/>
    </xf>
    <xf numFmtId="49" fontId="7" fillId="2" borderId="14" xfId="0" applyNumberFormat="1" applyFont="1" applyFill="1" applyBorder="1" applyAlignment="1">
      <alignment horizontal="center" vertical="top"/>
    </xf>
    <xf numFmtId="49" fontId="7" fillId="2" borderId="12" xfId="0" applyNumberFormat="1" applyFont="1" applyFill="1" applyBorder="1" applyAlignment="1">
      <alignment horizontal="center" vertical="top"/>
    </xf>
    <xf numFmtId="49" fontId="7" fillId="3" borderId="25"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0" fontId="6" fillId="0" borderId="35"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53" xfId="0" applyNumberFormat="1" applyFont="1" applyBorder="1" applyAlignment="1">
      <alignment horizontal="center" vertical="top"/>
    </xf>
    <xf numFmtId="0" fontId="8" fillId="0" borderId="67"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3" xfId="0" applyFont="1" applyBorder="1" applyAlignment="1">
      <alignment horizontal="center" vertical="center" textRotation="90" wrapText="1"/>
    </xf>
    <xf numFmtId="0" fontId="8" fillId="0" borderId="50"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0" fontId="7" fillId="0" borderId="52" xfId="0" applyFont="1" applyBorder="1" applyAlignment="1">
      <alignment horizontal="center" vertical="center"/>
    </xf>
    <xf numFmtId="0" fontId="7" fillId="0" borderId="16" xfId="0" applyFont="1" applyBorder="1" applyAlignment="1">
      <alignment horizontal="center" vertical="center"/>
    </xf>
    <xf numFmtId="0" fontId="7" fillId="0" borderId="46" xfId="0" applyFont="1" applyBorder="1" applyAlignment="1">
      <alignment horizontal="center" vertical="center"/>
    </xf>
    <xf numFmtId="164" fontId="31" fillId="0" borderId="52" xfId="0" applyNumberFormat="1" applyFont="1" applyBorder="1" applyAlignment="1">
      <alignment horizontal="center" vertical="center"/>
    </xf>
    <xf numFmtId="164" fontId="31" fillId="0" borderId="25" xfId="0" applyNumberFormat="1" applyFont="1" applyBorder="1" applyAlignment="1">
      <alignment horizontal="center" vertical="center"/>
    </xf>
    <xf numFmtId="164" fontId="31" fillId="0" borderId="14" xfId="0" applyNumberFormat="1" applyFont="1" applyFill="1" applyBorder="1" applyAlignment="1">
      <alignment horizontal="center" vertical="top"/>
    </xf>
    <xf numFmtId="164" fontId="31" fillId="0" borderId="13" xfId="0" applyNumberFormat="1" applyFont="1" applyFill="1" applyBorder="1" applyAlignment="1">
      <alignment horizontal="center" vertical="top"/>
    </xf>
    <xf numFmtId="164" fontId="31" fillId="0" borderId="24" xfId="0" applyNumberFormat="1" applyFont="1" applyFill="1" applyBorder="1" applyAlignment="1">
      <alignment horizontal="center" vertical="top"/>
    </xf>
    <xf numFmtId="164" fontId="31" fillId="0" borderId="15" xfId="0" applyNumberFormat="1" applyFont="1" applyFill="1" applyBorder="1" applyAlignment="1">
      <alignment horizontal="center" vertical="top"/>
    </xf>
    <xf numFmtId="164" fontId="32" fillId="0" borderId="24" xfId="0" applyNumberFormat="1" applyFont="1" applyFill="1" applyBorder="1" applyAlignment="1">
      <alignment horizontal="center" vertical="top"/>
    </xf>
  </cellXfs>
  <cellStyles count="3">
    <cellStyle name="Įprastas" xfId="0" builtinId="0"/>
    <cellStyle name="Įprastas 2" xfId="2"/>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8"/>
  <sheetViews>
    <sheetView tabSelected="1" zoomScaleNormal="100" workbookViewId="0">
      <pane xSplit="4596" ySplit="5040" topLeftCell="F82" activePane="bottomRight"/>
      <selection activeCell="E4" sqref="E4:E6"/>
      <selection pane="topRight" activeCell="K1" sqref="K1:K1048576"/>
      <selection pane="bottomLeft" activeCell="A91" sqref="A91:XFD91"/>
      <selection pane="bottomRight" activeCell="H52" sqref="H52:K52"/>
    </sheetView>
  </sheetViews>
  <sheetFormatPr defaultColWidth="9.109375" defaultRowHeight="10.199999999999999" x14ac:dyDescent="0.25"/>
  <cols>
    <col min="1" max="1" width="2.6640625" style="1" customWidth="1"/>
    <col min="2" max="3" width="2.5546875" style="1" customWidth="1"/>
    <col min="4" max="4" width="24.33203125" style="1" customWidth="1"/>
    <col min="5" max="5" width="7.88671875" style="2" customWidth="1"/>
    <col min="6" max="6" width="4.44140625" style="1" customWidth="1"/>
    <col min="7" max="7" width="5.44140625" style="3" customWidth="1"/>
    <col min="8" max="8" width="6.44140625" style="1" customWidth="1"/>
    <col min="9" max="9" width="5.44140625" style="1" customWidth="1"/>
    <col min="10" max="10" width="3.88671875" style="1" customWidth="1"/>
    <col min="11" max="11" width="6.109375" style="1" customWidth="1"/>
    <col min="12" max="13" width="6" style="1" customWidth="1"/>
    <col min="14" max="14" width="38.109375" style="1" customWidth="1"/>
    <col min="15" max="15" width="3.109375" style="4" customWidth="1"/>
    <col min="16" max="16" width="2.88671875" style="1" customWidth="1"/>
    <col min="17" max="17" width="3" style="1" customWidth="1"/>
    <col min="18" max="16384" width="9.109375" style="5"/>
  </cols>
  <sheetData>
    <row r="1" spans="1:21" ht="33" customHeight="1" x14ac:dyDescent="0.25">
      <c r="L1" s="445"/>
      <c r="M1" s="446"/>
      <c r="N1" s="446"/>
      <c r="O1" s="446"/>
      <c r="P1" s="446"/>
      <c r="Q1" s="446"/>
    </row>
    <row r="2" spans="1:21" ht="16.5" customHeight="1" x14ac:dyDescent="0.25">
      <c r="A2" s="128" t="s">
        <v>101</v>
      </c>
      <c r="B2" s="154"/>
      <c r="C2" s="154"/>
      <c r="D2" s="154"/>
      <c r="E2" s="155"/>
      <c r="F2" s="149"/>
      <c r="G2" s="156"/>
      <c r="H2" s="149"/>
      <c r="I2" s="149"/>
      <c r="J2" s="149"/>
      <c r="K2" s="149"/>
      <c r="L2" s="157"/>
      <c r="M2" s="158"/>
      <c r="N2" s="158"/>
      <c r="O2" s="159"/>
      <c r="P2" s="142"/>
      <c r="Q2" s="142"/>
      <c r="R2" s="160"/>
    </row>
    <row r="3" spans="1:21" ht="12.75" customHeight="1" thickBot="1" x14ac:dyDescent="0.3">
      <c r="A3" s="474" t="s">
        <v>56</v>
      </c>
      <c r="B3" s="474"/>
      <c r="C3" s="474"/>
      <c r="D3" s="474"/>
      <c r="E3" s="474"/>
      <c r="F3" s="474"/>
      <c r="G3" s="474"/>
      <c r="H3" s="474"/>
      <c r="I3" s="474"/>
      <c r="J3" s="474"/>
      <c r="K3" s="474"/>
      <c r="L3" s="474"/>
      <c r="M3" s="474"/>
      <c r="N3" s="474"/>
      <c r="O3" s="474"/>
      <c r="P3" s="474"/>
      <c r="Q3" s="474"/>
      <c r="R3" s="276"/>
      <c r="S3" s="276"/>
      <c r="T3" s="276"/>
      <c r="U3" s="276"/>
    </row>
    <row r="4" spans="1:21" ht="36.75" customHeight="1" x14ac:dyDescent="0.25">
      <c r="A4" s="447" t="s">
        <v>0</v>
      </c>
      <c r="B4" s="450" t="s">
        <v>1</v>
      </c>
      <c r="C4" s="450" t="s">
        <v>2</v>
      </c>
      <c r="D4" s="453" t="s">
        <v>3</v>
      </c>
      <c r="E4" s="456" t="s">
        <v>4</v>
      </c>
      <c r="F4" s="459" t="s">
        <v>5</v>
      </c>
      <c r="G4" s="462" t="s">
        <v>6</v>
      </c>
      <c r="H4" s="295" t="s">
        <v>85</v>
      </c>
      <c r="I4" s="296"/>
      <c r="J4" s="296"/>
      <c r="K4" s="297"/>
      <c r="L4" s="485" t="s">
        <v>98</v>
      </c>
      <c r="M4" s="488" t="s">
        <v>99</v>
      </c>
      <c r="N4" s="491" t="s">
        <v>22</v>
      </c>
      <c r="O4" s="492"/>
      <c r="P4" s="492"/>
      <c r="Q4" s="493"/>
    </row>
    <row r="5" spans="1:21" ht="15" customHeight="1" x14ac:dyDescent="0.25">
      <c r="A5" s="448"/>
      <c r="B5" s="451"/>
      <c r="C5" s="451"/>
      <c r="D5" s="454"/>
      <c r="E5" s="457"/>
      <c r="F5" s="460"/>
      <c r="G5" s="463"/>
      <c r="H5" s="465" t="s">
        <v>7</v>
      </c>
      <c r="I5" s="467" t="s">
        <v>8</v>
      </c>
      <c r="J5" s="467"/>
      <c r="K5" s="468" t="s">
        <v>9</v>
      </c>
      <c r="L5" s="486"/>
      <c r="M5" s="489"/>
      <c r="N5" s="470" t="s">
        <v>55</v>
      </c>
      <c r="O5" s="472" t="s">
        <v>10</v>
      </c>
      <c r="P5" s="472"/>
      <c r="Q5" s="473"/>
    </row>
    <row r="6" spans="1:21" ht="96.75" customHeight="1" thickBot="1" x14ac:dyDescent="0.3">
      <c r="A6" s="449"/>
      <c r="B6" s="452"/>
      <c r="C6" s="452"/>
      <c r="D6" s="455"/>
      <c r="E6" s="458"/>
      <c r="F6" s="461"/>
      <c r="G6" s="464"/>
      <c r="H6" s="466"/>
      <c r="I6" s="98" t="s">
        <v>7</v>
      </c>
      <c r="J6" s="24" t="s">
        <v>11</v>
      </c>
      <c r="K6" s="469"/>
      <c r="L6" s="487"/>
      <c r="M6" s="490"/>
      <c r="N6" s="471"/>
      <c r="O6" s="6" t="s">
        <v>74</v>
      </c>
      <c r="P6" s="6" t="s">
        <v>75</v>
      </c>
      <c r="Q6" s="7" t="s">
        <v>83</v>
      </c>
    </row>
    <row r="7" spans="1:21" ht="14.25" customHeight="1" thickBot="1" x14ac:dyDescent="0.3">
      <c r="A7" s="25" t="s">
        <v>12</v>
      </c>
      <c r="B7" s="439" t="s">
        <v>102</v>
      </c>
      <c r="C7" s="439"/>
      <c r="D7" s="439"/>
      <c r="E7" s="439"/>
      <c r="F7" s="439"/>
      <c r="G7" s="439"/>
      <c r="H7" s="439"/>
      <c r="I7" s="439"/>
      <c r="J7" s="439"/>
      <c r="K7" s="439"/>
      <c r="L7" s="439"/>
      <c r="M7" s="439"/>
      <c r="N7" s="439"/>
      <c r="O7" s="439"/>
      <c r="P7" s="439"/>
      <c r="Q7" s="440"/>
    </row>
    <row r="8" spans="1:21" ht="14.25" customHeight="1" thickBot="1" x14ac:dyDescent="0.3">
      <c r="A8" s="26" t="s">
        <v>12</v>
      </c>
      <c r="B8" s="27" t="s">
        <v>12</v>
      </c>
      <c r="C8" s="441" t="s">
        <v>103</v>
      </c>
      <c r="D8" s="441"/>
      <c r="E8" s="441"/>
      <c r="F8" s="441"/>
      <c r="G8" s="441"/>
      <c r="H8" s="441"/>
      <c r="I8" s="441"/>
      <c r="J8" s="441"/>
      <c r="K8" s="441"/>
      <c r="L8" s="441"/>
      <c r="M8" s="441"/>
      <c r="N8" s="441"/>
      <c r="O8" s="441"/>
      <c r="P8" s="441"/>
      <c r="Q8" s="442"/>
    </row>
    <row r="9" spans="1:21" ht="45.6" customHeight="1" x14ac:dyDescent="0.25">
      <c r="A9" s="475" t="s">
        <v>12</v>
      </c>
      <c r="B9" s="477" t="s">
        <v>12</v>
      </c>
      <c r="C9" s="345" t="s">
        <v>12</v>
      </c>
      <c r="D9" s="480" t="s">
        <v>184</v>
      </c>
      <c r="E9" s="364" t="s">
        <v>71</v>
      </c>
      <c r="F9" s="483" t="s">
        <v>100</v>
      </c>
      <c r="G9" s="49" t="s">
        <v>59</v>
      </c>
      <c r="H9" s="494">
        <v>3275</v>
      </c>
      <c r="I9" s="495"/>
      <c r="J9" s="495"/>
      <c r="K9" s="495">
        <v>456.9</v>
      </c>
      <c r="L9" s="147">
        <v>3000</v>
      </c>
      <c r="M9" s="146">
        <v>3000</v>
      </c>
      <c r="N9" s="279" t="s">
        <v>173</v>
      </c>
      <c r="O9" s="161" t="s">
        <v>72</v>
      </c>
      <c r="P9" s="161" t="s">
        <v>72</v>
      </c>
      <c r="Q9" s="162" t="s">
        <v>72</v>
      </c>
    </row>
    <row r="10" spans="1:21" ht="15.75" customHeight="1" x14ac:dyDescent="0.25">
      <c r="A10" s="398"/>
      <c r="B10" s="478"/>
      <c r="C10" s="400"/>
      <c r="D10" s="481"/>
      <c r="E10" s="383"/>
      <c r="F10" s="436"/>
      <c r="G10" s="104"/>
      <c r="H10" s="163"/>
      <c r="I10" s="164"/>
      <c r="J10" s="164"/>
      <c r="K10" s="164"/>
      <c r="L10" s="165"/>
      <c r="M10" s="166"/>
      <c r="N10" s="280" t="s">
        <v>104</v>
      </c>
      <c r="O10" s="167" t="s">
        <v>72</v>
      </c>
      <c r="P10" s="167" t="s">
        <v>72</v>
      </c>
      <c r="Q10" s="168" t="s">
        <v>72</v>
      </c>
    </row>
    <row r="11" spans="1:21" ht="25.5" customHeight="1" x14ac:dyDescent="0.25">
      <c r="A11" s="398"/>
      <c r="B11" s="478"/>
      <c r="C11" s="400"/>
      <c r="D11" s="481"/>
      <c r="E11" s="383"/>
      <c r="F11" s="436"/>
      <c r="G11" s="104"/>
      <c r="H11" s="163"/>
      <c r="I11" s="164"/>
      <c r="J11" s="164"/>
      <c r="K11" s="164"/>
      <c r="L11" s="165"/>
      <c r="M11" s="166"/>
      <c r="N11" s="280" t="s">
        <v>105</v>
      </c>
      <c r="O11" s="167" t="s">
        <v>72</v>
      </c>
      <c r="P11" s="167" t="s">
        <v>72</v>
      </c>
      <c r="Q11" s="168" t="s">
        <v>72</v>
      </c>
    </row>
    <row r="12" spans="1:21" ht="15" customHeight="1" x14ac:dyDescent="0.25">
      <c r="A12" s="398"/>
      <c r="B12" s="478"/>
      <c r="C12" s="400"/>
      <c r="D12" s="481"/>
      <c r="E12" s="383"/>
      <c r="F12" s="436"/>
      <c r="G12" s="153"/>
      <c r="H12" s="169"/>
      <c r="I12" s="170"/>
      <c r="J12" s="170"/>
      <c r="K12" s="170"/>
      <c r="L12" s="171"/>
      <c r="M12" s="172"/>
      <c r="N12" s="281" t="s">
        <v>106</v>
      </c>
      <c r="O12" s="150" t="s">
        <v>72</v>
      </c>
      <c r="P12" s="150" t="s">
        <v>72</v>
      </c>
      <c r="Q12" s="151" t="s">
        <v>72</v>
      </c>
    </row>
    <row r="13" spans="1:21" ht="15.75" customHeight="1" x14ac:dyDescent="0.25">
      <c r="A13" s="398"/>
      <c r="B13" s="478"/>
      <c r="C13" s="400"/>
      <c r="D13" s="481"/>
      <c r="E13" s="383"/>
      <c r="F13" s="436"/>
      <c r="G13" s="103"/>
      <c r="H13" s="173"/>
      <c r="I13" s="174"/>
      <c r="J13" s="174"/>
      <c r="K13" s="174"/>
      <c r="L13" s="175"/>
      <c r="M13" s="176"/>
      <c r="N13" s="224" t="s">
        <v>107</v>
      </c>
      <c r="O13" s="150" t="s">
        <v>72</v>
      </c>
      <c r="P13" s="150" t="s">
        <v>72</v>
      </c>
      <c r="Q13" s="151" t="s">
        <v>72</v>
      </c>
    </row>
    <row r="14" spans="1:21" ht="13.2" customHeight="1" thickBot="1" x14ac:dyDescent="0.3">
      <c r="A14" s="476"/>
      <c r="B14" s="479"/>
      <c r="C14" s="346"/>
      <c r="D14" s="482"/>
      <c r="E14" s="369"/>
      <c r="F14" s="484"/>
      <c r="G14" s="8" t="s">
        <v>13</v>
      </c>
      <c r="H14" s="105">
        <f t="shared" ref="H14:M14" si="0">SUM(H9:H13)</f>
        <v>3275</v>
      </c>
      <c r="I14" s="105">
        <f t="shared" si="0"/>
        <v>0</v>
      </c>
      <c r="J14" s="105">
        <f t="shared" si="0"/>
        <v>0</v>
      </c>
      <c r="K14" s="105">
        <f t="shared" si="0"/>
        <v>456.9</v>
      </c>
      <c r="L14" s="105">
        <f t="shared" si="0"/>
        <v>3000</v>
      </c>
      <c r="M14" s="105">
        <f t="shared" si="0"/>
        <v>3000</v>
      </c>
      <c r="N14" s="282" t="s">
        <v>174</v>
      </c>
      <c r="O14" s="177" t="s">
        <v>72</v>
      </c>
      <c r="P14" s="177" t="s">
        <v>72</v>
      </c>
      <c r="Q14" s="178" t="s">
        <v>72</v>
      </c>
    </row>
    <row r="15" spans="1:21" ht="14.25" customHeight="1" x14ac:dyDescent="0.25">
      <c r="A15" s="13" t="s">
        <v>12</v>
      </c>
      <c r="B15" s="14" t="s">
        <v>12</v>
      </c>
      <c r="C15" s="362" t="s">
        <v>60</v>
      </c>
      <c r="D15" s="433" t="s">
        <v>108</v>
      </c>
      <c r="E15" s="364" t="s">
        <v>71</v>
      </c>
      <c r="F15" s="395" t="s">
        <v>100</v>
      </c>
      <c r="G15" s="10" t="s">
        <v>59</v>
      </c>
      <c r="H15" s="139">
        <v>29</v>
      </c>
      <c r="I15" s="106"/>
      <c r="J15" s="106"/>
      <c r="K15" s="106">
        <v>0</v>
      </c>
      <c r="L15" s="108">
        <v>60</v>
      </c>
      <c r="M15" s="179">
        <v>60</v>
      </c>
      <c r="N15" s="180" t="s">
        <v>109</v>
      </c>
      <c r="O15" s="129">
        <v>16</v>
      </c>
      <c r="P15" s="129">
        <v>32</v>
      </c>
      <c r="Q15" s="130">
        <v>32</v>
      </c>
    </row>
    <row r="16" spans="1:21" ht="15" customHeight="1" x14ac:dyDescent="0.25">
      <c r="A16" s="28"/>
      <c r="B16" s="29"/>
      <c r="C16" s="400"/>
      <c r="D16" s="434"/>
      <c r="E16" s="417"/>
      <c r="F16" s="436"/>
      <c r="G16" s="101" t="s">
        <v>59</v>
      </c>
      <c r="H16" s="181">
        <v>16</v>
      </c>
      <c r="I16" s="107"/>
      <c r="J16" s="107"/>
      <c r="K16" s="107">
        <v>0</v>
      </c>
      <c r="L16" s="109">
        <v>16</v>
      </c>
      <c r="M16" s="102">
        <v>16</v>
      </c>
      <c r="N16" s="437" t="s">
        <v>110</v>
      </c>
      <c r="O16" s="133" t="s">
        <v>72</v>
      </c>
      <c r="P16" s="133" t="s">
        <v>72</v>
      </c>
      <c r="Q16" s="134" t="s">
        <v>72</v>
      </c>
    </row>
    <row r="17" spans="1:17" ht="16.2" customHeight="1" thickBot="1" x14ac:dyDescent="0.3">
      <c r="A17" s="182"/>
      <c r="B17" s="183"/>
      <c r="C17" s="363"/>
      <c r="D17" s="435"/>
      <c r="E17" s="369"/>
      <c r="F17" s="396"/>
      <c r="G17" s="184" t="s">
        <v>13</v>
      </c>
      <c r="H17" s="185">
        <f>H15+H16</f>
        <v>45</v>
      </c>
      <c r="I17" s="185">
        <f t="shared" ref="I17:M17" si="1">I15+I16</f>
        <v>0</v>
      </c>
      <c r="J17" s="185">
        <f t="shared" si="1"/>
        <v>0</v>
      </c>
      <c r="K17" s="185">
        <f t="shared" si="1"/>
        <v>0</v>
      </c>
      <c r="L17" s="185">
        <f t="shared" si="1"/>
        <v>76</v>
      </c>
      <c r="M17" s="185">
        <f t="shared" si="1"/>
        <v>76</v>
      </c>
      <c r="N17" s="438"/>
      <c r="O17" s="186"/>
      <c r="P17" s="186"/>
      <c r="Q17" s="143"/>
    </row>
    <row r="18" spans="1:17" ht="18.75" customHeight="1" x14ac:dyDescent="0.25">
      <c r="A18" s="13" t="s">
        <v>12</v>
      </c>
      <c r="B18" s="14" t="s">
        <v>12</v>
      </c>
      <c r="C18" s="362" t="s">
        <v>64</v>
      </c>
      <c r="D18" s="433" t="s">
        <v>176</v>
      </c>
      <c r="E18" s="364" t="s">
        <v>71</v>
      </c>
      <c r="F18" s="395" t="s">
        <v>100</v>
      </c>
      <c r="G18" s="10" t="s">
        <v>59</v>
      </c>
      <c r="H18" s="139">
        <v>50</v>
      </c>
      <c r="I18" s="106"/>
      <c r="J18" s="106"/>
      <c r="K18" s="106">
        <v>0</v>
      </c>
      <c r="L18" s="147">
        <v>0</v>
      </c>
      <c r="M18" s="146">
        <v>0</v>
      </c>
      <c r="N18" s="443" t="s">
        <v>111</v>
      </c>
      <c r="O18" s="187" t="s">
        <v>72</v>
      </c>
      <c r="P18" s="135"/>
      <c r="Q18" s="188"/>
    </row>
    <row r="19" spans="1:17" ht="10.5" customHeight="1" thickBot="1" x14ac:dyDescent="0.3">
      <c r="A19" s="182"/>
      <c r="B19" s="183"/>
      <c r="C19" s="363"/>
      <c r="D19" s="435"/>
      <c r="E19" s="369"/>
      <c r="F19" s="396"/>
      <c r="G19" s="184" t="s">
        <v>13</v>
      </c>
      <c r="H19" s="105">
        <f t="shared" ref="H19:M19" si="2">H18</f>
        <v>50</v>
      </c>
      <c r="I19" s="105">
        <f t="shared" si="2"/>
        <v>0</v>
      </c>
      <c r="J19" s="105">
        <f t="shared" si="2"/>
        <v>0</v>
      </c>
      <c r="K19" s="105">
        <f t="shared" si="2"/>
        <v>0</v>
      </c>
      <c r="L19" s="105">
        <f t="shared" si="2"/>
        <v>0</v>
      </c>
      <c r="M19" s="105">
        <f t="shared" si="2"/>
        <v>0</v>
      </c>
      <c r="N19" s="444"/>
      <c r="O19" s="189"/>
      <c r="P19" s="138"/>
      <c r="Q19" s="190"/>
    </row>
    <row r="20" spans="1:17" ht="15.75" customHeight="1" thickBot="1" x14ac:dyDescent="0.3">
      <c r="A20" s="26" t="s">
        <v>12</v>
      </c>
      <c r="B20" s="50" t="s">
        <v>12</v>
      </c>
      <c r="C20" s="411" t="s">
        <v>15</v>
      </c>
      <c r="D20" s="390"/>
      <c r="E20" s="390"/>
      <c r="F20" s="390"/>
      <c r="G20" s="392"/>
      <c r="H20" s="91">
        <f>H14+H17+H19</f>
        <v>3370</v>
      </c>
      <c r="I20" s="91">
        <f t="shared" ref="I20:M20" si="3">I14+I17+I19</f>
        <v>0</v>
      </c>
      <c r="J20" s="91">
        <f t="shared" si="3"/>
        <v>0</v>
      </c>
      <c r="K20" s="91">
        <f t="shared" si="3"/>
        <v>456.9</v>
      </c>
      <c r="L20" s="91">
        <f t="shared" si="3"/>
        <v>3076</v>
      </c>
      <c r="M20" s="91">
        <f t="shared" si="3"/>
        <v>3076</v>
      </c>
      <c r="N20" s="267"/>
      <c r="O20" s="191"/>
      <c r="P20" s="191"/>
      <c r="Q20" s="192"/>
    </row>
    <row r="21" spans="1:17" ht="15" customHeight="1" thickBot="1" x14ac:dyDescent="0.3">
      <c r="A21" s="26" t="s">
        <v>12</v>
      </c>
      <c r="B21" s="27" t="s">
        <v>14</v>
      </c>
      <c r="C21" s="431" t="s">
        <v>112</v>
      </c>
      <c r="D21" s="413"/>
      <c r="E21" s="432"/>
      <c r="F21" s="432"/>
      <c r="G21" s="413"/>
      <c r="H21" s="413"/>
      <c r="I21" s="413"/>
      <c r="J21" s="413"/>
      <c r="K21" s="413"/>
      <c r="L21" s="413"/>
      <c r="M21" s="413"/>
      <c r="N21" s="413"/>
      <c r="O21" s="413"/>
      <c r="P21" s="413"/>
      <c r="Q21" s="414"/>
    </row>
    <row r="22" spans="1:17" ht="22.5" customHeight="1" x14ac:dyDescent="0.25">
      <c r="A22" s="341" t="s">
        <v>12</v>
      </c>
      <c r="B22" s="343" t="s">
        <v>14</v>
      </c>
      <c r="C22" s="345" t="s">
        <v>14</v>
      </c>
      <c r="D22" s="347" t="s">
        <v>113</v>
      </c>
      <c r="E22" s="364" t="s">
        <v>71</v>
      </c>
      <c r="F22" s="368" t="s">
        <v>100</v>
      </c>
      <c r="G22" s="52" t="s">
        <v>59</v>
      </c>
      <c r="H22" s="53">
        <v>164</v>
      </c>
      <c r="I22" s="30"/>
      <c r="J22" s="54"/>
      <c r="K22" s="55">
        <v>0</v>
      </c>
      <c r="L22" s="56">
        <v>0</v>
      </c>
      <c r="M22" s="113">
        <v>0</v>
      </c>
      <c r="N22" s="339"/>
      <c r="O22" s="44"/>
      <c r="P22" s="45"/>
      <c r="Q22" s="77"/>
    </row>
    <row r="23" spans="1:17" ht="15" customHeight="1" thickBot="1" x14ac:dyDescent="0.3">
      <c r="A23" s="342"/>
      <c r="B23" s="344"/>
      <c r="C23" s="346"/>
      <c r="D23" s="348"/>
      <c r="E23" s="369"/>
      <c r="F23" s="369"/>
      <c r="G23" s="66" t="s">
        <v>13</v>
      </c>
      <c r="H23" s="67">
        <f>H22</f>
        <v>164</v>
      </c>
      <c r="I23" s="67">
        <f t="shared" ref="I23:M23" si="4">I22</f>
        <v>0</v>
      </c>
      <c r="J23" s="67">
        <f t="shared" si="4"/>
        <v>0</v>
      </c>
      <c r="K23" s="67">
        <f t="shared" si="4"/>
        <v>0</v>
      </c>
      <c r="L23" s="67">
        <f t="shared" si="4"/>
        <v>0</v>
      </c>
      <c r="M23" s="116">
        <f t="shared" si="4"/>
        <v>0</v>
      </c>
      <c r="N23" s="356"/>
      <c r="O23" s="47"/>
      <c r="P23" s="47"/>
      <c r="Q23" s="48"/>
    </row>
    <row r="24" spans="1:17" ht="17.25" customHeight="1" x14ac:dyDescent="0.25">
      <c r="A24" s="419" t="s">
        <v>12</v>
      </c>
      <c r="B24" s="422" t="s">
        <v>14</v>
      </c>
      <c r="C24" s="422" t="s">
        <v>57</v>
      </c>
      <c r="D24" s="347" t="s">
        <v>175</v>
      </c>
      <c r="E24" s="425" t="s">
        <v>71</v>
      </c>
      <c r="F24" s="429" t="s">
        <v>114</v>
      </c>
      <c r="G24" s="52" t="s">
        <v>115</v>
      </c>
      <c r="H24" s="113">
        <v>962.3</v>
      </c>
      <c r="I24" s="30"/>
      <c r="J24" s="54"/>
      <c r="K24" s="31">
        <v>0</v>
      </c>
      <c r="L24" s="55">
        <v>1500</v>
      </c>
      <c r="M24" s="113">
        <v>1500</v>
      </c>
      <c r="N24" s="272" t="s">
        <v>171</v>
      </c>
      <c r="O24" s="264" t="s">
        <v>72</v>
      </c>
      <c r="P24" s="265" t="s">
        <v>72</v>
      </c>
      <c r="Q24" s="266" t="s">
        <v>72</v>
      </c>
    </row>
    <row r="25" spans="1:17" ht="18" customHeight="1" x14ac:dyDescent="0.25">
      <c r="A25" s="420"/>
      <c r="B25" s="423"/>
      <c r="C25" s="423"/>
      <c r="D25" s="382"/>
      <c r="E25" s="426"/>
      <c r="F25" s="430"/>
      <c r="G25" s="263"/>
      <c r="H25" s="114">
        <v>0</v>
      </c>
      <c r="I25" s="110"/>
      <c r="J25" s="111"/>
      <c r="K25" s="193">
        <v>0</v>
      </c>
      <c r="L25" s="112"/>
      <c r="M25" s="114"/>
      <c r="N25" s="273" t="s">
        <v>172</v>
      </c>
      <c r="O25" s="194" t="s">
        <v>72</v>
      </c>
      <c r="P25" s="195" t="s">
        <v>72</v>
      </c>
      <c r="Q25" s="46" t="s">
        <v>72</v>
      </c>
    </row>
    <row r="26" spans="1:17" ht="15" customHeight="1" x14ac:dyDescent="0.25">
      <c r="A26" s="420"/>
      <c r="B26" s="423"/>
      <c r="C26" s="423"/>
      <c r="D26" s="382"/>
      <c r="E26" s="427"/>
      <c r="F26" s="427"/>
      <c r="G26" s="73"/>
      <c r="H26" s="114"/>
      <c r="I26" s="196"/>
      <c r="J26" s="196"/>
      <c r="K26" s="193"/>
      <c r="L26" s="112"/>
      <c r="M26" s="114"/>
      <c r="N26" s="274" t="s">
        <v>182</v>
      </c>
      <c r="O26" s="197" t="s">
        <v>72</v>
      </c>
      <c r="P26" s="198" t="s">
        <v>72</v>
      </c>
      <c r="Q26" s="199" t="s">
        <v>72</v>
      </c>
    </row>
    <row r="27" spans="1:17" ht="15.75" customHeight="1" thickBot="1" x14ac:dyDescent="0.3">
      <c r="A27" s="421"/>
      <c r="B27" s="424"/>
      <c r="C27" s="424"/>
      <c r="D27" s="348"/>
      <c r="E27" s="428"/>
      <c r="F27" s="428"/>
      <c r="G27" s="200" t="s">
        <v>13</v>
      </c>
      <c r="H27" s="201">
        <f t="shared" ref="H27:M27" si="5">H24+H25+H26</f>
        <v>962.3</v>
      </c>
      <c r="I27" s="201">
        <f t="shared" si="5"/>
        <v>0</v>
      </c>
      <c r="J27" s="201">
        <f t="shared" si="5"/>
        <v>0</v>
      </c>
      <c r="K27" s="201">
        <f t="shared" si="5"/>
        <v>0</v>
      </c>
      <c r="L27" s="201">
        <f t="shared" si="5"/>
        <v>1500</v>
      </c>
      <c r="M27" s="201">
        <f t="shared" si="5"/>
        <v>1500</v>
      </c>
      <c r="N27" s="275"/>
      <c r="O27" s="202"/>
      <c r="P27" s="203"/>
      <c r="Q27" s="204"/>
    </row>
    <row r="28" spans="1:17" ht="14.25" customHeight="1" x14ac:dyDescent="0.25">
      <c r="A28" s="341" t="s">
        <v>12</v>
      </c>
      <c r="B28" s="343" t="s">
        <v>14</v>
      </c>
      <c r="C28" s="345" t="s">
        <v>58</v>
      </c>
      <c r="D28" s="347" t="s">
        <v>116</v>
      </c>
      <c r="E28" s="364" t="s">
        <v>71</v>
      </c>
      <c r="F28" s="368" t="s">
        <v>100</v>
      </c>
      <c r="G28" s="52" t="s">
        <v>59</v>
      </c>
      <c r="H28" s="496">
        <v>170</v>
      </c>
      <c r="I28" s="497"/>
      <c r="J28" s="498"/>
      <c r="K28" s="499">
        <v>73.7</v>
      </c>
      <c r="L28" s="56">
        <v>110</v>
      </c>
      <c r="M28" s="113">
        <v>110</v>
      </c>
      <c r="N28" s="205" t="s">
        <v>117</v>
      </c>
      <c r="O28" s="206" t="s">
        <v>72</v>
      </c>
      <c r="P28" s="206" t="s">
        <v>72</v>
      </c>
      <c r="Q28" s="207" t="s">
        <v>72</v>
      </c>
    </row>
    <row r="29" spans="1:17" ht="11.25" customHeight="1" x14ac:dyDescent="0.25">
      <c r="A29" s="405"/>
      <c r="B29" s="399"/>
      <c r="C29" s="400"/>
      <c r="D29" s="382"/>
      <c r="E29" s="417"/>
      <c r="F29" s="418"/>
      <c r="G29" s="73" t="s">
        <v>115</v>
      </c>
      <c r="H29" s="58">
        <v>210</v>
      </c>
      <c r="I29" s="59"/>
      <c r="J29" s="60"/>
      <c r="K29" s="61">
        <v>0</v>
      </c>
      <c r="L29" s="62">
        <v>200</v>
      </c>
      <c r="M29" s="115">
        <v>200</v>
      </c>
      <c r="N29" s="208" t="s">
        <v>118</v>
      </c>
      <c r="O29" s="209" t="s">
        <v>72</v>
      </c>
      <c r="P29" s="209" t="s">
        <v>72</v>
      </c>
      <c r="Q29" s="210" t="s">
        <v>72</v>
      </c>
    </row>
    <row r="30" spans="1:17" ht="17.25" customHeight="1" thickBot="1" x14ac:dyDescent="0.3">
      <c r="A30" s="342"/>
      <c r="B30" s="344"/>
      <c r="C30" s="346"/>
      <c r="D30" s="348"/>
      <c r="E30" s="369"/>
      <c r="F30" s="369"/>
      <c r="G30" s="66" t="s">
        <v>13</v>
      </c>
      <c r="H30" s="67">
        <f>H28+H29</f>
        <v>380</v>
      </c>
      <c r="I30" s="67">
        <f t="shared" ref="I30:M30" si="6">I28+I29</f>
        <v>0</v>
      </c>
      <c r="J30" s="67">
        <f t="shared" si="6"/>
        <v>0</v>
      </c>
      <c r="K30" s="67">
        <f t="shared" si="6"/>
        <v>73.7</v>
      </c>
      <c r="L30" s="67">
        <f t="shared" si="6"/>
        <v>310</v>
      </c>
      <c r="M30" s="67">
        <f t="shared" si="6"/>
        <v>310</v>
      </c>
      <c r="N30" s="211"/>
      <c r="O30" s="212"/>
      <c r="P30" s="212"/>
      <c r="Q30" s="213"/>
    </row>
    <row r="31" spans="1:17" ht="12.75" customHeight="1" x14ac:dyDescent="0.25">
      <c r="A31" s="341" t="s">
        <v>12</v>
      </c>
      <c r="B31" s="343" t="s">
        <v>14</v>
      </c>
      <c r="C31" s="345" t="s">
        <v>61</v>
      </c>
      <c r="D31" s="347" t="s">
        <v>119</v>
      </c>
      <c r="E31" s="364" t="s">
        <v>71</v>
      </c>
      <c r="F31" s="368" t="s">
        <v>100</v>
      </c>
      <c r="G31" s="52" t="s">
        <v>115</v>
      </c>
      <c r="H31" s="53">
        <v>0</v>
      </c>
      <c r="I31" s="30"/>
      <c r="J31" s="54"/>
      <c r="K31" s="55">
        <v>0</v>
      </c>
      <c r="L31" s="56">
        <v>0</v>
      </c>
      <c r="M31" s="32">
        <v>0</v>
      </c>
      <c r="N31" s="415" t="s">
        <v>120</v>
      </c>
      <c r="O31" s="145"/>
      <c r="P31" s="145"/>
      <c r="Q31" s="214" t="s">
        <v>72</v>
      </c>
    </row>
    <row r="32" spans="1:17" ht="93.75" customHeight="1" thickBot="1" x14ac:dyDescent="0.3">
      <c r="A32" s="405"/>
      <c r="B32" s="399"/>
      <c r="C32" s="400"/>
      <c r="D32" s="382"/>
      <c r="E32" s="417"/>
      <c r="F32" s="418"/>
      <c r="G32" s="73" t="s">
        <v>59</v>
      </c>
      <c r="H32" s="58"/>
      <c r="I32" s="59"/>
      <c r="J32" s="60"/>
      <c r="K32" s="61"/>
      <c r="L32" s="62">
        <v>0</v>
      </c>
      <c r="M32" s="63">
        <v>230</v>
      </c>
      <c r="N32" s="416"/>
      <c r="O32" s="215"/>
      <c r="P32" s="215"/>
      <c r="Q32" s="216"/>
    </row>
    <row r="33" spans="1:17" ht="39.75" customHeight="1" thickBot="1" x14ac:dyDescent="0.3">
      <c r="A33" s="342"/>
      <c r="B33" s="344"/>
      <c r="C33" s="346"/>
      <c r="D33" s="348"/>
      <c r="E33" s="369"/>
      <c r="F33" s="369"/>
      <c r="G33" s="66" t="s">
        <v>13</v>
      </c>
      <c r="H33" s="71">
        <f t="shared" ref="H33:M33" si="7">H31+H32</f>
        <v>0</v>
      </c>
      <c r="I33" s="68">
        <f t="shared" si="7"/>
        <v>0</v>
      </c>
      <c r="J33" s="68">
        <f t="shared" si="7"/>
        <v>0</v>
      </c>
      <c r="K33" s="70">
        <f t="shared" si="7"/>
        <v>0</v>
      </c>
      <c r="L33" s="72">
        <f t="shared" si="7"/>
        <v>0</v>
      </c>
      <c r="M33" s="74">
        <f t="shared" si="7"/>
        <v>230</v>
      </c>
      <c r="N33" s="152" t="s">
        <v>121</v>
      </c>
      <c r="O33" s="75"/>
      <c r="P33" s="75"/>
      <c r="Q33" s="76" t="s">
        <v>72</v>
      </c>
    </row>
    <row r="34" spans="1:17" ht="12.75" customHeight="1" x14ac:dyDescent="0.25">
      <c r="A34" s="341" t="s">
        <v>12</v>
      </c>
      <c r="B34" s="343" t="s">
        <v>14</v>
      </c>
      <c r="C34" s="345" t="s">
        <v>62</v>
      </c>
      <c r="D34" s="403" t="s">
        <v>122</v>
      </c>
      <c r="E34" s="364" t="s">
        <v>71</v>
      </c>
      <c r="F34" s="386" t="s">
        <v>100</v>
      </c>
      <c r="G34" s="52" t="s">
        <v>59</v>
      </c>
      <c r="H34" s="53">
        <v>0</v>
      </c>
      <c r="I34" s="30">
        <v>0</v>
      </c>
      <c r="J34" s="54"/>
      <c r="K34" s="55">
        <v>0</v>
      </c>
      <c r="L34" s="78"/>
      <c r="M34" s="32"/>
      <c r="N34" s="217"/>
      <c r="O34" s="45"/>
      <c r="P34" s="45"/>
      <c r="Q34" s="57"/>
    </row>
    <row r="35" spans="1:17" ht="12.75" customHeight="1" thickBot="1" x14ac:dyDescent="0.3">
      <c r="A35" s="342"/>
      <c r="B35" s="344"/>
      <c r="C35" s="346"/>
      <c r="D35" s="404"/>
      <c r="E35" s="369"/>
      <c r="F35" s="352"/>
      <c r="G35" s="66" t="s">
        <v>13</v>
      </c>
      <c r="H35" s="67">
        <f>H34</f>
        <v>0</v>
      </c>
      <c r="I35" s="68">
        <f>SUM(I34:I34)</f>
        <v>0</v>
      </c>
      <c r="J35" s="69"/>
      <c r="K35" s="70">
        <f>SUM(K34:K34)</f>
        <v>0</v>
      </c>
      <c r="L35" s="71"/>
      <c r="M35" s="74"/>
      <c r="N35" s="218"/>
      <c r="O35" s="75"/>
      <c r="P35" s="75"/>
      <c r="Q35" s="76"/>
    </row>
    <row r="36" spans="1:17" ht="21.75" customHeight="1" thickBot="1" x14ac:dyDescent="0.3">
      <c r="A36" s="80" t="s">
        <v>12</v>
      </c>
      <c r="B36" s="50" t="s">
        <v>14</v>
      </c>
      <c r="C36" s="411" t="s">
        <v>15</v>
      </c>
      <c r="D36" s="390"/>
      <c r="E36" s="391"/>
      <c r="F36" s="391"/>
      <c r="G36" s="392"/>
      <c r="H36" s="79">
        <f>H23+H27+H30+H33+H35</f>
        <v>1506.3</v>
      </c>
      <c r="I36" s="79">
        <f t="shared" ref="I36:M36" si="8">I23+I27+I30+I33+I35</f>
        <v>0</v>
      </c>
      <c r="J36" s="79">
        <f t="shared" si="8"/>
        <v>0</v>
      </c>
      <c r="K36" s="79">
        <f t="shared" si="8"/>
        <v>73.7</v>
      </c>
      <c r="L36" s="79">
        <f t="shared" si="8"/>
        <v>1810</v>
      </c>
      <c r="M36" s="79">
        <f t="shared" si="8"/>
        <v>2040</v>
      </c>
      <c r="N36" s="51"/>
      <c r="O36" s="81"/>
      <c r="P36" s="81"/>
      <c r="Q36" s="82"/>
    </row>
    <row r="37" spans="1:17" ht="14.25" customHeight="1" thickBot="1" x14ac:dyDescent="0.3">
      <c r="A37" s="26" t="s">
        <v>12</v>
      </c>
      <c r="B37" s="50" t="s">
        <v>57</v>
      </c>
      <c r="C37" s="412" t="s">
        <v>123</v>
      </c>
      <c r="D37" s="413"/>
      <c r="E37" s="413"/>
      <c r="F37" s="413"/>
      <c r="G37" s="413"/>
      <c r="H37" s="413"/>
      <c r="I37" s="413"/>
      <c r="J37" s="413"/>
      <c r="K37" s="413"/>
      <c r="L37" s="413"/>
      <c r="M37" s="413"/>
      <c r="N37" s="413"/>
      <c r="O37" s="413"/>
      <c r="P37" s="413"/>
      <c r="Q37" s="414"/>
    </row>
    <row r="38" spans="1:17" ht="14.25" customHeight="1" x14ac:dyDescent="0.25">
      <c r="A38" s="341" t="s">
        <v>12</v>
      </c>
      <c r="B38" s="343" t="s">
        <v>57</v>
      </c>
      <c r="C38" s="345" t="s">
        <v>12</v>
      </c>
      <c r="D38" s="347" t="s">
        <v>124</v>
      </c>
      <c r="E38" s="364" t="s">
        <v>71</v>
      </c>
      <c r="F38" s="368" t="s">
        <v>100</v>
      </c>
      <c r="G38" s="52" t="s">
        <v>59</v>
      </c>
      <c r="H38" s="496">
        <v>181.4</v>
      </c>
      <c r="I38" s="30"/>
      <c r="J38" s="54"/>
      <c r="K38" s="55">
        <v>0</v>
      </c>
      <c r="L38" s="56">
        <v>200</v>
      </c>
      <c r="M38" s="32">
        <v>200</v>
      </c>
      <c r="N38" s="339" t="s">
        <v>125</v>
      </c>
      <c r="O38" s="44" t="s">
        <v>72</v>
      </c>
      <c r="P38" s="45" t="s">
        <v>72</v>
      </c>
      <c r="Q38" s="77" t="s">
        <v>72</v>
      </c>
    </row>
    <row r="39" spans="1:17" ht="12.75" customHeight="1" x14ac:dyDescent="0.25">
      <c r="A39" s="405"/>
      <c r="B39" s="399"/>
      <c r="C39" s="400"/>
      <c r="D39" s="382"/>
      <c r="E39" s="383"/>
      <c r="F39" s="384"/>
      <c r="G39" s="73" t="s">
        <v>59</v>
      </c>
      <c r="H39" s="58"/>
      <c r="I39" s="123"/>
      <c r="J39" s="60"/>
      <c r="K39" s="124"/>
      <c r="L39" s="62"/>
      <c r="M39" s="63"/>
      <c r="N39" s="355"/>
      <c r="O39" s="148" t="s">
        <v>72</v>
      </c>
      <c r="P39" s="64" t="s">
        <v>72</v>
      </c>
      <c r="Q39" s="46" t="s">
        <v>72</v>
      </c>
    </row>
    <row r="40" spans="1:17" ht="24.75" customHeight="1" thickBot="1" x14ac:dyDescent="0.3">
      <c r="A40" s="342"/>
      <c r="B40" s="344"/>
      <c r="C40" s="346"/>
      <c r="D40" s="348"/>
      <c r="E40" s="369"/>
      <c r="F40" s="369"/>
      <c r="G40" s="66" t="s">
        <v>13</v>
      </c>
      <c r="H40" s="67">
        <f t="shared" ref="H40:M40" si="9">H38+H39</f>
        <v>181.4</v>
      </c>
      <c r="I40" s="67">
        <f t="shared" si="9"/>
        <v>0</v>
      </c>
      <c r="J40" s="67">
        <f t="shared" si="9"/>
        <v>0</v>
      </c>
      <c r="K40" s="67">
        <f t="shared" si="9"/>
        <v>0</v>
      </c>
      <c r="L40" s="67">
        <f t="shared" si="9"/>
        <v>200</v>
      </c>
      <c r="M40" s="67">
        <f t="shared" si="9"/>
        <v>200</v>
      </c>
      <c r="N40" s="356"/>
      <c r="O40" s="47"/>
      <c r="P40" s="47"/>
      <c r="Q40" s="48"/>
    </row>
    <row r="41" spans="1:17" ht="12.75" customHeight="1" x14ac:dyDescent="0.25">
      <c r="A41" s="341" t="s">
        <v>12</v>
      </c>
      <c r="B41" s="343" t="s">
        <v>57</v>
      </c>
      <c r="C41" s="345" t="s">
        <v>14</v>
      </c>
      <c r="D41" s="347" t="s">
        <v>126</v>
      </c>
      <c r="E41" s="364" t="s">
        <v>71</v>
      </c>
      <c r="F41" s="410" t="s">
        <v>100</v>
      </c>
      <c r="G41" s="52" t="s">
        <v>59</v>
      </c>
      <c r="H41" s="53">
        <v>26</v>
      </c>
      <c r="I41" s="30"/>
      <c r="J41" s="54"/>
      <c r="K41" s="55">
        <v>0</v>
      </c>
      <c r="L41" s="78">
        <v>26</v>
      </c>
      <c r="M41" s="32">
        <v>26</v>
      </c>
      <c r="N41" s="409"/>
      <c r="O41" s="219"/>
      <c r="P41" s="219"/>
      <c r="Q41" s="220"/>
    </row>
    <row r="42" spans="1:17" ht="35.4" customHeight="1" thickBot="1" x14ac:dyDescent="0.3">
      <c r="A42" s="342"/>
      <c r="B42" s="344"/>
      <c r="C42" s="346"/>
      <c r="D42" s="348"/>
      <c r="E42" s="369"/>
      <c r="F42" s="352"/>
      <c r="G42" s="66" t="s">
        <v>13</v>
      </c>
      <c r="H42" s="67">
        <f>H41</f>
        <v>26</v>
      </c>
      <c r="I42" s="67">
        <f t="shared" ref="I42:M42" si="10">I41</f>
        <v>0</v>
      </c>
      <c r="J42" s="67">
        <f t="shared" si="10"/>
        <v>0</v>
      </c>
      <c r="K42" s="67">
        <f t="shared" si="10"/>
        <v>0</v>
      </c>
      <c r="L42" s="67">
        <f t="shared" si="10"/>
        <v>26</v>
      </c>
      <c r="M42" s="67">
        <f t="shared" si="10"/>
        <v>26</v>
      </c>
      <c r="N42" s="388"/>
      <c r="O42" s="221"/>
      <c r="P42" s="221"/>
      <c r="Q42" s="222"/>
    </row>
    <row r="43" spans="1:17" ht="14.25" customHeight="1" x14ac:dyDescent="0.25">
      <c r="A43" s="341" t="s">
        <v>12</v>
      </c>
      <c r="B43" s="343" t="s">
        <v>57</v>
      </c>
      <c r="C43" s="345" t="s">
        <v>57</v>
      </c>
      <c r="D43" s="347" t="s">
        <v>127</v>
      </c>
      <c r="E43" s="364" t="s">
        <v>71</v>
      </c>
      <c r="F43" s="410" t="s">
        <v>100</v>
      </c>
      <c r="G43" s="52" t="s">
        <v>59</v>
      </c>
      <c r="H43" s="53">
        <v>6</v>
      </c>
      <c r="I43" s="30"/>
      <c r="J43" s="54"/>
      <c r="K43" s="55">
        <v>0</v>
      </c>
      <c r="L43" s="78">
        <v>6</v>
      </c>
      <c r="M43" s="32">
        <v>6</v>
      </c>
      <c r="N43" s="370"/>
      <c r="O43" s="219"/>
      <c r="P43" s="219"/>
      <c r="Q43" s="220"/>
    </row>
    <row r="44" spans="1:17" ht="11.4" customHeight="1" thickBot="1" x14ac:dyDescent="0.3">
      <c r="A44" s="342"/>
      <c r="B44" s="344"/>
      <c r="C44" s="346"/>
      <c r="D44" s="348"/>
      <c r="E44" s="369"/>
      <c r="F44" s="352"/>
      <c r="G44" s="66" t="s">
        <v>13</v>
      </c>
      <c r="H44" s="67">
        <f>H43</f>
        <v>6</v>
      </c>
      <c r="I44" s="67">
        <f t="shared" ref="I44:M44" si="11">I43</f>
        <v>0</v>
      </c>
      <c r="J44" s="67">
        <f t="shared" si="11"/>
        <v>0</v>
      </c>
      <c r="K44" s="67">
        <f t="shared" si="11"/>
        <v>0</v>
      </c>
      <c r="L44" s="67">
        <f t="shared" si="11"/>
        <v>6</v>
      </c>
      <c r="M44" s="67">
        <f t="shared" si="11"/>
        <v>6</v>
      </c>
      <c r="N44" s="372"/>
      <c r="O44" s="221"/>
      <c r="P44" s="221"/>
      <c r="Q44" s="222"/>
    </row>
    <row r="45" spans="1:17" ht="14.25" customHeight="1" x14ac:dyDescent="0.25">
      <c r="A45" s="341" t="s">
        <v>12</v>
      </c>
      <c r="B45" s="343" t="s">
        <v>57</v>
      </c>
      <c r="C45" s="345" t="s">
        <v>58</v>
      </c>
      <c r="D45" s="353" t="s">
        <v>128</v>
      </c>
      <c r="E45" s="364" t="s">
        <v>71</v>
      </c>
      <c r="F45" s="386" t="s">
        <v>129</v>
      </c>
      <c r="G45" s="52" t="s">
        <v>59</v>
      </c>
      <c r="H45" s="53">
        <v>450</v>
      </c>
      <c r="I45" s="30"/>
      <c r="J45" s="54"/>
      <c r="K45" s="55">
        <v>450</v>
      </c>
      <c r="L45" s="78">
        <v>730</v>
      </c>
      <c r="M45" s="32">
        <v>0</v>
      </c>
      <c r="N45" s="223" t="s">
        <v>130</v>
      </c>
      <c r="O45" s="84" t="s">
        <v>73</v>
      </c>
      <c r="P45" s="84"/>
      <c r="Q45" s="141"/>
    </row>
    <row r="46" spans="1:17" ht="13.5" customHeight="1" x14ac:dyDescent="0.25">
      <c r="A46" s="405"/>
      <c r="B46" s="399"/>
      <c r="C46" s="400"/>
      <c r="D46" s="406"/>
      <c r="E46" s="383"/>
      <c r="F46" s="408"/>
      <c r="G46" s="73" t="s">
        <v>59</v>
      </c>
      <c r="H46" s="58">
        <v>0</v>
      </c>
      <c r="I46" s="123"/>
      <c r="J46" s="60"/>
      <c r="K46" s="124"/>
      <c r="L46" s="140"/>
      <c r="M46" s="63"/>
      <c r="N46" s="224" t="s">
        <v>131</v>
      </c>
      <c r="O46" s="225" t="s">
        <v>72</v>
      </c>
      <c r="P46" s="225" t="s">
        <v>72</v>
      </c>
      <c r="Q46" s="226"/>
    </row>
    <row r="47" spans="1:17" ht="37.200000000000003" customHeight="1" thickBot="1" x14ac:dyDescent="0.3">
      <c r="A47" s="342"/>
      <c r="B47" s="344"/>
      <c r="C47" s="346"/>
      <c r="D47" s="407"/>
      <c r="E47" s="369"/>
      <c r="F47" s="352"/>
      <c r="G47" s="66" t="s">
        <v>13</v>
      </c>
      <c r="H47" s="67">
        <f t="shared" ref="H47:M47" si="12">H45+H46</f>
        <v>450</v>
      </c>
      <c r="I47" s="67">
        <f t="shared" si="12"/>
        <v>0</v>
      </c>
      <c r="J47" s="67">
        <f t="shared" si="12"/>
        <v>0</v>
      </c>
      <c r="K47" s="67">
        <f t="shared" si="12"/>
        <v>450</v>
      </c>
      <c r="L47" s="67">
        <f t="shared" si="12"/>
        <v>730</v>
      </c>
      <c r="M47" s="74">
        <f t="shared" si="12"/>
        <v>0</v>
      </c>
      <c r="N47" s="227"/>
      <c r="O47" s="75"/>
      <c r="P47" s="75"/>
      <c r="Q47" s="76"/>
    </row>
    <row r="48" spans="1:17" ht="15" customHeight="1" x14ac:dyDescent="0.25">
      <c r="A48" s="341" t="s">
        <v>12</v>
      </c>
      <c r="B48" s="343" t="s">
        <v>57</v>
      </c>
      <c r="C48" s="345" t="s">
        <v>61</v>
      </c>
      <c r="D48" s="403" t="s">
        <v>132</v>
      </c>
      <c r="E48" s="364" t="s">
        <v>71</v>
      </c>
      <c r="F48" s="386" t="s">
        <v>133</v>
      </c>
      <c r="G48" s="52" t="s">
        <v>59</v>
      </c>
      <c r="H48" s="53">
        <v>25</v>
      </c>
      <c r="I48" s="30"/>
      <c r="J48" s="54"/>
      <c r="K48" s="55">
        <v>0</v>
      </c>
      <c r="L48" s="78">
        <v>25</v>
      </c>
      <c r="M48" s="32">
        <v>25</v>
      </c>
      <c r="N48" s="370" t="s">
        <v>134</v>
      </c>
      <c r="O48" s="45" t="s">
        <v>72</v>
      </c>
      <c r="P48" s="45" t="s">
        <v>72</v>
      </c>
      <c r="Q48" s="57" t="s">
        <v>72</v>
      </c>
    </row>
    <row r="49" spans="1:19" ht="12.75" customHeight="1" thickBot="1" x14ac:dyDescent="0.3">
      <c r="A49" s="342"/>
      <c r="B49" s="344"/>
      <c r="C49" s="346"/>
      <c r="D49" s="404"/>
      <c r="E49" s="369"/>
      <c r="F49" s="352"/>
      <c r="G49" s="66" t="s">
        <v>13</v>
      </c>
      <c r="H49" s="67">
        <f>H48</f>
        <v>25</v>
      </c>
      <c r="I49" s="67">
        <f t="shared" ref="I49:M49" si="13">I48</f>
        <v>0</v>
      </c>
      <c r="J49" s="67">
        <f t="shared" si="13"/>
        <v>0</v>
      </c>
      <c r="K49" s="67">
        <f t="shared" si="13"/>
        <v>0</v>
      </c>
      <c r="L49" s="67">
        <f t="shared" si="13"/>
        <v>25</v>
      </c>
      <c r="M49" s="67">
        <f t="shared" si="13"/>
        <v>25</v>
      </c>
      <c r="N49" s="372"/>
      <c r="O49" s="75"/>
      <c r="P49" s="75"/>
      <c r="Q49" s="76"/>
    </row>
    <row r="50" spans="1:19" ht="12.75" customHeight="1" x14ac:dyDescent="0.25">
      <c r="A50" s="341" t="s">
        <v>12</v>
      </c>
      <c r="B50" s="343" t="s">
        <v>57</v>
      </c>
      <c r="C50" s="345" t="s">
        <v>62</v>
      </c>
      <c r="D50" s="403" t="s">
        <v>135</v>
      </c>
      <c r="E50" s="364" t="s">
        <v>71</v>
      </c>
      <c r="F50" s="386" t="s">
        <v>100</v>
      </c>
      <c r="G50" s="52" t="s">
        <v>59</v>
      </c>
      <c r="H50" s="53">
        <v>0</v>
      </c>
      <c r="I50" s="30"/>
      <c r="J50" s="54"/>
      <c r="K50" s="55">
        <v>0</v>
      </c>
      <c r="L50" s="78">
        <v>30</v>
      </c>
      <c r="M50" s="32">
        <v>0</v>
      </c>
      <c r="N50" s="217" t="s">
        <v>136</v>
      </c>
      <c r="O50" s="45"/>
      <c r="P50" s="45" t="s">
        <v>72</v>
      </c>
      <c r="Q50" s="57"/>
    </row>
    <row r="51" spans="1:19" ht="13.5" customHeight="1" thickBot="1" x14ac:dyDescent="0.3">
      <c r="A51" s="342"/>
      <c r="B51" s="344"/>
      <c r="C51" s="346"/>
      <c r="D51" s="404"/>
      <c r="E51" s="369"/>
      <c r="F51" s="352"/>
      <c r="G51" s="66" t="s">
        <v>13</v>
      </c>
      <c r="H51" s="67">
        <f>H50</f>
        <v>0</v>
      </c>
      <c r="I51" s="67">
        <f t="shared" ref="I51:M51" si="14">I50</f>
        <v>0</v>
      </c>
      <c r="J51" s="67">
        <f t="shared" si="14"/>
        <v>0</v>
      </c>
      <c r="K51" s="67">
        <f t="shared" si="14"/>
        <v>0</v>
      </c>
      <c r="L51" s="67">
        <f t="shared" si="14"/>
        <v>30</v>
      </c>
      <c r="M51" s="67">
        <f t="shared" si="14"/>
        <v>0</v>
      </c>
      <c r="N51" s="218"/>
      <c r="O51" s="75"/>
      <c r="P51" s="75"/>
      <c r="Q51" s="76"/>
    </row>
    <row r="52" spans="1:19" ht="13.5" customHeight="1" x14ac:dyDescent="0.25">
      <c r="A52" s="341" t="s">
        <v>12</v>
      </c>
      <c r="B52" s="343" t="s">
        <v>57</v>
      </c>
      <c r="C52" s="345" t="s">
        <v>63</v>
      </c>
      <c r="D52" s="403" t="s">
        <v>137</v>
      </c>
      <c r="E52" s="364" t="s">
        <v>71</v>
      </c>
      <c r="F52" s="386" t="s">
        <v>100</v>
      </c>
      <c r="G52" s="52" t="s">
        <v>59</v>
      </c>
      <c r="H52" s="496">
        <v>6.6</v>
      </c>
      <c r="I52" s="497"/>
      <c r="J52" s="500"/>
      <c r="K52" s="499">
        <v>3.2</v>
      </c>
      <c r="L52" s="78">
        <v>10</v>
      </c>
      <c r="M52" s="32">
        <v>10</v>
      </c>
      <c r="N52" s="228"/>
      <c r="O52" s="219"/>
      <c r="P52" s="219"/>
      <c r="Q52" s="220"/>
    </row>
    <row r="53" spans="1:19" ht="13.5" customHeight="1" thickBot="1" x14ac:dyDescent="0.3">
      <c r="A53" s="342"/>
      <c r="B53" s="344"/>
      <c r="C53" s="346"/>
      <c r="D53" s="404"/>
      <c r="E53" s="369"/>
      <c r="F53" s="352"/>
      <c r="G53" s="66" t="s">
        <v>13</v>
      </c>
      <c r="H53" s="67">
        <f t="shared" ref="H53:M53" si="15">H52</f>
        <v>6.6</v>
      </c>
      <c r="I53" s="67">
        <f t="shared" si="15"/>
        <v>0</v>
      </c>
      <c r="J53" s="67">
        <f t="shared" si="15"/>
        <v>0</v>
      </c>
      <c r="K53" s="67">
        <f t="shared" si="15"/>
        <v>3.2</v>
      </c>
      <c r="L53" s="67">
        <f t="shared" si="15"/>
        <v>10</v>
      </c>
      <c r="M53" s="67">
        <f t="shared" si="15"/>
        <v>10</v>
      </c>
      <c r="N53" s="227"/>
      <c r="O53" s="221"/>
      <c r="P53" s="221"/>
      <c r="Q53" s="222"/>
    </row>
    <row r="54" spans="1:19" ht="20.25" customHeight="1" x14ac:dyDescent="0.25">
      <c r="A54" s="120" t="s">
        <v>12</v>
      </c>
      <c r="B54" s="229" t="s">
        <v>57</v>
      </c>
      <c r="C54" s="94" t="s">
        <v>66</v>
      </c>
      <c r="D54" s="353" t="s">
        <v>138</v>
      </c>
      <c r="E54" s="96" t="s">
        <v>71</v>
      </c>
      <c r="F54" s="99" t="s">
        <v>139</v>
      </c>
      <c r="G54" s="230" t="s">
        <v>59</v>
      </c>
      <c r="H54" s="231">
        <v>12</v>
      </c>
      <c r="I54" s="232"/>
      <c r="J54" s="233"/>
      <c r="K54" s="232"/>
      <c r="L54" s="234">
        <v>15</v>
      </c>
      <c r="M54" s="234">
        <v>15</v>
      </c>
      <c r="N54" s="92"/>
      <c r="O54" s="235"/>
      <c r="P54" s="235"/>
      <c r="Q54" s="236"/>
    </row>
    <row r="55" spans="1:19" ht="13.5" customHeight="1" thickBot="1" x14ac:dyDescent="0.3">
      <c r="A55" s="121"/>
      <c r="B55" s="37"/>
      <c r="C55" s="95"/>
      <c r="D55" s="397"/>
      <c r="E55" s="97"/>
      <c r="F55" s="100"/>
      <c r="G55" s="66" t="s">
        <v>13</v>
      </c>
      <c r="H55" s="36">
        <f>H54*1</f>
        <v>12</v>
      </c>
      <c r="I55" s="34"/>
      <c r="J55" s="33"/>
      <c r="K55" s="34"/>
      <c r="L55" s="35">
        <f>L54*1</f>
        <v>15</v>
      </c>
      <c r="M55" s="35">
        <f>M54*1</f>
        <v>15</v>
      </c>
      <c r="N55" s="93"/>
      <c r="O55" s="237"/>
      <c r="P55" s="237"/>
      <c r="Q55" s="238"/>
    </row>
    <row r="56" spans="1:19" ht="12" customHeight="1" x14ac:dyDescent="0.25">
      <c r="A56" s="398"/>
      <c r="B56" s="399"/>
      <c r="C56" s="400"/>
      <c r="D56" s="401" t="s">
        <v>140</v>
      </c>
      <c r="E56" s="402" t="s">
        <v>71</v>
      </c>
      <c r="F56" s="386"/>
      <c r="G56" s="117" t="s">
        <v>59</v>
      </c>
      <c r="H56" s="118">
        <v>101.4</v>
      </c>
      <c r="I56" s="86"/>
      <c r="J56" s="119"/>
      <c r="K56" s="87">
        <v>0</v>
      </c>
      <c r="L56" s="88">
        <v>0</v>
      </c>
      <c r="M56" s="88">
        <v>0</v>
      </c>
      <c r="N56" s="387"/>
      <c r="O56" s="239"/>
      <c r="P56" s="239"/>
      <c r="Q56" s="240"/>
    </row>
    <row r="57" spans="1:19" ht="14.25" customHeight="1" thickBot="1" x14ac:dyDescent="0.3">
      <c r="A57" s="359"/>
      <c r="B57" s="361"/>
      <c r="C57" s="363"/>
      <c r="D57" s="348"/>
      <c r="E57" s="369"/>
      <c r="F57" s="352"/>
      <c r="G57" s="66" t="s">
        <v>13</v>
      </c>
      <c r="H57" s="67">
        <f t="shared" ref="H57:M57" si="16">H56</f>
        <v>101.4</v>
      </c>
      <c r="I57" s="67">
        <f t="shared" si="16"/>
        <v>0</v>
      </c>
      <c r="J57" s="67">
        <f t="shared" si="16"/>
        <v>0</v>
      </c>
      <c r="K57" s="116">
        <f t="shared" si="16"/>
        <v>0</v>
      </c>
      <c r="L57" s="74">
        <f t="shared" si="16"/>
        <v>0</v>
      </c>
      <c r="M57" s="74">
        <f t="shared" si="16"/>
        <v>0</v>
      </c>
      <c r="N57" s="388"/>
      <c r="O57" s="221"/>
      <c r="P57" s="221"/>
      <c r="Q57" s="222"/>
    </row>
    <row r="58" spans="1:19" ht="19.5" customHeight="1" thickBot="1" x14ac:dyDescent="0.3">
      <c r="A58" s="80" t="s">
        <v>12</v>
      </c>
      <c r="B58" s="27" t="s">
        <v>57</v>
      </c>
      <c r="C58" s="389" t="s">
        <v>15</v>
      </c>
      <c r="D58" s="390"/>
      <c r="E58" s="391"/>
      <c r="F58" s="391"/>
      <c r="G58" s="392"/>
      <c r="H58" s="79">
        <f>H40+H42+H44+H47+H49+H51+H53+H55+H57</f>
        <v>808.4</v>
      </c>
      <c r="I58" s="79">
        <f t="shared" ref="I58:M58" si="17">I40+I42+I44+I47+I49+I51+I53+I55+I57</f>
        <v>0</v>
      </c>
      <c r="J58" s="79">
        <f t="shared" si="17"/>
        <v>0</v>
      </c>
      <c r="K58" s="79">
        <f t="shared" si="17"/>
        <v>453.2</v>
      </c>
      <c r="L58" s="79">
        <f t="shared" si="17"/>
        <v>1042</v>
      </c>
      <c r="M58" s="79">
        <f t="shared" si="17"/>
        <v>282</v>
      </c>
      <c r="N58" s="79"/>
      <c r="O58" s="81"/>
      <c r="P58" s="81"/>
      <c r="Q58" s="82"/>
    </row>
    <row r="59" spans="1:19" ht="20.25" customHeight="1" thickBot="1" x14ac:dyDescent="0.3">
      <c r="A59" s="26" t="s">
        <v>12</v>
      </c>
      <c r="B59" s="27" t="s">
        <v>58</v>
      </c>
      <c r="C59" s="393" t="s">
        <v>141</v>
      </c>
      <c r="D59" s="393"/>
      <c r="E59" s="393"/>
      <c r="F59" s="393"/>
      <c r="G59" s="393"/>
      <c r="H59" s="393"/>
      <c r="I59" s="393"/>
      <c r="J59" s="393"/>
      <c r="K59" s="393"/>
      <c r="L59" s="393"/>
      <c r="M59" s="393"/>
      <c r="N59" s="393"/>
      <c r="O59" s="393"/>
      <c r="P59" s="393"/>
      <c r="Q59" s="394"/>
    </row>
    <row r="60" spans="1:19" ht="14.25" customHeight="1" x14ac:dyDescent="0.25">
      <c r="A60" s="341" t="s">
        <v>12</v>
      </c>
      <c r="B60" s="343" t="s">
        <v>58</v>
      </c>
      <c r="C60" s="345" t="s">
        <v>12</v>
      </c>
      <c r="D60" s="347" t="s">
        <v>177</v>
      </c>
      <c r="E60" s="364" t="s">
        <v>71</v>
      </c>
      <c r="F60" s="395" t="s">
        <v>181</v>
      </c>
      <c r="G60" s="10" t="s">
        <v>59</v>
      </c>
      <c r="H60" s="139">
        <v>70</v>
      </c>
      <c r="I60" s="106"/>
      <c r="J60" s="106"/>
      <c r="K60" s="11">
        <v>20</v>
      </c>
      <c r="L60" s="241">
        <v>5.8</v>
      </c>
      <c r="M60" s="12">
        <v>5.8</v>
      </c>
      <c r="N60" s="370"/>
      <c r="O60" s="136"/>
      <c r="P60" s="136"/>
      <c r="Q60" s="137"/>
    </row>
    <row r="61" spans="1:19" ht="27" customHeight="1" thickBot="1" x14ac:dyDescent="0.3">
      <c r="A61" s="342"/>
      <c r="B61" s="344"/>
      <c r="C61" s="346"/>
      <c r="D61" s="348"/>
      <c r="E61" s="369"/>
      <c r="F61" s="396"/>
      <c r="G61" s="8" t="s">
        <v>13</v>
      </c>
      <c r="H61" s="105">
        <f t="shared" ref="H61:M61" si="18">H60</f>
        <v>70</v>
      </c>
      <c r="I61" s="105">
        <f t="shared" si="18"/>
        <v>0</v>
      </c>
      <c r="J61" s="105">
        <f t="shared" si="18"/>
        <v>0</v>
      </c>
      <c r="K61" s="105">
        <f t="shared" si="18"/>
        <v>20</v>
      </c>
      <c r="L61" s="105">
        <f t="shared" si="18"/>
        <v>5.8</v>
      </c>
      <c r="M61" s="9">
        <f t="shared" si="18"/>
        <v>5.8</v>
      </c>
      <c r="N61" s="385"/>
      <c r="O61" s="131"/>
      <c r="P61" s="131"/>
      <c r="Q61" s="132"/>
      <c r="R61" s="278"/>
      <c r="S61" s="278"/>
    </row>
    <row r="62" spans="1:19" ht="14.25" customHeight="1" x14ac:dyDescent="0.25">
      <c r="A62" s="341" t="s">
        <v>12</v>
      </c>
      <c r="B62" s="343" t="s">
        <v>58</v>
      </c>
      <c r="C62" s="345" t="s">
        <v>90</v>
      </c>
      <c r="D62" s="347" t="s">
        <v>142</v>
      </c>
      <c r="E62" s="364" t="s">
        <v>71</v>
      </c>
      <c r="F62" s="368" t="s">
        <v>65</v>
      </c>
      <c r="G62" s="52" t="s">
        <v>59</v>
      </c>
      <c r="H62" s="113">
        <v>150.30000000000001</v>
      </c>
      <c r="I62" s="30"/>
      <c r="J62" s="242"/>
      <c r="K62" s="31"/>
      <c r="L62" s="32">
        <v>160</v>
      </c>
      <c r="M62" s="32">
        <v>160</v>
      </c>
      <c r="N62" s="370" t="s">
        <v>143</v>
      </c>
      <c r="O62" s="84" t="s">
        <v>89</v>
      </c>
      <c r="P62" s="84" t="s">
        <v>89</v>
      </c>
      <c r="Q62" s="141" t="s">
        <v>89</v>
      </c>
    </row>
    <row r="63" spans="1:19" ht="56.4" customHeight="1" thickBot="1" x14ac:dyDescent="0.3">
      <c r="A63" s="342"/>
      <c r="B63" s="344"/>
      <c r="C63" s="346"/>
      <c r="D63" s="348"/>
      <c r="E63" s="365"/>
      <c r="F63" s="369"/>
      <c r="G63" s="66" t="s">
        <v>13</v>
      </c>
      <c r="H63" s="144">
        <f>SUM(H62:H62)</f>
        <v>150.30000000000001</v>
      </c>
      <c r="I63" s="144">
        <f t="shared" ref="I63:M63" si="19">SUM(I62:I62)</f>
        <v>0</v>
      </c>
      <c r="J63" s="144">
        <f t="shared" si="19"/>
        <v>0</v>
      </c>
      <c r="K63" s="144">
        <f t="shared" si="19"/>
        <v>0</v>
      </c>
      <c r="L63" s="74">
        <f t="shared" si="19"/>
        <v>160</v>
      </c>
      <c r="M63" s="74">
        <f t="shared" si="19"/>
        <v>160</v>
      </c>
      <c r="N63" s="372"/>
      <c r="O63" s="75"/>
      <c r="P63" s="75"/>
      <c r="Q63" s="76"/>
    </row>
    <row r="64" spans="1:19" ht="13.2" customHeight="1" x14ac:dyDescent="0.25">
      <c r="A64" s="373" t="s">
        <v>12</v>
      </c>
      <c r="B64" s="376" t="s">
        <v>58</v>
      </c>
      <c r="C64" s="379" t="s">
        <v>91</v>
      </c>
      <c r="D64" s="347" t="s">
        <v>144</v>
      </c>
      <c r="E64" s="364" t="s">
        <v>71</v>
      </c>
      <c r="F64" s="368" t="s">
        <v>65</v>
      </c>
      <c r="G64" s="52" t="s">
        <v>59</v>
      </c>
      <c r="H64" s="113">
        <v>8</v>
      </c>
      <c r="I64" s="30"/>
      <c r="J64" s="78"/>
      <c r="K64" s="31"/>
      <c r="L64" s="32">
        <v>8</v>
      </c>
      <c r="M64" s="32">
        <v>8</v>
      </c>
      <c r="N64" s="370" t="s">
        <v>145</v>
      </c>
      <c r="O64" s="84" t="s">
        <v>97</v>
      </c>
      <c r="P64" s="84" t="s">
        <v>97</v>
      </c>
      <c r="Q64" s="84" t="s">
        <v>97</v>
      </c>
    </row>
    <row r="65" spans="1:17" ht="18.600000000000001" customHeight="1" x14ac:dyDescent="0.25">
      <c r="A65" s="374"/>
      <c r="B65" s="377"/>
      <c r="C65" s="380"/>
      <c r="D65" s="382"/>
      <c r="E65" s="383"/>
      <c r="F65" s="384"/>
      <c r="G65" s="73"/>
      <c r="H65" s="140"/>
      <c r="I65" s="123"/>
      <c r="J65" s="140"/>
      <c r="K65" s="243"/>
      <c r="L65" s="63"/>
      <c r="M65" s="63"/>
      <c r="N65" s="371"/>
      <c r="O65" s="225" t="s">
        <v>70</v>
      </c>
      <c r="P65" s="225" t="s">
        <v>70</v>
      </c>
      <c r="Q65" s="226" t="s">
        <v>70</v>
      </c>
    </row>
    <row r="66" spans="1:17" ht="12" customHeight="1" thickBot="1" x14ac:dyDescent="0.3">
      <c r="A66" s="375"/>
      <c r="B66" s="378"/>
      <c r="C66" s="381"/>
      <c r="D66" s="348"/>
      <c r="E66" s="365"/>
      <c r="F66" s="369"/>
      <c r="G66" s="244" t="s">
        <v>13</v>
      </c>
      <c r="H66" s="245">
        <f>SUM(H64:H64)</f>
        <v>8</v>
      </c>
      <c r="I66" s="245">
        <f t="shared" ref="I66:M66" si="20">SUM(I64:I64)</f>
        <v>0</v>
      </c>
      <c r="J66" s="245">
        <f t="shared" si="20"/>
        <v>0</v>
      </c>
      <c r="K66" s="245">
        <f t="shared" si="20"/>
        <v>0</v>
      </c>
      <c r="L66" s="246">
        <f t="shared" si="20"/>
        <v>8</v>
      </c>
      <c r="M66" s="246">
        <f t="shared" si="20"/>
        <v>8</v>
      </c>
      <c r="N66" s="372"/>
      <c r="O66" s="75" t="s">
        <v>68</v>
      </c>
      <c r="P66" s="75" t="s">
        <v>68</v>
      </c>
      <c r="Q66" s="75" t="s">
        <v>68</v>
      </c>
    </row>
    <row r="67" spans="1:17" ht="14.25" customHeight="1" x14ac:dyDescent="0.25">
      <c r="A67" s="341" t="s">
        <v>12</v>
      </c>
      <c r="B67" s="343" t="s">
        <v>58</v>
      </c>
      <c r="C67" s="345" t="s">
        <v>92</v>
      </c>
      <c r="D67" s="347" t="s">
        <v>146</v>
      </c>
      <c r="E67" s="364" t="s">
        <v>71</v>
      </c>
      <c r="F67" s="368" t="s">
        <v>87</v>
      </c>
      <c r="G67" s="52" t="s">
        <v>59</v>
      </c>
      <c r="H67" s="113">
        <v>12.6</v>
      </c>
      <c r="I67" s="30"/>
      <c r="J67" s="242"/>
      <c r="K67" s="31"/>
      <c r="L67" s="32">
        <v>12</v>
      </c>
      <c r="M67" s="32">
        <v>11</v>
      </c>
      <c r="N67" s="370" t="s">
        <v>147</v>
      </c>
      <c r="O67" s="45" t="s">
        <v>69</v>
      </c>
      <c r="P67" s="45" t="s">
        <v>88</v>
      </c>
      <c r="Q67" s="57" t="s">
        <v>67</v>
      </c>
    </row>
    <row r="68" spans="1:17" ht="36" customHeight="1" thickBot="1" x14ac:dyDescent="0.3">
      <c r="A68" s="342"/>
      <c r="B68" s="344"/>
      <c r="C68" s="346"/>
      <c r="D68" s="348"/>
      <c r="E68" s="365"/>
      <c r="F68" s="369"/>
      <c r="G68" s="66" t="s">
        <v>13</v>
      </c>
      <c r="H68" s="144">
        <f>SUM(H67:H67)</f>
        <v>12.6</v>
      </c>
      <c r="I68" s="144">
        <f t="shared" ref="I68:M68" si="21">SUM(I67:I67)</f>
        <v>0</v>
      </c>
      <c r="J68" s="144">
        <f t="shared" si="21"/>
        <v>0</v>
      </c>
      <c r="K68" s="144">
        <f t="shared" si="21"/>
        <v>0</v>
      </c>
      <c r="L68" s="74">
        <f t="shared" si="21"/>
        <v>12</v>
      </c>
      <c r="M68" s="74">
        <f t="shared" si="21"/>
        <v>11</v>
      </c>
      <c r="N68" s="372"/>
      <c r="O68" s="75"/>
      <c r="P68" s="75"/>
      <c r="Q68" s="76"/>
    </row>
    <row r="69" spans="1:17" ht="25.8" customHeight="1" x14ac:dyDescent="0.25">
      <c r="A69" s="341" t="s">
        <v>12</v>
      </c>
      <c r="B69" s="343" t="s">
        <v>58</v>
      </c>
      <c r="C69" s="345" t="s">
        <v>93</v>
      </c>
      <c r="D69" s="347" t="s">
        <v>148</v>
      </c>
      <c r="E69" s="364" t="s">
        <v>71</v>
      </c>
      <c r="F69" s="368" t="s">
        <v>149</v>
      </c>
      <c r="G69" s="52" t="s">
        <v>59</v>
      </c>
      <c r="H69" s="113">
        <v>10</v>
      </c>
      <c r="I69" s="30"/>
      <c r="J69" s="242"/>
      <c r="K69" s="31">
        <v>0</v>
      </c>
      <c r="L69" s="32">
        <v>30</v>
      </c>
      <c r="M69" s="32">
        <v>30</v>
      </c>
      <c r="N69" s="247" t="s">
        <v>150</v>
      </c>
      <c r="O69" s="84" t="s">
        <v>72</v>
      </c>
      <c r="P69" s="84"/>
      <c r="Q69" s="141"/>
    </row>
    <row r="70" spans="1:17" ht="17.399999999999999" customHeight="1" thickBot="1" x14ac:dyDescent="0.3">
      <c r="A70" s="342"/>
      <c r="B70" s="344"/>
      <c r="C70" s="346"/>
      <c r="D70" s="348"/>
      <c r="E70" s="365"/>
      <c r="F70" s="369"/>
      <c r="G70" s="66" t="s">
        <v>13</v>
      </c>
      <c r="H70" s="144">
        <f>SUM(H69:H69)</f>
        <v>10</v>
      </c>
      <c r="I70" s="68">
        <f>SUM(I69:I69)</f>
        <v>0</v>
      </c>
      <c r="J70" s="71"/>
      <c r="K70" s="144">
        <f>SUM(K69:K69)</f>
        <v>0</v>
      </c>
      <c r="L70" s="74">
        <f>SUM(L69:L69)</f>
        <v>30</v>
      </c>
      <c r="M70" s="74">
        <f>M69</f>
        <v>30</v>
      </c>
      <c r="N70" s="248" t="s">
        <v>151</v>
      </c>
      <c r="O70" s="75"/>
      <c r="P70" s="75" t="s">
        <v>73</v>
      </c>
      <c r="Q70" s="76" t="s">
        <v>73</v>
      </c>
    </row>
    <row r="71" spans="1:17" ht="16.5" customHeight="1" x14ac:dyDescent="0.25">
      <c r="A71" s="358" t="s">
        <v>12</v>
      </c>
      <c r="B71" s="360" t="s">
        <v>58</v>
      </c>
      <c r="C71" s="362" t="s">
        <v>94</v>
      </c>
      <c r="D71" s="353" t="s">
        <v>152</v>
      </c>
      <c r="E71" s="364" t="s">
        <v>71</v>
      </c>
      <c r="F71" s="366" t="s">
        <v>86</v>
      </c>
      <c r="G71" s="52" t="s">
        <v>59</v>
      </c>
      <c r="H71" s="113">
        <v>20</v>
      </c>
      <c r="I71" s="30"/>
      <c r="J71" s="242"/>
      <c r="K71" s="31"/>
      <c r="L71" s="32">
        <v>25</v>
      </c>
      <c r="M71" s="32">
        <v>25</v>
      </c>
      <c r="N71" s="249" t="s">
        <v>153</v>
      </c>
      <c r="O71" s="84"/>
      <c r="P71" s="84" t="s">
        <v>72</v>
      </c>
      <c r="Q71" s="141"/>
    </row>
    <row r="72" spans="1:17" ht="19.2" customHeight="1" thickBot="1" x14ac:dyDescent="0.3">
      <c r="A72" s="359"/>
      <c r="B72" s="361"/>
      <c r="C72" s="363"/>
      <c r="D72" s="354"/>
      <c r="E72" s="365"/>
      <c r="F72" s="367"/>
      <c r="G72" s="66" t="s">
        <v>13</v>
      </c>
      <c r="H72" s="144">
        <f t="shared" ref="H72:M72" si="22">SUM(H71:H71)</f>
        <v>20</v>
      </c>
      <c r="I72" s="144">
        <f t="shared" si="22"/>
        <v>0</v>
      </c>
      <c r="J72" s="144">
        <f t="shared" si="22"/>
        <v>0</v>
      </c>
      <c r="K72" s="144">
        <f t="shared" si="22"/>
        <v>0</v>
      </c>
      <c r="L72" s="74">
        <f t="shared" si="22"/>
        <v>25</v>
      </c>
      <c r="M72" s="74">
        <f t="shared" si="22"/>
        <v>25</v>
      </c>
      <c r="N72" s="250" t="s">
        <v>178</v>
      </c>
      <c r="O72" s="75" t="s">
        <v>72</v>
      </c>
      <c r="P72" s="75" t="s">
        <v>72</v>
      </c>
      <c r="Q72" s="76" t="s">
        <v>72</v>
      </c>
    </row>
    <row r="73" spans="1:17" ht="21" customHeight="1" x14ac:dyDescent="0.25">
      <c r="A73" s="120" t="s">
        <v>12</v>
      </c>
      <c r="B73" s="229" t="s">
        <v>58</v>
      </c>
      <c r="C73" s="94" t="s">
        <v>154</v>
      </c>
      <c r="D73" s="270" t="s">
        <v>155</v>
      </c>
      <c r="E73" s="269"/>
      <c r="F73" s="251" t="s">
        <v>139</v>
      </c>
      <c r="G73" s="252" t="s">
        <v>59</v>
      </c>
      <c r="H73" s="253">
        <v>0</v>
      </c>
      <c r="I73" s="271"/>
      <c r="J73" s="125"/>
      <c r="K73" s="271"/>
      <c r="L73" s="126"/>
      <c r="M73" s="126"/>
      <c r="N73" s="228"/>
      <c r="O73" s="45"/>
      <c r="P73" s="45"/>
      <c r="Q73" s="57"/>
    </row>
    <row r="74" spans="1:17" ht="19.8" customHeight="1" thickBot="1" x14ac:dyDescent="0.3">
      <c r="A74" s="121"/>
      <c r="B74" s="37"/>
      <c r="C74" s="95"/>
      <c r="D74" s="143"/>
      <c r="E74" s="97"/>
      <c r="F74" s="254"/>
      <c r="G74" s="255"/>
      <c r="H74" s="36">
        <f>H73*1</f>
        <v>0</v>
      </c>
      <c r="I74" s="256"/>
      <c r="J74" s="257"/>
      <c r="K74" s="34"/>
      <c r="L74" s="35"/>
      <c r="M74" s="35"/>
      <c r="N74" s="227"/>
      <c r="O74" s="75"/>
      <c r="P74" s="75"/>
      <c r="Q74" s="76"/>
    </row>
    <row r="75" spans="1:17" ht="15.75" customHeight="1" x14ac:dyDescent="0.25">
      <c r="A75" s="120" t="s">
        <v>12</v>
      </c>
      <c r="B75" s="229" t="s">
        <v>58</v>
      </c>
      <c r="C75" s="94" t="s">
        <v>156</v>
      </c>
      <c r="D75" s="353" t="s">
        <v>157</v>
      </c>
      <c r="E75" s="96" t="s">
        <v>71</v>
      </c>
      <c r="F75" s="258" t="s">
        <v>158</v>
      </c>
      <c r="G75" s="117" t="s">
        <v>59</v>
      </c>
      <c r="H75" s="259">
        <v>100</v>
      </c>
      <c r="I75" s="87"/>
      <c r="J75" s="122"/>
      <c r="K75" s="87">
        <v>100</v>
      </c>
      <c r="L75" s="88"/>
      <c r="M75" s="63"/>
      <c r="N75" s="355" t="s">
        <v>159</v>
      </c>
      <c r="O75" s="64" t="s">
        <v>72</v>
      </c>
      <c r="P75" s="64"/>
      <c r="Q75" s="65"/>
    </row>
    <row r="76" spans="1:17" ht="73.2" customHeight="1" thickBot="1" x14ac:dyDescent="0.3">
      <c r="A76" s="121"/>
      <c r="B76" s="37"/>
      <c r="C76" s="95"/>
      <c r="D76" s="354"/>
      <c r="E76" s="97"/>
      <c r="F76" s="258"/>
      <c r="G76" s="66"/>
      <c r="H76" s="144">
        <f>H75*1</f>
        <v>100</v>
      </c>
      <c r="I76" s="144">
        <f t="shared" ref="I76:K76" si="23">I75*1</f>
        <v>0</v>
      </c>
      <c r="J76" s="144">
        <f t="shared" si="23"/>
        <v>0</v>
      </c>
      <c r="K76" s="144">
        <f t="shared" si="23"/>
        <v>100</v>
      </c>
      <c r="L76" s="74"/>
      <c r="M76" s="74"/>
      <c r="N76" s="356"/>
      <c r="O76" s="64"/>
      <c r="P76" s="64"/>
      <c r="Q76" s="65"/>
    </row>
    <row r="77" spans="1:17" ht="29.25" customHeight="1" x14ac:dyDescent="0.25">
      <c r="A77" s="120" t="s">
        <v>12</v>
      </c>
      <c r="B77" s="229" t="s">
        <v>58</v>
      </c>
      <c r="C77" s="94" t="s">
        <v>160</v>
      </c>
      <c r="D77" s="347" t="s">
        <v>161</v>
      </c>
      <c r="E77" s="349" t="s">
        <v>71</v>
      </c>
      <c r="F77" s="351" t="s">
        <v>158</v>
      </c>
      <c r="G77" s="52" t="s">
        <v>59</v>
      </c>
      <c r="H77" s="53">
        <v>9.6</v>
      </c>
      <c r="I77" s="30"/>
      <c r="J77" s="54"/>
      <c r="K77" s="31">
        <v>9.6</v>
      </c>
      <c r="L77" s="32"/>
      <c r="M77" s="32"/>
      <c r="N77" s="339" t="s">
        <v>162</v>
      </c>
      <c r="O77" s="84" t="s">
        <v>72</v>
      </c>
      <c r="P77" s="84"/>
      <c r="Q77" s="141"/>
    </row>
    <row r="78" spans="1:17" ht="90.6" customHeight="1" thickBot="1" x14ac:dyDescent="0.3">
      <c r="A78" s="121"/>
      <c r="B78" s="37"/>
      <c r="C78" s="95"/>
      <c r="D78" s="348"/>
      <c r="E78" s="350"/>
      <c r="F78" s="352"/>
      <c r="G78" s="66"/>
      <c r="H78" s="67">
        <f>H77*1</f>
        <v>9.6</v>
      </c>
      <c r="I78" s="67">
        <f t="shared" ref="I78:K78" si="24">I77*1</f>
        <v>0</v>
      </c>
      <c r="J78" s="67">
        <f t="shared" si="24"/>
        <v>0</v>
      </c>
      <c r="K78" s="67">
        <f t="shared" si="24"/>
        <v>9.6</v>
      </c>
      <c r="L78" s="74"/>
      <c r="M78" s="74"/>
      <c r="N78" s="357"/>
      <c r="O78" s="75"/>
      <c r="P78" s="75"/>
      <c r="Q78" s="76"/>
    </row>
    <row r="79" spans="1:17" ht="27" customHeight="1" x14ac:dyDescent="0.25">
      <c r="A79" s="341" t="s">
        <v>12</v>
      </c>
      <c r="B79" s="343" t="s">
        <v>58</v>
      </c>
      <c r="C79" s="345" t="s">
        <v>163</v>
      </c>
      <c r="D79" s="347" t="s">
        <v>164</v>
      </c>
      <c r="E79" s="349" t="s">
        <v>71</v>
      </c>
      <c r="F79" s="351" t="s">
        <v>158</v>
      </c>
      <c r="G79" s="260" t="s">
        <v>59</v>
      </c>
      <c r="H79" s="53">
        <v>14.5</v>
      </c>
      <c r="I79" s="30"/>
      <c r="J79" s="54"/>
      <c r="K79" s="31">
        <v>0</v>
      </c>
      <c r="L79" s="32"/>
      <c r="M79" s="32"/>
      <c r="N79" s="339" t="s">
        <v>165</v>
      </c>
      <c r="O79" s="84" t="s">
        <v>72</v>
      </c>
      <c r="P79" s="261"/>
      <c r="Q79" s="262"/>
    </row>
    <row r="80" spans="1:17" ht="27.6" customHeight="1" thickBot="1" x14ac:dyDescent="0.3">
      <c r="A80" s="342"/>
      <c r="B80" s="344"/>
      <c r="C80" s="346"/>
      <c r="D80" s="348"/>
      <c r="E80" s="350"/>
      <c r="F80" s="352"/>
      <c r="G80" s="66"/>
      <c r="H80" s="67">
        <f>H79*1</f>
        <v>14.5</v>
      </c>
      <c r="I80" s="67">
        <f t="shared" ref="I80:M80" si="25">I79*1</f>
        <v>0</v>
      </c>
      <c r="J80" s="67">
        <f t="shared" si="25"/>
        <v>0</v>
      </c>
      <c r="K80" s="67">
        <f t="shared" si="25"/>
        <v>0</v>
      </c>
      <c r="L80" s="67">
        <f t="shared" si="25"/>
        <v>0</v>
      </c>
      <c r="M80" s="67">
        <f t="shared" si="25"/>
        <v>0</v>
      </c>
      <c r="N80" s="340"/>
      <c r="O80" s="75"/>
      <c r="P80" s="237"/>
      <c r="Q80" s="238"/>
    </row>
    <row r="81" spans="1:37" ht="33.75" customHeight="1" x14ac:dyDescent="0.25">
      <c r="A81" s="341" t="s">
        <v>12</v>
      </c>
      <c r="B81" s="343" t="s">
        <v>58</v>
      </c>
      <c r="C81" s="345" t="s">
        <v>166</v>
      </c>
      <c r="D81" s="347" t="s">
        <v>167</v>
      </c>
      <c r="E81" s="349" t="s">
        <v>71</v>
      </c>
      <c r="F81" s="351" t="s">
        <v>158</v>
      </c>
      <c r="G81" s="260" t="s">
        <v>59</v>
      </c>
      <c r="H81" s="53">
        <v>60</v>
      </c>
      <c r="I81" s="30"/>
      <c r="J81" s="54"/>
      <c r="K81" s="31">
        <v>60</v>
      </c>
      <c r="L81" s="32"/>
      <c r="M81" s="32"/>
      <c r="N81" s="339" t="s">
        <v>168</v>
      </c>
      <c r="O81" s="84" t="s">
        <v>72</v>
      </c>
      <c r="P81" s="261"/>
      <c r="Q81" s="262"/>
    </row>
    <row r="82" spans="1:37" ht="55.2" customHeight="1" thickBot="1" x14ac:dyDescent="0.3">
      <c r="A82" s="342"/>
      <c r="B82" s="344"/>
      <c r="C82" s="346"/>
      <c r="D82" s="348"/>
      <c r="E82" s="350"/>
      <c r="F82" s="352"/>
      <c r="G82" s="66"/>
      <c r="H82" s="67">
        <f>H81*1</f>
        <v>60</v>
      </c>
      <c r="I82" s="67">
        <f t="shared" ref="I82:M82" si="26">I81*1</f>
        <v>0</v>
      </c>
      <c r="J82" s="67">
        <f t="shared" si="26"/>
        <v>0</v>
      </c>
      <c r="K82" s="67">
        <f t="shared" si="26"/>
        <v>60</v>
      </c>
      <c r="L82" s="67">
        <f t="shared" si="26"/>
        <v>0</v>
      </c>
      <c r="M82" s="67">
        <f t="shared" si="26"/>
        <v>0</v>
      </c>
      <c r="N82" s="340"/>
      <c r="O82" s="268"/>
      <c r="P82" s="237"/>
      <c r="Q82" s="238"/>
    </row>
    <row r="83" spans="1:37" ht="21.6" customHeight="1" x14ac:dyDescent="0.25">
      <c r="A83" s="341" t="s">
        <v>12</v>
      </c>
      <c r="B83" s="343" t="s">
        <v>58</v>
      </c>
      <c r="C83" s="345" t="s">
        <v>179</v>
      </c>
      <c r="D83" s="347" t="s">
        <v>180</v>
      </c>
      <c r="E83" s="349" t="s">
        <v>71</v>
      </c>
      <c r="F83" s="351" t="s">
        <v>158</v>
      </c>
      <c r="G83" s="260" t="s">
        <v>59</v>
      </c>
      <c r="H83" s="53">
        <v>12</v>
      </c>
      <c r="I83" s="30"/>
      <c r="J83" s="54"/>
      <c r="K83" s="31">
        <v>0</v>
      </c>
      <c r="L83" s="32"/>
      <c r="M83" s="32"/>
      <c r="N83" s="339" t="s">
        <v>183</v>
      </c>
      <c r="O83" s="84" t="s">
        <v>72</v>
      </c>
      <c r="P83" s="261"/>
      <c r="Q83" s="262"/>
    </row>
    <row r="84" spans="1:37" ht="13.8" customHeight="1" thickBot="1" x14ac:dyDescent="0.3">
      <c r="A84" s="342"/>
      <c r="B84" s="344"/>
      <c r="C84" s="346"/>
      <c r="D84" s="348"/>
      <c r="E84" s="350"/>
      <c r="F84" s="352"/>
      <c r="G84" s="66"/>
      <c r="H84" s="67">
        <f>H83*1</f>
        <v>12</v>
      </c>
      <c r="I84" s="67">
        <f t="shared" ref="I84:M84" si="27">I83*1</f>
        <v>0</v>
      </c>
      <c r="J84" s="67">
        <f t="shared" si="27"/>
        <v>0</v>
      </c>
      <c r="K84" s="67">
        <f t="shared" si="27"/>
        <v>0</v>
      </c>
      <c r="L84" s="67">
        <f t="shared" si="27"/>
        <v>0</v>
      </c>
      <c r="M84" s="67">
        <f t="shared" si="27"/>
        <v>0</v>
      </c>
      <c r="N84" s="340"/>
      <c r="O84" s="75"/>
      <c r="P84" s="237"/>
      <c r="Q84" s="238"/>
    </row>
    <row r="85" spans="1:37" ht="14.25" customHeight="1" thickBot="1" x14ac:dyDescent="0.3">
      <c r="A85" s="15" t="s">
        <v>12</v>
      </c>
      <c r="B85" s="37" t="s">
        <v>58</v>
      </c>
      <c r="C85" s="328" t="s">
        <v>15</v>
      </c>
      <c r="D85" s="329"/>
      <c r="E85" s="329"/>
      <c r="F85" s="329"/>
      <c r="G85" s="329"/>
      <c r="H85" s="38">
        <f>H61+H63+H66+H68+H70+H72+H74+H76+H78+H80+H84+H82</f>
        <v>467</v>
      </c>
      <c r="I85" s="38">
        <f t="shared" ref="I85:K85" si="28">I61+I63+I66+I68+I70+I72+I74+I76+I78+I80+I84+I82</f>
        <v>0</v>
      </c>
      <c r="J85" s="38">
        <f t="shared" si="28"/>
        <v>0</v>
      </c>
      <c r="K85" s="38">
        <f t="shared" si="28"/>
        <v>189.6</v>
      </c>
      <c r="L85" s="38">
        <f t="shared" ref="L85:M85" si="29">L61+L63+L66+L68+L70+L72+L74+L76+L78+L80+L84</f>
        <v>240.8</v>
      </c>
      <c r="M85" s="38">
        <f t="shared" si="29"/>
        <v>239.8</v>
      </c>
      <c r="N85" s="39"/>
      <c r="O85" s="39"/>
      <c r="P85" s="39"/>
      <c r="Q85" s="40"/>
    </row>
    <row r="86" spans="1:37" ht="14.25" customHeight="1" thickBot="1" x14ac:dyDescent="0.3">
      <c r="A86" s="26" t="s">
        <v>12</v>
      </c>
      <c r="B86" s="330" t="s">
        <v>169</v>
      </c>
      <c r="C86" s="331"/>
      <c r="D86" s="331"/>
      <c r="E86" s="331"/>
      <c r="F86" s="331"/>
      <c r="G86" s="331"/>
      <c r="H86" s="41">
        <f t="shared" ref="H86:M86" si="30">H85+H58+H36+H20</f>
        <v>6151.7</v>
      </c>
      <c r="I86" s="41">
        <f t="shared" si="30"/>
        <v>0</v>
      </c>
      <c r="J86" s="41">
        <f t="shared" si="30"/>
        <v>0</v>
      </c>
      <c r="K86" s="41">
        <f t="shared" si="30"/>
        <v>1173.4000000000001</v>
      </c>
      <c r="L86" s="41">
        <f t="shared" si="30"/>
        <v>6168.8</v>
      </c>
      <c r="M86" s="41">
        <f t="shared" si="30"/>
        <v>5637.8</v>
      </c>
      <c r="N86" s="42"/>
      <c r="O86" s="42"/>
      <c r="P86" s="42"/>
      <c r="Q86" s="43"/>
    </row>
    <row r="87" spans="1:37" ht="12.75" customHeight="1" thickBot="1" x14ac:dyDescent="0.3">
      <c r="A87" s="85"/>
      <c r="B87" s="332" t="s">
        <v>16</v>
      </c>
      <c r="C87" s="333"/>
      <c r="D87" s="333"/>
      <c r="E87" s="333"/>
      <c r="F87" s="333"/>
      <c r="G87" s="333"/>
      <c r="H87" s="83">
        <f>H86</f>
        <v>6151.7</v>
      </c>
      <c r="I87" s="83">
        <f t="shared" ref="I87:M87" si="31">I86</f>
        <v>0</v>
      </c>
      <c r="J87" s="83">
        <f t="shared" si="31"/>
        <v>0</v>
      </c>
      <c r="K87" s="83">
        <f t="shared" si="31"/>
        <v>1173.4000000000001</v>
      </c>
      <c r="L87" s="83">
        <f t="shared" si="31"/>
        <v>6168.8</v>
      </c>
      <c r="M87" s="83">
        <f t="shared" si="31"/>
        <v>5637.8</v>
      </c>
      <c r="N87" s="334"/>
      <c r="O87" s="334"/>
      <c r="P87" s="334"/>
      <c r="Q87" s="335"/>
    </row>
    <row r="88" spans="1:37" s="17" customFormat="1" ht="11.4" customHeight="1" x14ac:dyDescent="0.25">
      <c r="A88" s="89"/>
      <c r="B88" s="90"/>
      <c r="C88" s="90"/>
      <c r="D88" s="90"/>
      <c r="E88" s="90"/>
      <c r="F88" s="336"/>
      <c r="G88" s="336"/>
      <c r="H88" s="336"/>
      <c r="I88" s="336"/>
      <c r="J88" s="336"/>
      <c r="K88" s="336"/>
      <c r="L88" s="336"/>
      <c r="M88" s="336"/>
      <c r="N88" s="127"/>
      <c r="O88" s="127"/>
      <c r="P88" s="127"/>
      <c r="Q88" s="127"/>
      <c r="R88" s="16"/>
      <c r="S88" s="16"/>
      <c r="T88" s="16"/>
      <c r="U88" s="16"/>
      <c r="V88" s="16"/>
      <c r="W88" s="16"/>
      <c r="X88" s="16"/>
      <c r="Y88" s="16"/>
      <c r="Z88" s="16"/>
      <c r="AA88" s="16"/>
      <c r="AB88" s="16"/>
      <c r="AC88" s="16"/>
      <c r="AD88" s="16"/>
      <c r="AE88" s="16"/>
      <c r="AF88" s="16"/>
      <c r="AG88" s="16"/>
      <c r="AH88" s="16"/>
      <c r="AI88" s="16"/>
      <c r="AJ88" s="16"/>
      <c r="AK88" s="16"/>
    </row>
    <row r="89" spans="1:37" s="17" customFormat="1" ht="11.4" customHeight="1" x14ac:dyDescent="0.25">
      <c r="A89" s="89"/>
      <c r="B89" s="90"/>
      <c r="C89" s="90"/>
      <c r="D89" s="90"/>
      <c r="E89" s="90"/>
      <c r="F89" s="277"/>
      <c r="G89" s="277"/>
      <c r="H89" s="277"/>
      <c r="I89" s="277"/>
      <c r="J89" s="277"/>
      <c r="K89" s="277"/>
      <c r="L89" s="277"/>
      <c r="M89" s="277"/>
      <c r="N89" s="127"/>
      <c r="O89" s="127"/>
      <c r="P89" s="127"/>
      <c r="Q89" s="127"/>
      <c r="R89" s="16"/>
      <c r="S89" s="16"/>
      <c r="T89" s="16"/>
      <c r="U89" s="16"/>
      <c r="V89" s="16"/>
      <c r="W89" s="16"/>
      <c r="X89" s="16"/>
      <c r="Y89" s="16"/>
      <c r="Z89" s="16"/>
      <c r="AA89" s="16"/>
      <c r="AB89" s="16"/>
      <c r="AC89" s="16"/>
      <c r="AD89" s="16"/>
      <c r="AE89" s="16"/>
      <c r="AF89" s="16"/>
      <c r="AG89" s="16"/>
      <c r="AH89" s="16"/>
      <c r="AI89" s="16"/>
      <c r="AJ89" s="16"/>
      <c r="AK89" s="16"/>
    </row>
    <row r="90" spans="1:37" s="17" customFormat="1" ht="11.4" customHeight="1" x14ac:dyDescent="0.25">
      <c r="A90" s="89"/>
      <c r="B90" s="90"/>
      <c r="C90" s="90"/>
      <c r="D90" s="90"/>
      <c r="E90" s="90"/>
      <c r="F90" s="277"/>
      <c r="G90" s="277"/>
      <c r="H90" s="277"/>
      <c r="I90" s="277"/>
      <c r="J90" s="277"/>
      <c r="K90" s="277"/>
      <c r="L90" s="277"/>
      <c r="M90" s="277"/>
      <c r="N90" s="127"/>
      <c r="O90" s="127"/>
      <c r="P90" s="127"/>
      <c r="Q90" s="127"/>
      <c r="R90" s="16"/>
      <c r="S90" s="16"/>
      <c r="T90" s="16"/>
      <c r="U90" s="16"/>
      <c r="V90" s="16"/>
      <c r="W90" s="16"/>
      <c r="X90" s="16"/>
      <c r="Y90" s="16"/>
      <c r="Z90" s="16"/>
      <c r="AA90" s="16"/>
      <c r="AB90" s="16"/>
      <c r="AC90" s="16"/>
      <c r="AD90" s="16"/>
      <c r="AE90" s="16"/>
      <c r="AF90" s="16"/>
      <c r="AG90" s="16"/>
      <c r="AH90" s="16"/>
      <c r="AI90" s="16"/>
      <c r="AJ90" s="16"/>
      <c r="AK90" s="16"/>
    </row>
    <row r="91" spans="1:37" s="17" customFormat="1" ht="11.4" customHeight="1" x14ac:dyDescent="0.25">
      <c r="A91" s="89"/>
      <c r="B91" s="90"/>
      <c r="C91" s="90"/>
      <c r="D91" s="90"/>
      <c r="E91" s="90"/>
      <c r="F91" s="277"/>
      <c r="G91" s="277"/>
      <c r="H91" s="277"/>
      <c r="I91" s="277"/>
      <c r="J91" s="277"/>
      <c r="K91" s="277"/>
      <c r="L91" s="277"/>
      <c r="M91" s="277"/>
      <c r="N91" s="127"/>
      <c r="O91" s="127"/>
      <c r="P91" s="127"/>
      <c r="Q91" s="127"/>
      <c r="R91" s="16"/>
      <c r="S91" s="16"/>
      <c r="T91" s="16"/>
      <c r="U91" s="16"/>
      <c r="V91" s="16"/>
      <c r="W91" s="16"/>
      <c r="X91" s="16"/>
      <c r="Y91" s="16"/>
      <c r="Z91" s="16"/>
      <c r="AA91" s="16"/>
      <c r="AB91" s="16"/>
      <c r="AC91" s="16"/>
      <c r="AD91" s="16"/>
      <c r="AE91" s="16"/>
      <c r="AF91" s="16"/>
      <c r="AG91" s="16"/>
      <c r="AH91" s="16"/>
      <c r="AI91" s="16"/>
      <c r="AJ91" s="16"/>
      <c r="AK91" s="16"/>
    </row>
    <row r="92" spans="1:37" s="17" customFormat="1" ht="11.4" customHeight="1" x14ac:dyDescent="0.25">
      <c r="A92" s="89"/>
      <c r="B92" s="90"/>
      <c r="C92" s="90"/>
      <c r="D92" s="90"/>
      <c r="E92" s="90"/>
      <c r="F92" s="277"/>
      <c r="G92" s="277"/>
      <c r="H92" s="277"/>
      <c r="I92" s="277"/>
      <c r="J92" s="277"/>
      <c r="K92" s="277"/>
      <c r="L92" s="277"/>
      <c r="M92" s="277"/>
      <c r="N92" s="127"/>
      <c r="O92" s="127"/>
      <c r="P92" s="127"/>
      <c r="Q92" s="127"/>
      <c r="R92" s="16"/>
      <c r="S92" s="16"/>
      <c r="T92" s="16"/>
      <c r="U92" s="16"/>
      <c r="V92" s="16"/>
      <c r="W92" s="16"/>
      <c r="X92" s="16"/>
      <c r="Y92" s="16"/>
      <c r="Z92" s="16"/>
      <c r="AA92" s="16"/>
      <c r="AB92" s="16"/>
      <c r="AC92" s="16"/>
      <c r="AD92" s="16"/>
      <c r="AE92" s="16"/>
      <c r="AF92" s="16"/>
      <c r="AG92" s="16"/>
      <c r="AH92" s="16"/>
      <c r="AI92" s="16"/>
      <c r="AJ92" s="16"/>
      <c r="AK92" s="16"/>
    </row>
    <row r="93" spans="1:37" s="17" customFormat="1" ht="11.4" customHeight="1" x14ac:dyDescent="0.25">
      <c r="A93" s="89"/>
      <c r="B93" s="90"/>
      <c r="C93" s="90"/>
      <c r="D93" s="90"/>
      <c r="E93" s="90"/>
      <c r="F93" s="277"/>
      <c r="G93" s="277"/>
      <c r="H93" s="277"/>
      <c r="I93" s="277"/>
      <c r="J93" s="277"/>
      <c r="K93" s="277"/>
      <c r="L93" s="277"/>
      <c r="M93" s="277"/>
      <c r="N93" s="127"/>
      <c r="O93" s="127"/>
      <c r="P93" s="127"/>
      <c r="Q93" s="127"/>
      <c r="R93" s="16"/>
      <c r="S93" s="16"/>
      <c r="T93" s="16"/>
      <c r="U93" s="16"/>
      <c r="V93" s="16"/>
      <c r="W93" s="16"/>
      <c r="X93" s="16"/>
      <c r="Y93" s="16"/>
      <c r="Z93" s="16"/>
      <c r="AA93" s="16"/>
      <c r="AB93" s="16"/>
      <c r="AC93" s="16"/>
      <c r="AD93" s="16"/>
      <c r="AE93" s="16"/>
      <c r="AF93" s="16"/>
      <c r="AG93" s="16"/>
      <c r="AH93" s="16"/>
      <c r="AI93" s="16"/>
      <c r="AJ93" s="16"/>
      <c r="AK93" s="16"/>
    </row>
    <row r="94" spans="1:37" s="17" customFormat="1" ht="11.4" customHeight="1" x14ac:dyDescent="0.25">
      <c r="A94" s="89"/>
      <c r="B94" s="90"/>
      <c r="C94" s="90"/>
      <c r="D94" s="90"/>
      <c r="E94" s="90"/>
      <c r="F94" s="277"/>
      <c r="G94" s="277"/>
      <c r="H94" s="277"/>
      <c r="I94" s="277"/>
      <c r="J94" s="277"/>
      <c r="K94" s="277"/>
      <c r="L94" s="277"/>
      <c r="M94" s="277"/>
      <c r="N94" s="127"/>
      <c r="O94" s="127"/>
      <c r="P94" s="127"/>
      <c r="Q94" s="127"/>
      <c r="R94" s="16"/>
      <c r="S94" s="16"/>
      <c r="T94" s="16"/>
      <c r="U94" s="16"/>
      <c r="V94" s="16"/>
      <c r="W94" s="16"/>
      <c r="X94" s="16"/>
      <c r="Y94" s="16"/>
      <c r="Z94" s="16"/>
      <c r="AA94" s="16"/>
      <c r="AB94" s="16"/>
      <c r="AC94" s="16"/>
      <c r="AD94" s="16"/>
      <c r="AE94" s="16"/>
      <c r="AF94" s="16"/>
      <c r="AG94" s="16"/>
      <c r="AH94" s="16"/>
      <c r="AI94" s="16"/>
      <c r="AJ94" s="16"/>
      <c r="AK94" s="16"/>
    </row>
    <row r="95" spans="1:37" s="17" customFormat="1" ht="13.2" customHeight="1" thickBot="1" x14ac:dyDescent="0.3">
      <c r="A95" s="89"/>
      <c r="B95" s="90"/>
      <c r="C95" s="90"/>
      <c r="D95" s="90"/>
      <c r="E95" s="90"/>
      <c r="F95" s="90"/>
      <c r="G95" s="337" t="s">
        <v>17</v>
      </c>
      <c r="H95" s="338"/>
      <c r="I95" s="338"/>
      <c r="J95" s="338"/>
      <c r="K95" s="338"/>
      <c r="L95" s="338"/>
      <c r="M95" s="338"/>
      <c r="N95" s="338"/>
      <c r="O95" s="127"/>
      <c r="P95" s="127"/>
      <c r="Q95" s="127"/>
      <c r="R95" s="16"/>
      <c r="S95" s="16"/>
      <c r="T95" s="16"/>
      <c r="U95" s="16"/>
      <c r="V95" s="16"/>
      <c r="W95" s="16"/>
      <c r="X95" s="16"/>
      <c r="Y95" s="16"/>
      <c r="Z95" s="16"/>
      <c r="AA95" s="16"/>
      <c r="AB95" s="16"/>
      <c r="AC95" s="16"/>
      <c r="AD95" s="16"/>
      <c r="AE95" s="16"/>
      <c r="AF95" s="16"/>
      <c r="AG95" s="16"/>
      <c r="AH95" s="16"/>
      <c r="AI95" s="16"/>
      <c r="AJ95" s="16"/>
      <c r="AK95" s="16"/>
    </row>
    <row r="96" spans="1:37" ht="32.4" customHeight="1" thickBot="1" x14ac:dyDescent="0.3">
      <c r="D96" s="292" t="s">
        <v>18</v>
      </c>
      <c r="E96" s="293"/>
      <c r="F96" s="293"/>
      <c r="G96" s="293"/>
      <c r="H96" s="294"/>
      <c r="I96" s="295" t="s">
        <v>95</v>
      </c>
      <c r="J96" s="296"/>
      <c r="K96" s="296"/>
      <c r="L96" s="297"/>
      <c r="M96" s="5"/>
      <c r="N96" s="5"/>
    </row>
    <row r="97" spans="4:14" ht="13.8" thickBot="1" x14ac:dyDescent="0.3">
      <c r="D97" s="298" t="s">
        <v>19</v>
      </c>
      <c r="E97" s="299"/>
      <c r="F97" s="299"/>
      <c r="G97" s="299"/>
      <c r="H97" s="300"/>
      <c r="I97" s="301">
        <f>I98+I99+I100+I101+I102</f>
        <v>4979.3999999999996</v>
      </c>
      <c r="J97" s="302"/>
      <c r="K97" s="302"/>
      <c r="L97" s="303"/>
      <c r="M97" s="5"/>
      <c r="N97" s="5"/>
    </row>
    <row r="98" spans="4:14" ht="11.4" customHeight="1" x14ac:dyDescent="0.25">
      <c r="D98" s="304" t="s">
        <v>76</v>
      </c>
      <c r="E98" s="305"/>
      <c r="F98" s="305"/>
      <c r="G98" s="305"/>
      <c r="H98" s="306"/>
      <c r="I98" s="307">
        <v>4979.3999999999996</v>
      </c>
      <c r="J98" s="308"/>
      <c r="K98" s="308"/>
      <c r="L98" s="309"/>
      <c r="M98" s="5"/>
      <c r="N98" s="5"/>
    </row>
    <row r="99" spans="4:14" ht="12" customHeight="1" x14ac:dyDescent="0.25">
      <c r="D99" s="283" t="s">
        <v>77</v>
      </c>
      <c r="E99" s="284"/>
      <c r="F99" s="284"/>
      <c r="G99" s="284"/>
      <c r="H99" s="285"/>
      <c r="I99" s="286"/>
      <c r="J99" s="287"/>
      <c r="K99" s="287"/>
      <c r="L99" s="288"/>
      <c r="M99" s="5"/>
      <c r="N99" s="5"/>
    </row>
    <row r="100" spans="4:14" ht="13.2" x14ac:dyDescent="0.25">
      <c r="D100" s="289" t="s">
        <v>96</v>
      </c>
      <c r="E100" s="290"/>
      <c r="F100" s="290"/>
      <c r="G100" s="290"/>
      <c r="H100" s="291"/>
      <c r="I100" s="286"/>
      <c r="J100" s="287"/>
      <c r="K100" s="287"/>
      <c r="L100" s="288"/>
      <c r="M100" s="5"/>
      <c r="N100" s="5"/>
    </row>
    <row r="101" spans="4:14" ht="13.2" x14ac:dyDescent="0.25">
      <c r="D101" s="289" t="s">
        <v>78</v>
      </c>
      <c r="E101" s="290"/>
      <c r="F101" s="290"/>
      <c r="G101" s="290"/>
      <c r="H101" s="291"/>
      <c r="I101" s="286">
        <v>0</v>
      </c>
      <c r="J101" s="287"/>
      <c r="K101" s="287"/>
      <c r="L101" s="288"/>
      <c r="M101" s="5"/>
      <c r="N101" s="5"/>
    </row>
    <row r="102" spans="4:14" ht="13.2" customHeight="1" thickBot="1" x14ac:dyDescent="0.3">
      <c r="D102" s="283" t="s">
        <v>79</v>
      </c>
      <c r="E102" s="284"/>
      <c r="F102" s="284"/>
      <c r="G102" s="284"/>
      <c r="H102" s="285"/>
      <c r="I102" s="286">
        <v>0</v>
      </c>
      <c r="J102" s="287"/>
      <c r="K102" s="287"/>
      <c r="L102" s="288"/>
      <c r="M102" s="5"/>
      <c r="N102" s="5"/>
    </row>
    <row r="103" spans="4:14" ht="12" customHeight="1" thickBot="1" x14ac:dyDescent="0.3">
      <c r="D103" s="298" t="s">
        <v>20</v>
      </c>
      <c r="E103" s="299"/>
      <c r="F103" s="299"/>
      <c r="G103" s="299"/>
      <c r="H103" s="300"/>
      <c r="I103" s="301">
        <f>SUM(I104:L107)</f>
        <v>1172.3</v>
      </c>
      <c r="J103" s="302"/>
      <c r="K103" s="302"/>
      <c r="L103" s="303"/>
      <c r="M103" s="5"/>
      <c r="N103" s="5"/>
    </row>
    <row r="104" spans="4:14" ht="11.4" customHeight="1" x14ac:dyDescent="0.25">
      <c r="D104" s="322" t="s">
        <v>80</v>
      </c>
      <c r="E104" s="323"/>
      <c r="F104" s="323"/>
      <c r="G104" s="323"/>
      <c r="H104" s="324"/>
      <c r="I104" s="325">
        <v>0</v>
      </c>
      <c r="J104" s="326"/>
      <c r="K104" s="326"/>
      <c r="L104" s="327"/>
      <c r="M104" s="5"/>
      <c r="N104" s="5"/>
    </row>
    <row r="105" spans="4:14" ht="13.2" x14ac:dyDescent="0.25">
      <c r="D105" s="315" t="s">
        <v>81</v>
      </c>
      <c r="E105" s="316"/>
      <c r="F105" s="316"/>
      <c r="G105" s="316"/>
      <c r="H105" s="317"/>
      <c r="I105" s="287">
        <v>0</v>
      </c>
      <c r="J105" s="287"/>
      <c r="K105" s="287"/>
      <c r="L105" s="288"/>
      <c r="M105" s="5"/>
      <c r="N105" s="5"/>
    </row>
    <row r="106" spans="4:14" ht="11.4" customHeight="1" x14ac:dyDescent="0.25">
      <c r="D106" s="318" t="s">
        <v>170</v>
      </c>
      <c r="E106" s="319"/>
      <c r="F106" s="319"/>
      <c r="G106" s="319"/>
      <c r="H106" s="320"/>
      <c r="I106" s="287">
        <v>1172.3</v>
      </c>
      <c r="J106" s="287"/>
      <c r="K106" s="287"/>
      <c r="L106" s="288"/>
      <c r="M106" s="5"/>
      <c r="N106" s="5"/>
    </row>
    <row r="107" spans="4:14" ht="12.6" customHeight="1" thickBot="1" x14ac:dyDescent="0.3">
      <c r="D107" s="289" t="s">
        <v>82</v>
      </c>
      <c r="E107" s="290"/>
      <c r="F107" s="290"/>
      <c r="G107" s="290"/>
      <c r="H107" s="321"/>
      <c r="I107" s="287"/>
      <c r="J107" s="287"/>
      <c r="K107" s="287"/>
      <c r="L107" s="288"/>
    </row>
    <row r="108" spans="4:14" ht="12.6" customHeight="1" thickBot="1" x14ac:dyDescent="0.3">
      <c r="D108" s="310" t="s">
        <v>21</v>
      </c>
      <c r="E108" s="311"/>
      <c r="F108" s="311"/>
      <c r="G108" s="311"/>
      <c r="H108" s="312"/>
      <c r="I108" s="313">
        <f>I103+I97</f>
        <v>6151.7</v>
      </c>
      <c r="J108" s="313"/>
      <c r="K108" s="313"/>
      <c r="L108" s="314"/>
    </row>
  </sheetData>
  <mergeCells count="227">
    <mergeCell ref="A9:A14"/>
    <mergeCell ref="B9:B14"/>
    <mergeCell ref="C9:C14"/>
    <mergeCell ref="D9:D14"/>
    <mergeCell ref="E9:E14"/>
    <mergeCell ref="F9:F14"/>
    <mergeCell ref="L4:L6"/>
    <mergeCell ref="M4:M6"/>
    <mergeCell ref="N4:Q4"/>
    <mergeCell ref="L1:Q1"/>
    <mergeCell ref="A4:A6"/>
    <mergeCell ref="B4:B6"/>
    <mergeCell ref="C4:C6"/>
    <mergeCell ref="D4:D6"/>
    <mergeCell ref="E4:E6"/>
    <mergeCell ref="F4:F6"/>
    <mergeCell ref="G4:G6"/>
    <mergeCell ref="H4:K4"/>
    <mergeCell ref="H5:H6"/>
    <mergeCell ref="I5:J5"/>
    <mergeCell ref="K5:K6"/>
    <mergeCell ref="N5:N6"/>
    <mergeCell ref="O5:Q5"/>
    <mergeCell ref="A3:Q3"/>
    <mergeCell ref="C15:C17"/>
    <mergeCell ref="D15:D17"/>
    <mergeCell ref="E15:E17"/>
    <mergeCell ref="F15:F17"/>
    <mergeCell ref="N16:N17"/>
    <mergeCell ref="B7:Q7"/>
    <mergeCell ref="C8:Q8"/>
    <mergeCell ref="C18:C19"/>
    <mergeCell ref="D18:D19"/>
    <mergeCell ref="E18:E19"/>
    <mergeCell ref="F18:F19"/>
    <mergeCell ref="N18:N19"/>
    <mergeCell ref="C20:G20"/>
    <mergeCell ref="C21:Q21"/>
    <mergeCell ref="A22:A23"/>
    <mergeCell ref="B22:B23"/>
    <mergeCell ref="C22:C23"/>
    <mergeCell ref="D22:D23"/>
    <mergeCell ref="E22:E23"/>
    <mergeCell ref="F22:F23"/>
    <mergeCell ref="N22:N23"/>
    <mergeCell ref="A28:A30"/>
    <mergeCell ref="B28:B30"/>
    <mergeCell ref="C28:C30"/>
    <mergeCell ref="D28:D30"/>
    <mergeCell ref="E28:E30"/>
    <mergeCell ref="F28:F30"/>
    <mergeCell ref="A24:A27"/>
    <mergeCell ref="B24:B27"/>
    <mergeCell ref="C24:C27"/>
    <mergeCell ref="D24:D27"/>
    <mergeCell ref="E24:E27"/>
    <mergeCell ref="F24:F27"/>
    <mergeCell ref="N31:N32"/>
    <mergeCell ref="A34:A35"/>
    <mergeCell ref="B34:B35"/>
    <mergeCell ref="C34:C35"/>
    <mergeCell ref="D34:D35"/>
    <mergeCell ref="E34:E35"/>
    <mergeCell ref="F34:F35"/>
    <mergeCell ref="A31:A33"/>
    <mergeCell ref="B31:B33"/>
    <mergeCell ref="C31:C33"/>
    <mergeCell ref="D31:D33"/>
    <mergeCell ref="E31:E33"/>
    <mergeCell ref="F31:F33"/>
    <mergeCell ref="C36:G36"/>
    <mergeCell ref="C37:Q37"/>
    <mergeCell ref="A38:A40"/>
    <mergeCell ref="B38:B40"/>
    <mergeCell ref="C38:C40"/>
    <mergeCell ref="D38:D40"/>
    <mergeCell ref="E38:E40"/>
    <mergeCell ref="F38:F40"/>
    <mergeCell ref="N38:N40"/>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D54:D55"/>
    <mergeCell ref="A56:A57"/>
    <mergeCell ref="B56:B57"/>
    <mergeCell ref="C56:C57"/>
    <mergeCell ref="D56:D57"/>
    <mergeCell ref="E56:E57"/>
    <mergeCell ref="A52:A53"/>
    <mergeCell ref="B52:B53"/>
    <mergeCell ref="C52:C53"/>
    <mergeCell ref="D52:D53"/>
    <mergeCell ref="E52:E53"/>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A71:A72"/>
    <mergeCell ref="B71:B72"/>
    <mergeCell ref="C71:C72"/>
    <mergeCell ref="D71:D72"/>
    <mergeCell ref="E71:E72"/>
    <mergeCell ref="F71:F72"/>
    <mergeCell ref="A69:A70"/>
    <mergeCell ref="B69:B70"/>
    <mergeCell ref="C69:C70"/>
    <mergeCell ref="D69:D70"/>
    <mergeCell ref="E69:E70"/>
    <mergeCell ref="F69:F70"/>
    <mergeCell ref="E81:E82"/>
    <mergeCell ref="F81:F82"/>
    <mergeCell ref="N81:N82"/>
    <mergeCell ref="D75:D76"/>
    <mergeCell ref="N75:N76"/>
    <mergeCell ref="D77:D78"/>
    <mergeCell ref="E77:E78"/>
    <mergeCell ref="F77:F78"/>
    <mergeCell ref="N77:N78"/>
    <mergeCell ref="C85:G85"/>
    <mergeCell ref="B86:G86"/>
    <mergeCell ref="B87:G87"/>
    <mergeCell ref="N87:Q87"/>
    <mergeCell ref="F88:M88"/>
    <mergeCell ref="G95:N95"/>
    <mergeCell ref="N79:N80"/>
    <mergeCell ref="A83:A84"/>
    <mergeCell ref="B83:B84"/>
    <mergeCell ref="C83:C84"/>
    <mergeCell ref="D83:D84"/>
    <mergeCell ref="E83:E84"/>
    <mergeCell ref="F83:F84"/>
    <mergeCell ref="N83:N84"/>
    <mergeCell ref="A79:A80"/>
    <mergeCell ref="B79:B80"/>
    <mergeCell ref="C79:C80"/>
    <mergeCell ref="D79:D80"/>
    <mergeCell ref="E79:E80"/>
    <mergeCell ref="F79:F80"/>
    <mergeCell ref="A81:A82"/>
    <mergeCell ref="B81:B82"/>
    <mergeCell ref="C81:C82"/>
    <mergeCell ref="D81:D82"/>
    <mergeCell ref="D108:H108"/>
    <mergeCell ref="I108:L108"/>
    <mergeCell ref="D105:H105"/>
    <mergeCell ref="I105:L105"/>
    <mergeCell ref="D106:H106"/>
    <mergeCell ref="I106:L106"/>
    <mergeCell ref="D107:H107"/>
    <mergeCell ref="I107:L107"/>
    <mergeCell ref="D102:H102"/>
    <mergeCell ref="I102:L102"/>
    <mergeCell ref="D103:H103"/>
    <mergeCell ref="I103:L103"/>
    <mergeCell ref="D104:H104"/>
    <mergeCell ref="I104:L104"/>
    <mergeCell ref="D99:H99"/>
    <mergeCell ref="I99:L99"/>
    <mergeCell ref="D100:H100"/>
    <mergeCell ref="I100:L100"/>
    <mergeCell ref="D101:H101"/>
    <mergeCell ref="I101:L101"/>
    <mergeCell ref="D96:H96"/>
    <mergeCell ref="I96:L96"/>
    <mergeCell ref="D97:H97"/>
    <mergeCell ref="I97:L97"/>
    <mergeCell ref="D98:H98"/>
    <mergeCell ref="I98:L98"/>
  </mergeCells>
  <pageMargins left="0.25" right="0.25" top="0.75" bottom="0.75" header="0.3" footer="0.3"/>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E23" sqref="E23"/>
    </sheetView>
  </sheetViews>
  <sheetFormatPr defaultRowHeight="13.2" x14ac:dyDescent="0.25"/>
  <cols>
    <col min="2" max="2" width="14.88671875" customWidth="1"/>
    <col min="3" max="3" width="43.5546875" customWidth="1"/>
  </cols>
  <sheetData>
    <row r="2" spans="2:3" ht="13.8" thickBot="1" x14ac:dyDescent="0.3">
      <c r="C2" t="s">
        <v>53</v>
      </c>
    </row>
    <row r="3" spans="2:3" ht="31.8" thickBot="1" x14ac:dyDescent="0.3">
      <c r="B3" s="18" t="s">
        <v>23</v>
      </c>
      <c r="C3" s="19" t="s">
        <v>24</v>
      </c>
    </row>
    <row r="4" spans="2:3" ht="14.25" customHeight="1" x14ac:dyDescent="0.25">
      <c r="B4" s="20">
        <v>0</v>
      </c>
      <c r="C4" s="21" t="s">
        <v>25</v>
      </c>
    </row>
    <row r="5" spans="2:3" ht="14.25" customHeight="1" x14ac:dyDescent="0.25">
      <c r="B5" s="20">
        <v>1</v>
      </c>
      <c r="C5" s="21" t="s">
        <v>26</v>
      </c>
    </row>
    <row r="6" spans="2:3" ht="15.75" customHeight="1" x14ac:dyDescent="0.25">
      <c r="B6" s="20">
        <v>2</v>
      </c>
      <c r="C6" s="21" t="s">
        <v>27</v>
      </c>
    </row>
    <row r="7" spans="2:3" ht="16.5" customHeight="1" x14ac:dyDescent="0.25">
      <c r="B7" s="20">
        <v>3</v>
      </c>
      <c r="C7" s="21" t="s">
        <v>28</v>
      </c>
    </row>
    <row r="8" spans="2:3" ht="13.5" customHeight="1" x14ac:dyDescent="0.25">
      <c r="B8" s="20">
        <v>4</v>
      </c>
      <c r="C8" s="21" t="s">
        <v>29</v>
      </c>
    </row>
    <row r="9" spans="2:3" ht="15.75" customHeight="1" x14ac:dyDescent="0.25">
      <c r="B9" s="20">
        <v>5</v>
      </c>
      <c r="C9" s="21" t="s">
        <v>30</v>
      </c>
    </row>
    <row r="10" spans="2:3" ht="15.75" customHeight="1" x14ac:dyDescent="0.25">
      <c r="B10" s="20">
        <v>6</v>
      </c>
      <c r="C10" s="21" t="s">
        <v>31</v>
      </c>
    </row>
    <row r="11" spans="2:3" ht="15.75" customHeight="1" x14ac:dyDescent="0.25">
      <c r="B11" s="20">
        <v>7</v>
      </c>
      <c r="C11" s="21" t="s">
        <v>32</v>
      </c>
    </row>
    <row r="12" spans="2:3" ht="13.5" customHeight="1" x14ac:dyDescent="0.25">
      <c r="B12" s="20">
        <v>8</v>
      </c>
      <c r="C12" s="21" t="s">
        <v>33</v>
      </c>
    </row>
    <row r="13" spans="2:3" ht="13.5" customHeight="1" x14ac:dyDescent="0.25">
      <c r="B13" s="20">
        <v>9</v>
      </c>
      <c r="C13" s="21" t="s">
        <v>34</v>
      </c>
    </row>
    <row r="14" spans="2:3" ht="15.75" customHeight="1" x14ac:dyDescent="0.25">
      <c r="B14" s="20">
        <v>10</v>
      </c>
      <c r="C14" s="21" t="s">
        <v>35</v>
      </c>
    </row>
    <row r="15" spans="2:3" ht="18" customHeight="1" x14ac:dyDescent="0.25">
      <c r="B15" s="20">
        <v>11</v>
      </c>
      <c r="C15" s="21" t="s">
        <v>36</v>
      </c>
    </row>
    <row r="16" spans="2:3" ht="16.5" customHeight="1" x14ac:dyDescent="0.25">
      <c r="B16" s="20">
        <v>12</v>
      </c>
      <c r="C16" s="21" t="s">
        <v>37</v>
      </c>
    </row>
    <row r="17" spans="2:3" ht="14.25" customHeight="1" x14ac:dyDescent="0.25">
      <c r="B17" s="20">
        <v>13</v>
      </c>
      <c r="C17" s="21" t="s">
        <v>38</v>
      </c>
    </row>
    <row r="18" spans="2:3" ht="15" customHeight="1" x14ac:dyDescent="0.25">
      <c r="B18" s="20">
        <v>14</v>
      </c>
      <c r="C18" s="21" t="s">
        <v>39</v>
      </c>
    </row>
    <row r="19" spans="2:3" ht="15" customHeight="1" x14ac:dyDescent="0.25">
      <c r="B19" s="20">
        <v>15</v>
      </c>
      <c r="C19" s="21" t="s">
        <v>40</v>
      </c>
    </row>
    <row r="20" spans="2:3" ht="17.25" customHeight="1" x14ac:dyDescent="0.25">
      <c r="B20" s="20">
        <v>16</v>
      </c>
      <c r="C20" s="21" t="s">
        <v>41</v>
      </c>
    </row>
    <row r="21" spans="2:3" ht="17.25" customHeight="1" x14ac:dyDescent="0.25">
      <c r="B21" s="20">
        <v>17</v>
      </c>
      <c r="C21" s="21" t="s">
        <v>42</v>
      </c>
    </row>
    <row r="22" spans="2:3" ht="15.75" customHeight="1" x14ac:dyDescent="0.25">
      <c r="B22" s="20">
        <v>18</v>
      </c>
      <c r="C22" s="21" t="s">
        <v>43</v>
      </c>
    </row>
    <row r="23" spans="2:3" ht="15.75" customHeight="1" x14ac:dyDescent="0.25">
      <c r="B23" s="20">
        <v>19</v>
      </c>
      <c r="C23" s="21" t="s">
        <v>44</v>
      </c>
    </row>
    <row r="24" spans="2:3" ht="15.75" customHeight="1" x14ac:dyDescent="0.25">
      <c r="B24" s="20">
        <v>20</v>
      </c>
      <c r="C24" s="21" t="s">
        <v>45</v>
      </c>
    </row>
    <row r="25" spans="2:3" ht="17.25" customHeight="1" x14ac:dyDescent="0.25">
      <c r="B25" s="20">
        <v>21</v>
      </c>
      <c r="C25" s="21" t="s">
        <v>46</v>
      </c>
    </row>
    <row r="26" spans="2:3" ht="17.25" customHeight="1" x14ac:dyDescent="0.25">
      <c r="B26" s="20">
        <v>22</v>
      </c>
      <c r="C26" s="21" t="s">
        <v>54</v>
      </c>
    </row>
    <row r="27" spans="2:3" ht="16.5" customHeight="1" x14ac:dyDescent="0.25">
      <c r="B27" s="20">
        <v>23</v>
      </c>
      <c r="C27" s="21" t="s">
        <v>47</v>
      </c>
    </row>
    <row r="28" spans="2:3" ht="16.5" customHeight="1" x14ac:dyDescent="0.25">
      <c r="B28" s="20">
        <v>24</v>
      </c>
      <c r="C28" s="21" t="s">
        <v>48</v>
      </c>
    </row>
    <row r="29" spans="2:3" ht="16.5" customHeight="1" x14ac:dyDescent="0.25">
      <c r="B29" s="20">
        <v>25</v>
      </c>
      <c r="C29" s="21" t="s">
        <v>49</v>
      </c>
    </row>
    <row r="30" spans="2:3" ht="15" customHeight="1" x14ac:dyDescent="0.25">
      <c r="B30" s="20">
        <v>26</v>
      </c>
      <c r="C30" s="21" t="s">
        <v>50</v>
      </c>
    </row>
    <row r="31" spans="2:3" ht="18" customHeight="1" x14ac:dyDescent="0.25">
      <c r="B31" s="20">
        <v>27</v>
      </c>
      <c r="C31" s="21" t="s">
        <v>51</v>
      </c>
    </row>
    <row r="32" spans="2:3" ht="16.5" customHeight="1" x14ac:dyDescent="0.25">
      <c r="B32" s="20">
        <v>28</v>
      </c>
      <c r="C32" s="21" t="s">
        <v>84</v>
      </c>
    </row>
    <row r="33" spans="2:3" ht="18.75" customHeight="1" thickBot="1" x14ac:dyDescent="0.3">
      <c r="B33" s="22">
        <v>29</v>
      </c>
      <c r="C33" s="23" t="s">
        <v>52</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10</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Loreta Babilauskienė</dc:creator>
  <cp:lastModifiedBy>Asta Puodžiūnienė</cp:lastModifiedBy>
  <cp:lastPrinted>2016-08-09T11:31:18Z</cp:lastPrinted>
  <dcterms:created xsi:type="dcterms:W3CDTF">1996-10-14T23:33:28Z</dcterms:created>
  <dcterms:modified xsi:type="dcterms:W3CDTF">2016-08-10T12:56:44Z</dcterms:modified>
</cp:coreProperties>
</file>