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8\"/>
    </mc:Choice>
  </mc:AlternateContent>
  <bookViews>
    <workbookView xWindow="0" yWindow="0" windowWidth="23040" windowHeight="8808"/>
  </bookViews>
  <sheets>
    <sheet name="04" sheetId="6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H76" i="6" l="1"/>
  <c r="M64" i="6"/>
  <c r="L64" i="6"/>
  <c r="K64" i="6"/>
  <c r="J64" i="6"/>
  <c r="J65" i="6" s="1"/>
  <c r="I64" i="6"/>
  <c r="H64" i="6"/>
  <c r="M62" i="6"/>
  <c r="L62" i="6"/>
  <c r="K62" i="6"/>
  <c r="I62" i="6"/>
  <c r="H62" i="6"/>
  <c r="H65" i="6" s="1"/>
  <c r="M58" i="6"/>
  <c r="L58" i="6"/>
  <c r="K58" i="6"/>
  <c r="I58" i="6"/>
  <c r="H58" i="6"/>
  <c r="M56" i="6"/>
  <c r="L56" i="6"/>
  <c r="K56" i="6"/>
  <c r="I56" i="6"/>
  <c r="H56" i="6"/>
  <c r="M54" i="6"/>
  <c r="L54" i="6"/>
  <c r="K54" i="6"/>
  <c r="I54" i="6"/>
  <c r="H54" i="6"/>
  <c r="M52" i="6"/>
  <c r="L52" i="6"/>
  <c r="K52" i="6"/>
  <c r="J52" i="6"/>
  <c r="J59" i="6" s="1"/>
  <c r="I52" i="6"/>
  <c r="H52" i="6"/>
  <c r="M48" i="6"/>
  <c r="L48" i="6"/>
  <c r="K48" i="6"/>
  <c r="J48" i="6"/>
  <c r="I48" i="6"/>
  <c r="H48" i="6"/>
  <c r="M46" i="6"/>
  <c r="L46" i="6"/>
  <c r="K46" i="6"/>
  <c r="J46" i="6"/>
  <c r="I46" i="6"/>
  <c r="H46" i="6"/>
  <c r="M44" i="6"/>
  <c r="L44" i="6"/>
  <c r="K44" i="6"/>
  <c r="J44" i="6"/>
  <c r="I44" i="6"/>
  <c r="H44" i="6"/>
  <c r="M42" i="6"/>
  <c r="L42" i="6"/>
  <c r="K42" i="6"/>
  <c r="I42" i="6"/>
  <c r="H42" i="6"/>
  <c r="M40" i="6"/>
  <c r="L40" i="6"/>
  <c r="K40" i="6"/>
  <c r="J40" i="6"/>
  <c r="I40" i="6"/>
  <c r="H40" i="6"/>
  <c r="M38" i="6"/>
  <c r="L38" i="6"/>
  <c r="K38" i="6"/>
  <c r="J38" i="6"/>
  <c r="I38" i="6"/>
  <c r="H38" i="6"/>
  <c r="M34" i="6"/>
  <c r="L34" i="6"/>
  <c r="K34" i="6"/>
  <c r="J34" i="6"/>
  <c r="I34" i="6"/>
  <c r="H34" i="6"/>
  <c r="M32" i="6"/>
  <c r="L32" i="6"/>
  <c r="K32" i="6"/>
  <c r="J32" i="6"/>
  <c r="I32" i="6"/>
  <c r="H32" i="6"/>
  <c r="M30" i="6"/>
  <c r="L30" i="6"/>
  <c r="K30" i="6"/>
  <c r="J30" i="6"/>
  <c r="I30" i="6"/>
  <c r="H30" i="6"/>
  <c r="L28" i="6"/>
  <c r="K28" i="6"/>
  <c r="J28" i="6"/>
  <c r="I28" i="6"/>
  <c r="H28" i="6"/>
  <c r="M25" i="6"/>
  <c r="L25" i="6"/>
  <c r="K25" i="6"/>
  <c r="J25" i="6"/>
  <c r="I25" i="6"/>
  <c r="H25" i="6"/>
  <c r="M23" i="6"/>
  <c r="L23" i="6"/>
  <c r="K23" i="6"/>
  <c r="J23" i="6"/>
  <c r="I23" i="6"/>
  <c r="H23" i="6"/>
  <c r="M18" i="6"/>
  <c r="K18" i="6"/>
  <c r="J18" i="6"/>
  <c r="I18" i="6"/>
  <c r="H18" i="6"/>
  <c r="M15" i="6"/>
  <c r="L15" i="6"/>
  <c r="K15" i="6"/>
  <c r="J15" i="6"/>
  <c r="I15" i="6"/>
  <c r="H15" i="6"/>
  <c r="M13" i="6"/>
  <c r="L13" i="6"/>
  <c r="K13" i="6"/>
  <c r="J13" i="6"/>
  <c r="I13" i="6"/>
  <c r="H13" i="6"/>
  <c r="M11" i="6"/>
  <c r="L11" i="6"/>
  <c r="K11" i="6"/>
  <c r="K19" i="6" s="1"/>
  <c r="J11" i="6"/>
  <c r="I11" i="6"/>
  <c r="H11" i="6"/>
  <c r="M65" i="6" l="1"/>
  <c r="I49" i="6"/>
  <c r="I65" i="6"/>
  <c r="M49" i="6"/>
  <c r="I19" i="6"/>
  <c r="M19" i="6"/>
  <c r="J35" i="6"/>
  <c r="H35" i="6"/>
  <c r="H66" i="6" s="1"/>
  <c r="H67" i="6" s="1"/>
  <c r="H70" i="6" s="1"/>
  <c r="H81" i="6" s="1"/>
  <c r="L35" i="6"/>
  <c r="K59" i="6"/>
  <c r="K35" i="6"/>
  <c r="K66" i="6" s="1"/>
  <c r="K67" i="6" s="1"/>
  <c r="I35" i="6"/>
  <c r="M35" i="6"/>
  <c r="K49" i="6"/>
  <c r="H59" i="6"/>
  <c r="L59" i="6"/>
  <c r="K65" i="6"/>
  <c r="J19" i="6"/>
  <c r="H19" i="6"/>
  <c r="L19" i="6"/>
  <c r="H49" i="6"/>
  <c r="L49" i="6"/>
  <c r="J49" i="6"/>
  <c r="J66" i="6" s="1"/>
  <c r="J67" i="6" s="1"/>
  <c r="I59" i="6"/>
  <c r="I66" i="6" s="1"/>
  <c r="I67" i="6" s="1"/>
  <c r="M59" i="6"/>
  <c r="L65" i="6"/>
  <c r="M66" i="6"/>
  <c r="M67" i="6" s="1"/>
  <c r="L66" i="6" l="1"/>
  <c r="L67" i="6" s="1"/>
</calcChain>
</file>

<file path=xl/sharedStrings.xml><?xml version="1.0" encoding="utf-8"?>
<sst xmlns="http://schemas.openxmlformats.org/spreadsheetml/2006/main" count="340" uniqueCount="160">
  <si>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</si>
  <si>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</si>
  <si>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</si>
  <si>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</si>
  <si>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</si>
  <si>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</si>
  <si>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</si>
  <si>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</si>
  <si>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</si>
  <si>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</si>
  <si>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</si>
  <si>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</si>
  <si>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</si>
  <si>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</si>
  <si>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</si>
  <si>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</si>
  <si>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</si>
  <si>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</si>
  <si>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</si>
  <si>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</si>
  <si>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</si>
  <si>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</si>
  <si>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</si>
  <si>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</si>
  <si>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</si>
  <si>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</si>
  <si>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</si>
  <si>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</si>
  <si>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</si>
  <si>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</si>
  <si>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</si>
  <si>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</si>
  <si>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</si>
  <si>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</si>
  <si>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</si>
  <si>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</si>
  <si>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</si>
  <si>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</si>
  <si>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</si>
  <si>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</si>
  <si>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</si>
  <si>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</si>
  <si>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</si>
  <si>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</si>
  <si>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</si>
  <si>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</si>
  <si>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</si>
  <si>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</si>
  <si>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</si>
  <si>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</si>
  <si>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</si>
  <si>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</si>
  <si>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</si>
  <si>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</si>
  <si>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</si>
  <si>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</si>
  <si>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</si>
  <si>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</si>
  <si>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</si>
  <si>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</si>
  <si>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</si>
  <si>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</si>
  <si>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</si>
  <si>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</si>
  <si>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</si>
  <si>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</si>
  <si>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</si>
  <si>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</si>
  <si>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</si>
  <si>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</si>
  <si>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2</t>
  </si>
  <si>
    <t>3</t>
  </si>
  <si>
    <t>288724610</t>
  </si>
  <si>
    <t>+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</si>
  <si>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</si>
  <si>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</si>
  <si>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</si>
  <si>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</si>
  <si>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</si>
  <si>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</si>
  <si>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</si>
  <si>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</si>
  <si>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</si>
  <si>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2017 metų išlaidų projektas, tūkst. Eur</t>
  </si>
  <si>
    <t>2018 metų išlaidų projektas, tūkst. Eur</t>
  </si>
  <si>
    <t>2018 metai</t>
  </si>
  <si>
    <t>Sporto skyrius</t>
  </si>
  <si>
    <t>80</t>
  </si>
  <si>
    <t>8</t>
  </si>
  <si>
    <t>18</t>
  </si>
  <si>
    <t>20</t>
  </si>
  <si>
    <t>30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</si>
  <si>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</si>
  <si>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APLINKOS APSAUGOS RĖMIMO SPECIALIOJI PROGRAMA (04)</t>
  </si>
  <si>
    <t>Asignavimai biudžetiniams 2016 metams,  tūkst. Eur</t>
  </si>
  <si>
    <t>Siekti sudaryti prielaidas saugiai aplinkosauginiu požiūriu, švariai, sveikai aplinkai, racionaliai naudoti gamtos išteklius.</t>
  </si>
  <si>
    <t>Gerinti aplinkos kokybę aplinkos apsaugos priemonėmis</t>
  </si>
  <si>
    <t>Surinkti gatvių valymo atliekas pavasario laikotarpiu</t>
  </si>
  <si>
    <r>
      <t>SB(AA</t>
    </r>
    <r>
      <rPr>
        <b/>
        <sz val="8"/>
        <rFont val="Times New Roman"/>
        <family val="1"/>
      </rPr>
      <t>)</t>
    </r>
  </si>
  <si>
    <t>Surinktų gatvių valymo atliekų kiekis, (t)</t>
  </si>
  <si>
    <r>
      <t>Projektuoti, įrengti ir p</t>
    </r>
    <r>
      <rPr>
        <sz val="10"/>
        <rFont val="Times New Roman"/>
        <family val="1"/>
      </rPr>
      <t>rižiūrėti dviračių ir kito bevariklio transporto takus</t>
    </r>
  </si>
  <si>
    <t>SB(AA)</t>
  </si>
  <si>
    <t>suremontuoti dviračių takai (m²)</t>
  </si>
  <si>
    <t>pastatyta kelio ženklų ir nuorodų, žyminčių dviračių takus (vnt.)</t>
  </si>
  <si>
    <t>Įžuvinti Nevėžio upės senvagę</t>
  </si>
  <si>
    <t>į senvagę suleista baltųjų amūrų ir plačiakakčių (vnt.)</t>
  </si>
  <si>
    <t>50</t>
  </si>
  <si>
    <t>Išmetamų į atmosferą,vandenį, žemės paviršių ir gilesnius jo sluoksnius teršalų mažinimo įrenginių (lietaus surinkimo, valymo) remonto ir rekonstravimo darbai</t>
  </si>
  <si>
    <t>lietaus surinkimo sistemų remontas (m)</t>
  </si>
  <si>
    <t>Plėsti atliekų tvarkymo infrastruktūrą, tvarkyti atliekas, kurių turėtojo neįmanoma nustatyti.</t>
  </si>
  <si>
    <t>Įsigyti atliekų surinkimo iš viešųjų teritorijų priemones (šiukšlių dėžes, konteineriai)</t>
  </si>
  <si>
    <t>atliekų konteinerių įsigijimas, vnt.</t>
  </si>
  <si>
    <t>5</t>
  </si>
  <si>
    <t>Įsigyti priemones, skirtas komunalinėms atliekoms rūšiuoti jų susidarymo vietose</t>
  </si>
  <si>
    <t>400</t>
  </si>
  <si>
    <t>Išvalyti ir sutvarkyti atliekomis užterštas teritorijas, kai neįmanoma nustatyti jų savininkų</t>
  </si>
  <si>
    <t>naudotų automobilių padangų, surinktų iš miesto bendro naudojimo teritorijų tvarkymas (t)</t>
  </si>
  <si>
    <t>100</t>
  </si>
  <si>
    <t>70</t>
  </si>
  <si>
    <t>pavojingų atliekų, kai neįmanoma nustatyti teršėjo, tvarkymas (t)</t>
  </si>
  <si>
    <t>0,5</t>
  </si>
  <si>
    <t>0,3</t>
  </si>
  <si>
    <t>nelegalių šiukšlynų likvidavimas, vnt.</t>
  </si>
  <si>
    <t>Įrengti, rekonstruoti, remontuoti atliekų surinkimo konteinerių aikšteles</t>
  </si>
  <si>
    <t>įrengtų, suremontuorų, rekonstruotų aikštelių skaičius (vnt.)</t>
  </si>
  <si>
    <t>Investicinio projekto "Komunalinių atliekų rūšiuojamojo surinkimo infrastruktūros plėtra Panevėžio mieste" parengimas</t>
  </si>
  <si>
    <t>Parengtas investicinos projektas (vnt.)</t>
  </si>
  <si>
    <t>-</t>
  </si>
  <si>
    <t>Panevėžio miesto savivaldybės metinių komunalinių atliekų susidarymo normų tyrimui atlikti</t>
  </si>
  <si>
    <t>Atliktas komunalinių atliekų susidarymo normų tyrimas</t>
  </si>
  <si>
    <t xml:space="preserve">Įgyvendinti aplinkos monitoringo, prevencines, aplinkos atkūrimo priemones </t>
  </si>
  <si>
    <t>Vykdyti ekstremalių ekologinių situacijų, avarijų ir incidentų padarinių likvidavimus darbus</t>
  </si>
  <si>
    <t>ekologinių incidentų likvidavimas</t>
  </si>
  <si>
    <t>Įgyvendinti Panevėžio miesto Molainių nuotekų buvusių filtracijos laukų teritorijos monitoringo 2014-2018 metų programą</t>
  </si>
  <si>
    <t>vykdoma Molainių filtracijos laukų dirvožemio, požeminio ir paviršinio vandens taršos stebėsena, skaičius</t>
  </si>
  <si>
    <t>Vykdyti Nevėžio upės vagos priežiūrą</t>
  </si>
  <si>
    <t>vykdyta upės vagos priežiūra (nušienauta augmenija), kartai</t>
  </si>
  <si>
    <t>Vykdyti Molainių buvusių filtracijos laukų teritorijos priežiūrą</t>
  </si>
  <si>
    <t>vykdyta teritorijos priežiūra, (ha)</t>
  </si>
  <si>
    <t>Sutvarkyti Nevėžio upės pakrantes</t>
  </si>
  <si>
    <t>sutvarkytos Nevėžio upės pakrantės, (ha)</t>
  </si>
  <si>
    <t>Vykdyti Nevėžio upės vandens kokybės tyrimus ir ekologinį būklės įvertinimą</t>
  </si>
  <si>
    <t>atlikti vandens kokybės tyrimai, (vnt.)</t>
  </si>
  <si>
    <t>Šviesti ir  mokyti visuomenę aplinkosaugos klausimasi, remti aplinkosauginio švietimo projektus</t>
  </si>
  <si>
    <t>Teikti informaciją aktualiomis aplinkos apsaugos temomis</t>
  </si>
  <si>
    <t>pateiktas informacijos paketų skaičius, (vnt.)</t>
  </si>
  <si>
    <t>Remti švietimo, kitų įstaigų ir organizacijų vykdomus aplinkosaugos švietimo projektus</t>
  </si>
  <si>
    <t>paremtų aplinkosauginio švietimo projektų skaičius</t>
  </si>
  <si>
    <t>Sudaryti galimybę visų miesto bendrojo lavinimo mokyklų mokiniams ir mokytojams,  ikimokyklinių ugdymo įstaigų vadovams, aplinkosaugos specialistams gauti aplinkosauginius laikraščius, žurnalus, plakatus ir kitą aplinkosauginę literatūrą</t>
  </si>
  <si>
    <t>užprenumeruotų spaudinių skaičius (leidiniai)</t>
  </si>
  <si>
    <t>Organizuoti Žemės dienos, Europos judriosios savaitės, Energetikos dienos renginius</t>
  </si>
  <si>
    <t xml:space="preserve"> suorganizuota  kasmetinių aplinkosauginių tematinių renginių</t>
  </si>
  <si>
    <t>Veisti želdynus ir želdinius, vykdyti jų priežiūrą, tvarkymą, apsaugą, būklės stebėseną ir inventorizaciją</t>
  </si>
  <si>
    <t>Vykdyti pavojų keliančių medžių šalinimo darbus, medžių ir krūmų genėjimo darbus</t>
  </si>
  <si>
    <t>vykdyta esančių mieste želdynų ir želdinių priežiūra</t>
  </si>
  <si>
    <t>pašalinti pavojų keliantys medžiai, (vnt.)</t>
  </si>
  <si>
    <t>Įsigyti ir įveisti naujus želdinius</t>
  </si>
  <si>
    <t>įsigytų želdinių skaičius, (vnt.)</t>
  </si>
  <si>
    <t>Asignavimai  biudžetiniams 2016 metams, Eur.</t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</si>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</sst>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0"/>
      <name val="Times New Roman"/>
      <charset val="186"/>
    </font>
    <font>
      <sz val="9"/>
      <color theme="5"/>
      <name val="Times New Roman"/>
      <family val="1"/>
    </font>
    <font>
      <sz val="8"/>
      <color theme="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5" fillId="0" borderId="0"/>
    <xf numFmtId="0" fontId="14" fillId="0" borderId="0"/>
  </cellStyleXfs>
  <cellXfs count="43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10" fillId="4" borderId="10" xfId="0" applyFont="1" applyFill="1" applyBorder="1" applyAlignment="1">
      <alignment horizontal="center" vertical="top"/>
    </xf>
    <xf numFmtId="164" fontId="8" fillId="0" borderId="5" xfId="0" applyNumberFormat="1" applyFont="1" applyFill="1" applyBorder="1" applyAlignment="1">
      <alignment horizontal="center" vertical="center"/>
    </xf>
    <xf numFmtId="49" fontId="7" fillId="2" borderId="31" xfId="0" applyNumberFormat="1" applyFont="1" applyFill="1" applyBorder="1" applyAlignment="1">
      <alignment horizontal="center" vertical="top"/>
    </xf>
    <xf numFmtId="49" fontId="7" fillId="3" borderId="32" xfId="0" applyNumberFormat="1" applyFont="1" applyFill="1" applyBorder="1" applyAlignment="1">
      <alignment horizontal="center" vertical="top"/>
    </xf>
    <xf numFmtId="49" fontId="7" fillId="3" borderId="36" xfId="0" applyNumberFormat="1" applyFont="1" applyFill="1" applyBorder="1" applyAlignment="1">
      <alignment horizontal="center" vertical="top"/>
    </xf>
    <xf numFmtId="49" fontId="7" fillId="2" borderId="35" xfId="0" applyNumberFormat="1" applyFont="1" applyFill="1" applyBorder="1" applyAlignment="1">
      <alignment horizontal="center" vertical="top"/>
    </xf>
    <xf numFmtId="0" fontId="4" fillId="0" borderId="0" xfId="0" applyFont="1"/>
    <xf numFmtId="0" fontId="13" fillId="0" borderId="45" xfId="0" applyFont="1" applyBorder="1" applyAlignment="1">
      <alignment horizontal="center" vertical="top" wrapText="1"/>
    </xf>
    <xf numFmtId="0" fontId="13" fillId="0" borderId="22" xfId="0" applyFont="1" applyBorder="1" applyAlignment="1">
      <alignment vertical="top" wrapText="1"/>
    </xf>
    <xf numFmtId="0" fontId="13" fillId="0" borderId="16" xfId="0" applyFont="1" applyBorder="1" applyAlignment="1">
      <alignment horizontal="center" vertical="top" wrapText="1"/>
    </xf>
    <xf numFmtId="0" fontId="12" fillId="0" borderId="43" xfId="0" applyFont="1" applyBorder="1" applyAlignment="1">
      <alignment vertical="top" wrapText="1"/>
    </xf>
    <xf numFmtId="0" fontId="13" fillId="0" borderId="38" xfId="0" applyFont="1" applyBorder="1" applyAlignment="1">
      <alignment horizontal="center" vertical="top" wrapText="1"/>
    </xf>
    <xf numFmtId="0" fontId="12" fillId="0" borderId="4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164" fontId="8" fillId="0" borderId="5" xfId="0" applyNumberFormat="1" applyFont="1" applyFill="1" applyBorder="1" applyAlignment="1">
      <alignment horizontal="center" vertical="top"/>
    </xf>
    <xf numFmtId="164" fontId="7" fillId="4" borderId="38" xfId="0" applyNumberFormat="1" applyFont="1" applyFill="1" applyBorder="1" applyAlignment="1">
      <alignment horizontal="center" vertical="top"/>
    </xf>
    <xf numFmtId="49" fontId="7" fillId="3" borderId="28" xfId="0" applyNumberFormat="1" applyFont="1" applyFill="1" applyBorder="1" applyAlignment="1">
      <alignment horizontal="center" vertical="top"/>
    </xf>
    <xf numFmtId="0" fontId="2" fillId="3" borderId="39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49" fontId="2" fillId="0" borderId="24" xfId="0" applyNumberFormat="1" applyFont="1" applyFill="1" applyBorder="1" applyAlignment="1">
      <alignment horizontal="center" vertical="top"/>
    </xf>
    <xf numFmtId="49" fontId="7" fillId="3" borderId="20" xfId="0" applyNumberFormat="1" applyFont="1" applyFill="1" applyBorder="1" applyAlignment="1">
      <alignment horizontal="center" vertical="top"/>
    </xf>
    <xf numFmtId="0" fontId="8" fillId="3" borderId="21" xfId="0" applyFont="1" applyFill="1" applyBorder="1" applyAlignment="1">
      <alignment vertical="top" wrapText="1"/>
    </xf>
    <xf numFmtId="49" fontId="2" fillId="0" borderId="25" xfId="0" applyNumberFormat="1" applyFont="1" applyFill="1" applyBorder="1" applyAlignment="1">
      <alignment horizontal="center" vertical="top"/>
    </xf>
    <xf numFmtId="164" fontId="8" fillId="5" borderId="0" xfId="0" applyNumberFormat="1" applyFont="1" applyFill="1" applyBorder="1" applyAlignment="1">
      <alignment horizontal="center" vertical="top"/>
    </xf>
    <xf numFmtId="49" fontId="2" fillId="0" borderId="17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top"/>
    </xf>
    <xf numFmtId="164" fontId="7" fillId="4" borderId="2" xfId="0" applyNumberFormat="1" applyFont="1" applyFill="1" applyBorder="1" applyAlignment="1">
      <alignment horizontal="center" vertical="top"/>
    </xf>
    <xf numFmtId="164" fontId="7" fillId="4" borderId="19" xfId="0" applyNumberFormat="1" applyFont="1" applyFill="1" applyBorder="1" applyAlignment="1">
      <alignment horizontal="center" vertical="top"/>
    </xf>
    <xf numFmtId="164" fontId="7" fillId="4" borderId="10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7" fillId="3" borderId="3" xfId="0" applyNumberFormat="1" applyFont="1" applyFill="1" applyBorder="1" applyAlignment="1">
      <alignment horizontal="center" vertical="top"/>
    </xf>
    <xf numFmtId="49" fontId="7" fillId="2" borderId="30" xfId="0" applyNumberFormat="1" applyFont="1" applyFill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164" fontId="7" fillId="6" borderId="27" xfId="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7" fillId="6" borderId="3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55" xfId="0" applyNumberFormat="1" applyFont="1" applyFill="1" applyBorder="1" applyAlignment="1">
      <alignment horizontal="right" vertical="top"/>
    </xf>
    <xf numFmtId="0" fontId="11" fillId="0" borderId="38" xfId="0" applyFont="1" applyBorder="1" applyAlignment="1">
      <alignment horizontal="center" vertical="top" wrapText="1"/>
    </xf>
    <xf numFmtId="49" fontId="7" fillId="2" borderId="54" xfId="0" applyNumberFormat="1" applyFont="1" applyFill="1" applyBorder="1" applyAlignment="1">
      <alignment horizontal="center" vertical="top"/>
    </xf>
    <xf numFmtId="49" fontId="7" fillId="3" borderId="17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46" xfId="0" applyNumberFormat="1" applyFont="1" applyBorder="1" applyAlignment="1">
      <alignment horizontal="center" vertical="top"/>
    </xf>
    <xf numFmtId="0" fontId="8" fillId="0" borderId="39" xfId="0" applyFont="1" applyFill="1" applyBorder="1" applyAlignment="1">
      <alignment horizontal="left" vertical="top" wrapText="1"/>
    </xf>
    <xf numFmtId="0" fontId="8" fillId="0" borderId="38" xfId="0" applyFont="1" applyFill="1" applyBorder="1" applyAlignment="1">
      <alignment horizontal="left" vertical="top" wrapText="1"/>
    </xf>
    <xf numFmtId="164" fontId="8" fillId="0" borderId="23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/>
    </xf>
    <xf numFmtId="164" fontId="7" fillId="4" borderId="48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164" fontId="7" fillId="7" borderId="14" xfId="0" applyNumberFormat="1" applyFont="1" applyFill="1" applyBorder="1" applyAlignment="1">
      <alignment horizontal="center" vertical="top"/>
    </xf>
    <xf numFmtId="164" fontId="7" fillId="7" borderId="5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164" fontId="8" fillId="0" borderId="4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164" fontId="7" fillId="8" borderId="48" xfId="0" applyNumberFormat="1" applyFont="1" applyFill="1" applyBorder="1" applyAlignment="1">
      <alignment horizontal="center" vertical="center"/>
    </xf>
    <xf numFmtId="164" fontId="7" fillId="8" borderId="58" xfId="0" applyNumberFormat="1" applyFont="1" applyFill="1" applyBorder="1" applyAlignment="1">
      <alignment horizontal="center" vertical="center"/>
    </xf>
    <xf numFmtId="164" fontId="7" fillId="8" borderId="10" xfId="0" applyNumberFormat="1" applyFont="1" applyFill="1" applyBorder="1" applyAlignment="1">
      <alignment horizontal="center" vertical="center"/>
    </xf>
    <xf numFmtId="49" fontId="2" fillId="0" borderId="62" xfId="0" applyNumberFormat="1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/>
    </xf>
    <xf numFmtId="164" fontId="8" fillId="0" borderId="23" xfId="0" applyNumberFormat="1" applyFont="1" applyBorder="1" applyAlignment="1">
      <alignment horizontal="center" vertical="top"/>
    </xf>
    <xf numFmtId="164" fontId="8" fillId="5" borderId="5" xfId="0" applyNumberFormat="1" applyFont="1" applyFill="1" applyBorder="1" applyAlignment="1">
      <alignment horizontal="center" vertical="top" wrapText="1"/>
    </xf>
    <xf numFmtId="0" fontId="18" fillId="0" borderId="62" xfId="0" applyFont="1" applyFill="1" applyBorder="1" applyAlignment="1">
      <alignment horizontal="left" vertical="top" wrapText="1"/>
    </xf>
    <xf numFmtId="0" fontId="2" fillId="0" borderId="61" xfId="0" applyFont="1" applyFill="1" applyBorder="1" applyAlignment="1">
      <alignment horizontal="center" vertical="top" wrapText="1"/>
    </xf>
    <xf numFmtId="0" fontId="2" fillId="0" borderId="68" xfId="0" applyFont="1" applyFill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/>
    </xf>
    <xf numFmtId="49" fontId="2" fillId="0" borderId="39" xfId="0" applyNumberFormat="1" applyFont="1" applyBorder="1" applyAlignment="1">
      <alignment horizontal="center" vertical="top"/>
    </xf>
    <xf numFmtId="164" fontId="18" fillId="4" borderId="11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top" wrapText="1"/>
    </xf>
    <xf numFmtId="49" fontId="7" fillId="0" borderId="24" xfId="0" applyNumberFormat="1" applyFont="1" applyBorder="1" applyAlignment="1">
      <alignment vertical="top"/>
    </xf>
    <xf numFmtId="0" fontId="6" fillId="0" borderId="25" xfId="0" applyFont="1" applyFill="1" applyBorder="1" applyAlignment="1">
      <alignment vertical="top" wrapText="1"/>
    </xf>
    <xf numFmtId="49" fontId="9" fillId="0" borderId="46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49" fontId="7" fillId="0" borderId="28" xfId="0" applyNumberFormat="1" applyFont="1" applyBorder="1" applyAlignment="1">
      <alignment vertical="top"/>
    </xf>
    <xf numFmtId="0" fontId="6" fillId="0" borderId="29" xfId="0" applyFont="1" applyFill="1" applyBorder="1" applyAlignment="1">
      <alignment vertical="top" wrapText="1"/>
    </xf>
    <xf numFmtId="49" fontId="9" fillId="0" borderId="38" xfId="0" applyNumberFormat="1" applyFont="1" applyBorder="1" applyAlignment="1">
      <alignment vertical="top"/>
    </xf>
    <xf numFmtId="164" fontId="7" fillId="8" borderId="19" xfId="0" applyNumberFormat="1" applyFont="1" applyFill="1" applyBorder="1" applyAlignment="1">
      <alignment horizontal="center" vertical="center"/>
    </xf>
    <xf numFmtId="164" fontId="7" fillId="3" borderId="35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vertical="top" wrapText="1"/>
    </xf>
    <xf numFmtId="164" fontId="8" fillId="5" borderId="62" xfId="0" applyNumberFormat="1" applyFont="1" applyFill="1" applyBorder="1" applyAlignment="1">
      <alignment horizontal="center" vertical="top"/>
    </xf>
    <xf numFmtId="0" fontId="10" fillId="4" borderId="48" xfId="0" applyFont="1" applyFill="1" applyBorder="1" applyAlignment="1">
      <alignment horizontal="center" vertical="top"/>
    </xf>
    <xf numFmtId="164" fontId="7" fillId="4" borderId="44" xfId="0" applyNumberFormat="1" applyFont="1" applyFill="1" applyBorder="1" applyAlignment="1">
      <alignment horizontal="center" vertical="top"/>
    </xf>
    <xf numFmtId="164" fontId="7" fillId="0" borderId="47" xfId="0" applyNumberFormat="1" applyFont="1" applyFill="1" applyBorder="1" applyAlignment="1">
      <alignment horizontal="center" vertical="top"/>
    </xf>
    <xf numFmtId="0" fontId="10" fillId="8" borderId="10" xfId="0" applyFont="1" applyFill="1" applyBorder="1" applyAlignment="1">
      <alignment horizontal="center" vertical="top"/>
    </xf>
    <xf numFmtId="164" fontId="7" fillId="8" borderId="10" xfId="0" applyNumberFormat="1" applyFont="1" applyFill="1" applyBorder="1" applyAlignment="1">
      <alignment horizontal="center" vertical="top"/>
    </xf>
    <xf numFmtId="164" fontId="7" fillId="8" borderId="19" xfId="0" applyNumberFormat="1" applyFont="1" applyFill="1" applyBorder="1" applyAlignment="1">
      <alignment horizontal="center" vertical="top"/>
    </xf>
    <xf numFmtId="0" fontId="8" fillId="0" borderId="46" xfId="0" applyFont="1" applyFill="1" applyBorder="1" applyAlignment="1">
      <alignment horizontal="left" vertical="top" wrapText="1"/>
    </xf>
    <xf numFmtId="49" fontId="2" fillId="0" borderId="31" xfId="0" applyNumberFormat="1" applyFont="1" applyFill="1" applyBorder="1" applyAlignment="1">
      <alignment horizontal="center" vertical="top"/>
    </xf>
    <xf numFmtId="0" fontId="8" fillId="0" borderId="16" xfId="0" applyFont="1" applyFill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0" fontId="8" fillId="0" borderId="46" xfId="0" applyFont="1" applyFill="1" applyBorder="1" applyAlignment="1">
      <alignment vertical="top"/>
    </xf>
    <xf numFmtId="164" fontId="7" fillId="7" borderId="54" xfId="0" applyNumberFormat="1" applyFont="1" applyFill="1" applyBorder="1" applyAlignment="1">
      <alignment horizontal="center" vertical="top"/>
    </xf>
    <xf numFmtId="0" fontId="10" fillId="7" borderId="5" xfId="0" applyFont="1" applyFill="1" applyBorder="1" applyAlignment="1">
      <alignment horizontal="center" vertical="top"/>
    </xf>
    <xf numFmtId="164" fontId="7" fillId="7" borderId="15" xfId="0" applyNumberFormat="1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 vertical="top"/>
    </xf>
    <xf numFmtId="164" fontId="7" fillId="4" borderId="16" xfId="0" applyNumberFormat="1" applyFont="1" applyFill="1" applyBorder="1" applyAlignment="1">
      <alignment horizontal="center" vertical="top"/>
    </xf>
    <xf numFmtId="49" fontId="7" fillId="3" borderId="36" xfId="0" applyNumberFormat="1" applyFont="1" applyFill="1" applyBorder="1" applyAlignment="1">
      <alignment horizontal="right" vertical="top"/>
    </xf>
    <xf numFmtId="49" fontId="9" fillId="0" borderId="10" xfId="0" applyNumberFormat="1" applyFont="1" applyBorder="1" applyAlignment="1">
      <alignment horizontal="center" vertical="top"/>
    </xf>
    <xf numFmtId="0" fontId="2" fillId="0" borderId="62" xfId="0" applyFont="1" applyBorder="1" applyAlignment="1">
      <alignment horizontal="center" vertical="top" wrapText="1"/>
    </xf>
    <xf numFmtId="164" fontId="8" fillId="0" borderId="24" xfId="0" applyNumberFormat="1" applyFont="1" applyFill="1" applyBorder="1" applyAlignment="1">
      <alignment horizontal="center" vertical="top" wrapText="1"/>
    </xf>
    <xf numFmtId="164" fontId="8" fillId="0" borderId="32" xfId="0" applyNumberFormat="1" applyFont="1" applyFill="1" applyBorder="1" applyAlignment="1">
      <alignment horizontal="center" vertical="top" wrapText="1"/>
    </xf>
    <xf numFmtId="164" fontId="8" fillId="5" borderId="46" xfId="0" applyNumberFormat="1" applyFont="1" applyFill="1" applyBorder="1" applyAlignment="1">
      <alignment horizontal="center" vertical="top" wrapText="1"/>
    </xf>
    <xf numFmtId="0" fontId="10" fillId="4" borderId="19" xfId="0" applyFont="1" applyFill="1" applyBorder="1" applyAlignment="1">
      <alignment horizontal="center" vertical="top"/>
    </xf>
    <xf numFmtId="164" fontId="7" fillId="4" borderId="58" xfId="0" applyNumberFormat="1" applyFont="1" applyFill="1" applyBorder="1" applyAlignment="1">
      <alignment horizontal="center" vertical="top"/>
    </xf>
    <xf numFmtId="0" fontId="2" fillId="0" borderId="6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164" fontId="8" fillId="0" borderId="17" xfId="0" applyNumberFormat="1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164" fontId="8" fillId="5" borderId="16" xfId="0" applyNumberFormat="1" applyFont="1" applyFill="1" applyBorder="1" applyAlignment="1">
      <alignment horizontal="center" vertical="top" wrapText="1"/>
    </xf>
    <xf numFmtId="0" fontId="8" fillId="0" borderId="62" xfId="0" applyFont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top" wrapText="1"/>
    </xf>
    <xf numFmtId="164" fontId="7" fillId="3" borderId="28" xfId="0" applyNumberFormat="1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center" vertical="top"/>
    </xf>
    <xf numFmtId="164" fontId="8" fillId="5" borderId="61" xfId="0" applyNumberFormat="1" applyFont="1" applyFill="1" applyBorder="1" applyAlignment="1">
      <alignment horizontal="center" vertical="top" wrapText="1"/>
    </xf>
    <xf numFmtId="0" fontId="14" fillId="0" borderId="61" xfId="0" applyFont="1" applyBorder="1" applyAlignment="1">
      <alignment vertical="top" wrapText="1"/>
    </xf>
    <xf numFmtId="0" fontId="2" fillId="0" borderId="61" xfId="0" applyNumberFormat="1" applyFont="1" applyFill="1" applyBorder="1" applyAlignment="1">
      <alignment horizontal="center" vertical="top"/>
    </xf>
    <xf numFmtId="0" fontId="2" fillId="0" borderId="46" xfId="0" applyNumberFormat="1" applyFont="1" applyFill="1" applyBorder="1" applyAlignment="1">
      <alignment horizontal="center" vertical="top"/>
    </xf>
    <xf numFmtId="0" fontId="14" fillId="0" borderId="40" xfId="0" applyFont="1" applyBorder="1" applyAlignment="1">
      <alignment vertical="top" wrapText="1"/>
    </xf>
    <xf numFmtId="0" fontId="3" fillId="0" borderId="40" xfId="0" applyFont="1" applyBorder="1" applyAlignment="1">
      <alignment vertical="top"/>
    </xf>
    <xf numFmtId="0" fontId="2" fillId="0" borderId="40" xfId="0" applyFont="1" applyBorder="1" applyAlignment="1">
      <alignment vertical="top"/>
    </xf>
    <xf numFmtId="0" fontId="2" fillId="3" borderId="30" xfId="0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top"/>
    </xf>
    <xf numFmtId="164" fontId="7" fillId="2" borderId="4" xfId="0" applyNumberFormat="1" applyFont="1" applyFill="1" applyBorder="1" applyAlignment="1">
      <alignment horizontal="center" vertical="top"/>
    </xf>
    <xf numFmtId="0" fontId="2" fillId="9" borderId="30" xfId="0" applyFont="1" applyFill="1" applyBorder="1" applyAlignment="1">
      <alignment vertical="top"/>
    </xf>
    <xf numFmtId="0" fontId="2" fillId="9" borderId="21" xfId="0" applyFont="1" applyFill="1" applyBorder="1" applyAlignment="1">
      <alignment vertical="top"/>
    </xf>
    <xf numFmtId="0" fontId="6" fillId="9" borderId="22" xfId="0" applyFont="1" applyFill="1" applyBorder="1" applyAlignment="1">
      <alignment horizontal="center" vertical="top"/>
    </xf>
    <xf numFmtId="0" fontId="2" fillId="6" borderId="30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2" fillId="10" borderId="22" xfId="0" applyFont="1" applyFill="1" applyBorder="1" applyAlignment="1">
      <alignment vertical="top"/>
    </xf>
    <xf numFmtId="0" fontId="16" fillId="0" borderId="0" xfId="0" applyFont="1" applyAlignment="1">
      <alignment horizontal="left" vertical="top"/>
    </xf>
    <xf numFmtId="0" fontId="8" fillId="0" borderId="56" xfId="0" applyFont="1" applyBorder="1" applyAlignment="1">
      <alignment horizontal="left" vertical="top" wrapText="1"/>
    </xf>
    <xf numFmtId="0" fontId="11" fillId="0" borderId="52" xfId="0" applyFont="1" applyBorder="1" applyAlignment="1">
      <alignment vertical="top" wrapText="1"/>
    </xf>
    <xf numFmtId="0" fontId="11" fillId="0" borderId="51" xfId="0" applyFont="1" applyBorder="1" applyAlignment="1">
      <alignment vertical="top" wrapText="1"/>
    </xf>
    <xf numFmtId="164" fontId="21" fillId="0" borderId="57" xfId="0" applyNumberFormat="1" applyFont="1" applyBorder="1" applyAlignment="1">
      <alignment horizontal="center" vertical="top" wrapText="1"/>
    </xf>
    <xf numFmtId="164" fontId="21" fillId="0" borderId="64" xfId="0" applyNumberFormat="1" applyFont="1" applyBorder="1" applyAlignment="1">
      <alignment horizontal="center" vertical="top" wrapText="1"/>
    </xf>
    <xf numFmtId="0" fontId="7" fillId="4" borderId="3" xfId="0" applyFont="1" applyFill="1" applyBorder="1" applyAlignment="1">
      <alignment horizontal="right" vertical="top" wrapText="1"/>
    </xf>
    <xf numFmtId="0" fontId="11" fillId="0" borderId="4" xfId="0" applyFont="1" applyBorder="1" applyAlignment="1">
      <alignment vertical="top" wrapText="1"/>
    </xf>
    <xf numFmtId="0" fontId="11" fillId="0" borderId="55" xfId="0" applyFont="1" applyBorder="1" applyAlignment="1">
      <alignment vertical="top" wrapText="1"/>
    </xf>
    <xf numFmtId="164" fontId="22" fillId="4" borderId="21" xfId="0" applyNumberFormat="1" applyFont="1" applyFill="1" applyBorder="1" applyAlignment="1">
      <alignment horizontal="center" vertical="top" wrapText="1"/>
    </xf>
    <xf numFmtId="164" fontId="22" fillId="4" borderId="22" xfId="0" applyNumberFormat="1" applyFont="1" applyFill="1" applyBorder="1" applyAlignment="1">
      <alignment horizontal="center" vertical="top" wrapText="1"/>
    </xf>
    <xf numFmtId="0" fontId="8" fillId="0" borderId="4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164" fontId="21" fillId="0" borderId="47" xfId="0" applyNumberFormat="1" applyFont="1" applyBorder="1" applyAlignment="1">
      <alignment horizontal="center" vertical="top" wrapText="1"/>
    </xf>
    <xf numFmtId="164" fontId="21" fillId="0" borderId="15" xfId="0" applyNumberFormat="1" applyFont="1" applyBorder="1" applyAlignment="1">
      <alignment horizontal="center" vertical="top" wrapText="1"/>
    </xf>
    <xf numFmtId="164" fontId="21" fillId="0" borderId="42" xfId="0" applyNumberFormat="1" applyFont="1" applyBorder="1" applyAlignment="1">
      <alignment horizontal="center" vertical="top" wrapText="1"/>
    </xf>
    <xf numFmtId="0" fontId="8" fillId="5" borderId="49" xfId="0" applyFont="1" applyFill="1" applyBorder="1" applyAlignment="1">
      <alignment horizontal="left" vertical="top" wrapText="1"/>
    </xf>
    <xf numFmtId="0" fontId="11" fillId="5" borderId="57" xfId="0" applyFont="1" applyFill="1" applyBorder="1" applyAlignment="1">
      <alignment horizontal="left" vertical="top" wrapText="1"/>
    </xf>
    <xf numFmtId="0" fontId="11" fillId="5" borderId="64" xfId="0" applyFont="1" applyFill="1" applyBorder="1" applyAlignment="1">
      <alignment horizontal="left" vertical="top" wrapText="1"/>
    </xf>
    <xf numFmtId="0" fontId="8" fillId="5" borderId="63" xfId="0" applyFont="1" applyFill="1" applyBorder="1" applyAlignment="1">
      <alignment horizontal="left" vertical="top" wrapText="1"/>
    </xf>
    <xf numFmtId="0" fontId="11" fillId="5" borderId="53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0" borderId="65" xfId="0" applyFont="1" applyBorder="1" applyAlignment="1">
      <alignment vertical="top" wrapText="1"/>
    </xf>
    <xf numFmtId="164" fontId="21" fillId="0" borderId="49" xfId="0" applyNumberFormat="1" applyFont="1" applyBorder="1" applyAlignment="1">
      <alignment horizontal="center" vertical="top" wrapText="1"/>
    </xf>
    <xf numFmtId="0" fontId="8" fillId="0" borderId="49" xfId="0" applyFont="1" applyBorder="1" applyAlignment="1">
      <alignment horizontal="left" vertical="top" wrapText="1"/>
    </xf>
    <xf numFmtId="0" fontId="11" fillId="0" borderId="57" xfId="0" applyFont="1" applyBorder="1" applyAlignment="1">
      <alignment vertical="top" wrapText="1"/>
    </xf>
    <xf numFmtId="0" fontId="11" fillId="0" borderId="64" xfId="0" applyFont="1" applyBorder="1" applyAlignment="1">
      <alignment vertical="top" wrapText="1"/>
    </xf>
    <xf numFmtId="0" fontId="7" fillId="6" borderId="3" xfId="0" applyFont="1" applyFill="1" applyBorder="1" applyAlignment="1">
      <alignment horizontal="right" vertical="top" wrapText="1"/>
    </xf>
    <xf numFmtId="0" fontId="11" fillId="6" borderId="4" xfId="0" applyFont="1" applyFill="1" applyBorder="1" applyAlignment="1">
      <alignment vertical="top" wrapText="1"/>
    </xf>
    <xf numFmtId="0" fontId="11" fillId="6" borderId="20" xfId="0" applyFont="1" applyFill="1" applyBorder="1" applyAlignment="1">
      <alignment vertical="top" wrapText="1"/>
    </xf>
    <xf numFmtId="164" fontId="20" fillId="6" borderId="30" xfId="0" applyNumberFormat="1" applyFont="1" applyFill="1" applyBorder="1" applyAlignment="1">
      <alignment horizontal="center" vertical="top" wrapText="1"/>
    </xf>
    <xf numFmtId="164" fontId="20" fillId="6" borderId="21" xfId="0" applyNumberFormat="1" applyFont="1" applyFill="1" applyBorder="1" applyAlignment="1">
      <alignment horizontal="center" vertical="top" wrapText="1"/>
    </xf>
    <xf numFmtId="164" fontId="20" fillId="6" borderId="22" xfId="0" applyNumberFormat="1" applyFont="1" applyFill="1" applyBorder="1" applyAlignment="1">
      <alignment horizontal="center" vertical="top" wrapText="1"/>
    </xf>
    <xf numFmtId="0" fontId="8" fillId="0" borderId="66" xfId="0" applyFont="1" applyBorder="1" applyAlignment="1">
      <alignment horizontal="left" vertical="top" wrapText="1"/>
    </xf>
    <xf numFmtId="0" fontId="11" fillId="0" borderId="33" xfId="0" applyFont="1" applyBorder="1" applyAlignment="1">
      <alignment vertical="top" wrapText="1"/>
    </xf>
    <xf numFmtId="0" fontId="11" fillId="0" borderId="34" xfId="0" applyFont="1" applyBorder="1" applyAlignment="1">
      <alignment vertical="top" wrapText="1"/>
    </xf>
    <xf numFmtId="164" fontId="21" fillId="0" borderId="63" xfId="0" applyNumberFormat="1" applyFont="1" applyBorder="1" applyAlignment="1">
      <alignment horizontal="center" vertical="top" wrapText="1"/>
    </xf>
    <xf numFmtId="164" fontId="21" fillId="0" borderId="53" xfId="0" applyNumberFormat="1" applyFont="1" applyBorder="1" applyAlignment="1">
      <alignment horizontal="center" vertical="top" wrapText="1"/>
    </xf>
    <xf numFmtId="164" fontId="21" fillId="0" borderId="59" xfId="0" applyNumberFormat="1" applyFont="1" applyBorder="1" applyAlignment="1">
      <alignment horizontal="center" vertical="top" wrapText="1"/>
    </xf>
    <xf numFmtId="49" fontId="7" fillId="6" borderId="21" xfId="0" applyNumberFormat="1" applyFont="1" applyFill="1" applyBorder="1" applyAlignment="1">
      <alignment horizontal="right" vertical="top"/>
    </xf>
    <xf numFmtId="49" fontId="19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5" fillId="0" borderId="30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7" borderId="25" xfId="0" applyFont="1" applyFill="1" applyBorder="1" applyAlignment="1">
      <alignment horizontal="center" vertical="top" wrapText="1"/>
    </xf>
    <xf numFmtId="0" fontId="2" fillId="7" borderId="29" xfId="0" applyFont="1" applyFill="1" applyBorder="1" applyAlignment="1">
      <alignment horizontal="center" vertical="top" wrapText="1"/>
    </xf>
    <xf numFmtId="49" fontId="7" fillId="3" borderId="20" xfId="0" applyNumberFormat="1" applyFont="1" applyFill="1" applyBorder="1" applyAlignment="1">
      <alignment horizontal="right" vertical="top"/>
    </xf>
    <xf numFmtId="49" fontId="7" fillId="3" borderId="21" xfId="0" applyNumberFormat="1" applyFont="1" applyFill="1" applyBorder="1" applyAlignment="1">
      <alignment horizontal="right" vertical="top"/>
    </xf>
    <xf numFmtId="49" fontId="7" fillId="2" borderId="20" xfId="0" applyNumberFormat="1" applyFont="1" applyFill="1" applyBorder="1" applyAlignment="1">
      <alignment horizontal="right" vertical="top"/>
    </xf>
    <xf numFmtId="49" fontId="7" fillId="2" borderId="21" xfId="0" applyNumberFormat="1" applyFont="1" applyFill="1" applyBorder="1" applyAlignment="1">
      <alignment horizontal="right" vertical="top"/>
    </xf>
    <xf numFmtId="49" fontId="7" fillId="2" borderId="31" xfId="0" applyNumberFormat="1" applyFont="1" applyFill="1" applyBorder="1" applyAlignment="1">
      <alignment horizontal="center" vertical="top" wrapText="1"/>
    </xf>
    <xf numFmtId="0" fontId="11" fillId="0" borderId="35" xfId="0" applyFont="1" applyBorder="1" applyAlignment="1">
      <alignment horizontal="center" vertical="top" wrapText="1"/>
    </xf>
    <xf numFmtId="49" fontId="7" fillId="3" borderId="32" xfId="0" applyNumberFormat="1" applyFont="1" applyFill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49" fontId="7" fillId="0" borderId="24" xfId="0" applyNumberFormat="1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6" fillId="5" borderId="25" xfId="0" applyFont="1" applyFill="1" applyBorder="1" applyAlignment="1">
      <alignment horizontal="left" vertical="top" wrapText="1"/>
    </xf>
    <xf numFmtId="0" fontId="6" fillId="5" borderId="29" xfId="0" applyFont="1" applyFill="1" applyBorder="1" applyAlignment="1">
      <alignment horizontal="left" vertical="top" wrapText="1"/>
    </xf>
    <xf numFmtId="49" fontId="9" fillId="0" borderId="61" xfId="0" applyNumberFormat="1" applyFont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0" fontId="11" fillId="5" borderId="29" xfId="0" applyFont="1" applyFill="1" applyBorder="1" applyAlignment="1">
      <alignment horizontal="left" vertical="top" wrapText="1"/>
    </xf>
    <xf numFmtId="49" fontId="7" fillId="3" borderId="20" xfId="0" applyNumberFormat="1" applyFont="1" applyFill="1" applyBorder="1" applyAlignment="1">
      <alignment horizontal="left" vertical="top"/>
    </xf>
    <xf numFmtId="49" fontId="7" fillId="3" borderId="21" xfId="0" applyNumberFormat="1" applyFont="1" applyFill="1" applyBorder="1" applyAlignment="1">
      <alignment horizontal="left" vertical="top"/>
    </xf>
    <xf numFmtId="49" fontId="7" fillId="3" borderId="62" xfId="0" applyNumberFormat="1" applyFont="1" applyFill="1" applyBorder="1" applyAlignment="1">
      <alignment horizontal="left" vertical="top"/>
    </xf>
    <xf numFmtId="49" fontId="7" fillId="3" borderId="68" xfId="0" applyNumberFormat="1" applyFont="1" applyFill="1" applyBorder="1" applyAlignment="1">
      <alignment horizontal="left" vertical="top"/>
    </xf>
    <xf numFmtId="0" fontId="6" fillId="0" borderId="31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left" vertical="top" wrapText="1"/>
    </xf>
    <xf numFmtId="0" fontId="2" fillId="0" borderId="24" xfId="0" applyNumberFormat="1" applyFont="1" applyFill="1" applyBorder="1" applyAlignment="1">
      <alignment horizontal="center" vertical="top"/>
    </xf>
    <xf numFmtId="0" fontId="2" fillId="0" borderId="28" xfId="0" applyNumberFormat="1" applyFont="1" applyFill="1" applyBorder="1" applyAlignment="1">
      <alignment horizontal="center" vertical="top"/>
    </xf>
    <xf numFmtId="0" fontId="2" fillId="0" borderId="25" xfId="0" applyNumberFormat="1" applyFont="1" applyFill="1" applyBorder="1" applyAlignment="1">
      <alignment horizontal="center" vertical="top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25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18" fillId="0" borderId="46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0" fontId="2" fillId="0" borderId="46" xfId="0" applyFont="1" applyFill="1" applyBorder="1" applyAlignment="1">
      <alignment horizontal="center" vertical="top"/>
    </xf>
    <xf numFmtId="0" fontId="2" fillId="0" borderId="38" xfId="0" applyFont="1" applyFill="1" applyBorder="1" applyAlignment="1">
      <alignment horizontal="center" vertical="top"/>
    </xf>
    <xf numFmtId="0" fontId="6" fillId="0" borderId="61" xfId="0" applyFont="1" applyBorder="1" applyAlignment="1">
      <alignment vertical="top" wrapText="1"/>
    </xf>
    <xf numFmtId="0" fontId="11" fillId="0" borderId="40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3" fillId="0" borderId="46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11" fillId="0" borderId="54" xfId="0" applyFont="1" applyBorder="1" applyAlignment="1">
      <alignment wrapText="1"/>
    </xf>
    <xf numFmtId="0" fontId="14" fillId="5" borderId="25" xfId="0" applyFont="1" applyFill="1" applyBorder="1" applyAlignment="1">
      <alignment horizontal="left" vertical="top" wrapText="1"/>
    </xf>
    <xf numFmtId="0" fontId="14" fillId="5" borderId="29" xfId="0" applyFont="1" applyFill="1" applyBorder="1" applyAlignment="1">
      <alignment horizontal="left" vertical="top" wrapText="1"/>
    </xf>
    <xf numFmtId="0" fontId="14" fillId="0" borderId="46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49" fontId="2" fillId="0" borderId="25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49" fontId="7" fillId="3" borderId="22" xfId="0" applyNumberFormat="1" applyFont="1" applyFill="1" applyBorder="1" applyAlignment="1">
      <alignment horizontal="left" vertical="top"/>
    </xf>
    <xf numFmtId="0" fontId="14" fillId="0" borderId="61" xfId="0" applyFont="1" applyBorder="1" applyAlignment="1">
      <alignment horizontal="left" vertical="justify" wrapText="1"/>
    </xf>
    <xf numFmtId="0" fontId="14" fillId="0" borderId="40" xfId="0" applyFont="1" applyBorder="1" applyAlignment="1">
      <alignment horizontal="left" vertical="justify" wrapText="1"/>
    </xf>
    <xf numFmtId="49" fontId="7" fillId="2" borderId="31" xfId="0" applyNumberFormat="1" applyFont="1" applyFill="1" applyBorder="1" applyAlignment="1">
      <alignment horizontal="center" vertical="top"/>
    </xf>
    <xf numFmtId="49" fontId="7" fillId="2" borderId="35" xfId="0" applyNumberFormat="1" applyFont="1" applyFill="1" applyBorder="1" applyAlignment="1">
      <alignment horizontal="center" vertical="top"/>
    </xf>
    <xf numFmtId="49" fontId="7" fillId="3" borderId="24" xfId="0" applyNumberFormat="1" applyFont="1" applyFill="1" applyBorder="1" applyAlignment="1">
      <alignment horizontal="center" vertical="top"/>
    </xf>
    <xf numFmtId="49" fontId="7" fillId="3" borderId="28" xfId="0" applyNumberFormat="1" applyFont="1" applyFill="1" applyBorder="1" applyAlignment="1">
      <alignment horizontal="center" vertical="top"/>
    </xf>
    <xf numFmtId="49" fontId="7" fillId="0" borderId="24" xfId="0" applyNumberFormat="1" applyFont="1" applyBorder="1" applyAlignment="1">
      <alignment horizontal="center" vertical="top"/>
    </xf>
    <xf numFmtId="49" fontId="7" fillId="0" borderId="28" xfId="0" applyNumberFormat="1" applyFont="1" applyBorder="1" applyAlignment="1">
      <alignment horizontal="center" vertical="top"/>
    </xf>
    <xf numFmtId="0" fontId="6" fillId="0" borderId="25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49" fontId="2" fillId="0" borderId="46" xfId="0" applyNumberFormat="1" applyFont="1" applyBorder="1" applyAlignment="1">
      <alignment horizontal="center" vertical="top"/>
    </xf>
    <xf numFmtId="49" fontId="2" fillId="0" borderId="38" xfId="0" applyNumberFormat="1" applyFont="1" applyBorder="1" applyAlignment="1">
      <alignment horizontal="center" vertical="top"/>
    </xf>
    <xf numFmtId="49" fontId="2" fillId="0" borderId="31" xfId="0" applyNumberFormat="1" applyFont="1" applyBorder="1" applyAlignment="1">
      <alignment horizontal="center" vertical="top"/>
    </xf>
    <xf numFmtId="49" fontId="2" fillId="0" borderId="35" xfId="0" applyNumberFormat="1" applyFont="1" applyBorder="1" applyAlignment="1">
      <alignment horizontal="center" vertical="top"/>
    </xf>
    <xf numFmtId="0" fontId="8" fillId="0" borderId="61" xfId="0" applyFont="1" applyFill="1" applyBorder="1" applyAlignment="1">
      <alignment horizontal="left" vertical="top" wrapText="1"/>
    </xf>
    <xf numFmtId="0" fontId="8" fillId="0" borderId="40" xfId="0" applyFont="1" applyFill="1" applyBorder="1" applyAlignment="1">
      <alignment horizontal="left" vertical="top" wrapText="1"/>
    </xf>
    <xf numFmtId="49" fontId="2" fillId="0" borderId="31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49" fontId="2" fillId="0" borderId="24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49" fontId="7" fillId="0" borderId="17" xfId="0" applyNumberFormat="1" applyFont="1" applyBorder="1" applyAlignment="1">
      <alignment horizontal="center" vertical="top"/>
    </xf>
    <xf numFmtId="49" fontId="7" fillId="2" borderId="47" xfId="0" applyNumberFormat="1" applyFont="1" applyFill="1" applyBorder="1" applyAlignment="1">
      <alignment horizontal="center" vertical="top"/>
    </xf>
    <xf numFmtId="49" fontId="7" fillId="2" borderId="54" xfId="0" applyNumberFormat="1" applyFont="1" applyFill="1" applyBorder="1" applyAlignment="1">
      <alignment horizontal="center" vertical="top"/>
    </xf>
    <xf numFmtId="49" fontId="7" fillId="2" borderId="48" xfId="0" applyNumberFormat="1" applyFont="1" applyFill="1" applyBorder="1" applyAlignment="1">
      <alignment horizontal="center" vertical="top"/>
    </xf>
    <xf numFmtId="49" fontId="7" fillId="3" borderId="12" xfId="0" applyNumberFormat="1" applyFont="1" applyFill="1" applyBorder="1" applyAlignment="1">
      <alignment horizontal="center" vertical="top"/>
    </xf>
    <xf numFmtId="49" fontId="7" fillId="3" borderId="17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7" fillId="0" borderId="23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58" xfId="0" applyNumberFormat="1" applyFont="1" applyBorder="1" applyAlignment="1">
      <alignment horizontal="center" vertical="top"/>
    </xf>
    <xf numFmtId="0" fontId="6" fillId="0" borderId="23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58" xfId="0" applyFont="1" applyFill="1" applyBorder="1" applyAlignment="1">
      <alignment vertical="top" wrapText="1"/>
    </xf>
    <xf numFmtId="49" fontId="9" fillId="0" borderId="5" xfId="0" applyNumberFormat="1" applyFont="1" applyBorder="1" applyAlignment="1">
      <alignment horizontal="center" vertical="top"/>
    </xf>
    <xf numFmtId="49" fontId="9" fillId="0" borderId="16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164" fontId="8" fillId="5" borderId="68" xfId="0" applyNumberFormat="1" applyFont="1" applyFill="1" applyBorder="1" applyAlignment="1">
      <alignment horizontal="center" vertical="top"/>
    </xf>
    <xf numFmtId="164" fontId="8" fillId="5" borderId="59" xfId="0" applyNumberFormat="1" applyFont="1" applyFill="1" applyBorder="1" applyAlignment="1">
      <alignment horizontal="center" vertical="top"/>
    </xf>
    <xf numFmtId="164" fontId="8" fillId="0" borderId="61" xfId="0" applyNumberFormat="1" applyFont="1" applyFill="1" applyBorder="1" applyAlignment="1">
      <alignment horizontal="center" vertical="top"/>
    </xf>
    <xf numFmtId="164" fontId="8" fillId="0" borderId="63" xfId="0" applyNumberFormat="1" applyFont="1" applyFill="1" applyBorder="1" applyAlignment="1">
      <alignment horizontal="center" vertical="top"/>
    </xf>
    <xf numFmtId="49" fontId="2" fillId="0" borderId="47" xfId="0" applyNumberFormat="1" applyFont="1" applyBorder="1" applyAlignment="1">
      <alignment horizontal="center" vertical="top"/>
    </xf>
    <xf numFmtId="49" fontId="2" fillId="0" borderId="54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0" fontId="8" fillId="0" borderId="46" xfId="0" applyFont="1" applyFill="1" applyBorder="1" applyAlignment="1">
      <alignment horizontal="center" vertical="top"/>
    </xf>
    <xf numFmtId="0" fontId="8" fillId="0" borderId="50" xfId="0" applyFont="1" applyFill="1" applyBorder="1" applyAlignment="1">
      <alignment horizontal="center" vertical="top"/>
    </xf>
    <xf numFmtId="164" fontId="8" fillId="0" borderId="46" xfId="0" applyNumberFormat="1" applyFont="1" applyFill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top"/>
    </xf>
    <xf numFmtId="164" fontId="7" fillId="0" borderId="61" xfId="0" applyNumberFormat="1" applyFont="1" applyFill="1" applyBorder="1" applyAlignment="1">
      <alignment horizontal="center" vertical="top"/>
    </xf>
    <xf numFmtId="164" fontId="7" fillId="0" borderId="63" xfId="0" applyNumberFormat="1" applyFont="1" applyFill="1" applyBorder="1" applyAlignment="1">
      <alignment horizontal="center" vertical="top"/>
    </xf>
    <xf numFmtId="49" fontId="2" fillId="0" borderId="17" xfId="0" applyNumberFormat="1" applyFont="1" applyFill="1" applyBorder="1" applyAlignment="1">
      <alignment horizontal="center" vertical="top"/>
    </xf>
    <xf numFmtId="49" fontId="2" fillId="7" borderId="24" xfId="0" applyNumberFormat="1" applyFont="1" applyFill="1" applyBorder="1" applyAlignment="1">
      <alignment horizontal="center" vertical="top"/>
    </xf>
    <xf numFmtId="49" fontId="2" fillId="7" borderId="17" xfId="0" applyNumberFormat="1" applyFont="1" applyFill="1" applyBorder="1" applyAlignment="1">
      <alignment horizontal="center" vertical="top"/>
    </xf>
    <xf numFmtId="49" fontId="2" fillId="7" borderId="28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49" fontId="9" fillId="0" borderId="5" xfId="0" applyNumberFormat="1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49" fontId="2" fillId="0" borderId="61" xfId="0" applyNumberFormat="1" applyFont="1" applyBorder="1" applyAlignment="1">
      <alignment horizontal="center" vertical="top"/>
    </xf>
    <xf numFmtId="49" fontId="2" fillId="0" borderId="40" xfId="0" applyNumberFormat="1" applyFont="1" applyBorder="1" applyAlignment="1">
      <alignment horizontal="center" vertical="top"/>
    </xf>
    <xf numFmtId="164" fontId="18" fillId="0" borderId="46" xfId="0" applyNumberFormat="1" applyFont="1" applyFill="1" applyBorder="1" applyAlignment="1">
      <alignment horizontal="center" vertical="top"/>
    </xf>
    <xf numFmtId="164" fontId="18" fillId="0" borderId="50" xfId="0" applyNumberFormat="1" applyFont="1" applyFill="1" applyBorder="1" applyAlignment="1">
      <alignment horizontal="center" vertical="top"/>
    </xf>
    <xf numFmtId="49" fontId="2" fillId="0" borderId="47" xfId="0" applyNumberFormat="1" applyFont="1" applyFill="1" applyBorder="1" applyAlignment="1">
      <alignment horizontal="center" vertical="top"/>
    </xf>
    <xf numFmtId="49" fontId="2" fillId="0" borderId="48" xfId="0" applyNumberFormat="1" applyFont="1" applyFill="1" applyBorder="1" applyAlignment="1">
      <alignment horizontal="center" vertical="top"/>
    </xf>
    <xf numFmtId="0" fontId="8" fillId="0" borderId="60" xfId="0" applyFont="1" applyFill="1" applyBorder="1" applyAlignment="1">
      <alignment horizontal="left" vertical="top" wrapText="1"/>
    </xf>
    <xf numFmtId="0" fontId="11" fillId="0" borderId="37" xfId="0" applyFont="1" applyFill="1" applyBorder="1" applyAlignment="1">
      <alignment horizontal="left" vertical="top" wrapText="1"/>
    </xf>
    <xf numFmtId="49" fontId="2" fillId="0" borderId="31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35" xfId="0" applyNumberFormat="1" applyFont="1" applyFill="1" applyBorder="1" applyAlignment="1">
      <alignment horizontal="center" vertical="top" wrapText="1"/>
    </xf>
    <xf numFmtId="49" fontId="2" fillId="0" borderId="24" xfId="0" applyNumberFormat="1" applyFont="1" applyFill="1" applyBorder="1" applyAlignment="1">
      <alignment horizontal="center" vertical="top" wrapText="1"/>
    </xf>
    <xf numFmtId="49" fontId="2" fillId="0" borderId="17" xfId="0" applyNumberFormat="1" applyFont="1" applyFill="1" applyBorder="1" applyAlignment="1">
      <alignment horizontal="center" vertical="top" wrapText="1"/>
    </xf>
    <xf numFmtId="49" fontId="2" fillId="0" borderId="28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 wrapText="1"/>
    </xf>
    <xf numFmtId="49" fontId="2" fillId="0" borderId="18" xfId="0" applyNumberFormat="1" applyFont="1" applyFill="1" applyBorder="1" applyAlignment="1">
      <alignment horizontal="center" vertical="top" wrapText="1"/>
    </xf>
    <xf numFmtId="49" fontId="2" fillId="0" borderId="29" xfId="0" applyNumberFormat="1" applyFont="1" applyFill="1" applyBorder="1" applyAlignment="1">
      <alignment horizontal="center" vertical="top" wrapText="1"/>
    </xf>
    <xf numFmtId="49" fontId="7" fillId="3" borderId="30" xfId="0" applyNumberFormat="1" applyFont="1" applyFill="1" applyBorder="1" applyAlignment="1">
      <alignment horizontal="right" vertical="top"/>
    </xf>
    <xf numFmtId="49" fontId="7" fillId="3" borderId="22" xfId="0" applyNumberFormat="1" applyFont="1" applyFill="1" applyBorder="1" applyAlignment="1">
      <alignment horizontal="right" vertical="top"/>
    </xf>
    <xf numFmtId="49" fontId="7" fillId="2" borderId="6" xfId="0" applyNumberFormat="1" applyFont="1" applyFill="1" applyBorder="1" applyAlignment="1">
      <alignment horizontal="center" vertical="top"/>
    </xf>
    <xf numFmtId="0" fontId="6" fillId="0" borderId="25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29" xfId="0" applyFont="1" applyFill="1" applyBorder="1" applyAlignment="1">
      <alignment vertical="top" wrapText="1"/>
    </xf>
    <xf numFmtId="49" fontId="9" fillId="0" borderId="46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164" fontId="8" fillId="0" borderId="62" xfId="0" applyNumberFormat="1" applyFont="1" applyFill="1" applyBorder="1" applyAlignment="1">
      <alignment horizontal="center" vertical="center"/>
    </xf>
    <xf numFmtId="164" fontId="8" fillId="0" borderId="53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8" fillId="0" borderId="50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 wrapText="1"/>
    </xf>
    <xf numFmtId="164" fontId="8" fillId="0" borderId="50" xfId="0" applyNumberFormat="1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49" fontId="9" fillId="0" borderId="38" xfId="0" applyNumberFormat="1" applyFont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164" fontId="8" fillId="0" borderId="38" xfId="0" applyNumberFormat="1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164" fontId="8" fillId="0" borderId="24" xfId="0" applyNumberFormat="1" applyFont="1" applyFill="1" applyBorder="1" applyAlignment="1">
      <alignment horizontal="center" vertical="center"/>
    </xf>
    <xf numFmtId="164" fontId="8" fillId="0" borderId="33" xfId="0" applyNumberFormat="1" applyFont="1" applyFill="1" applyBorder="1" applyAlignment="1">
      <alignment horizontal="center" vertical="center"/>
    </xf>
    <xf numFmtId="164" fontId="8" fillId="0" borderId="25" xfId="0" applyNumberFormat="1" applyFont="1" applyFill="1" applyBorder="1" applyAlignment="1">
      <alignment horizontal="center" vertical="center"/>
    </xf>
    <xf numFmtId="164" fontId="8" fillId="0" borderId="67" xfId="0" applyNumberFormat="1" applyFont="1" applyFill="1" applyBorder="1" applyAlignment="1">
      <alignment horizontal="center" vertical="center"/>
    </xf>
    <xf numFmtId="164" fontId="8" fillId="0" borderId="61" xfId="0" applyNumberFormat="1" applyFont="1" applyFill="1" applyBorder="1" applyAlignment="1">
      <alignment horizontal="left" vertical="top" wrapText="1"/>
    </xf>
    <xf numFmtId="164" fontId="8" fillId="0" borderId="54" xfId="0" applyNumberFormat="1" applyFont="1" applyFill="1" applyBorder="1" applyAlignment="1">
      <alignment horizontal="left" vertical="top" wrapText="1"/>
    </xf>
    <xf numFmtId="164" fontId="8" fillId="0" borderId="40" xfId="0" applyNumberFormat="1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55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29" xfId="0" applyFont="1" applyFill="1" applyBorder="1" applyAlignment="1">
      <alignment horizontal="left" vertical="top" wrapText="1"/>
    </xf>
    <xf numFmtId="0" fontId="3" fillId="0" borderId="46" xfId="0" applyFont="1" applyFill="1" applyBorder="1" applyAlignment="1">
      <alignment horizontal="center" vertical="top"/>
    </xf>
    <xf numFmtId="0" fontId="3" fillId="0" borderId="50" xfId="0" applyFont="1" applyFill="1" applyBorder="1" applyAlignment="1">
      <alignment horizontal="center" vertical="top"/>
    </xf>
    <xf numFmtId="164" fontId="8" fillId="0" borderId="31" xfId="0" applyNumberFormat="1" applyFont="1" applyFill="1" applyBorder="1" applyAlignment="1">
      <alignment horizontal="center" vertical="center"/>
    </xf>
    <xf numFmtId="164" fontId="8" fillId="0" borderId="6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8" fillId="0" borderId="46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7" fillId="0" borderId="4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0" fontId="1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46" xfId="0" applyNumberFormat="1" applyFont="1" applyBorder="1" applyAlignment="1">
      <alignment horizontal="center" vertical="center" textRotation="90" wrapText="1"/>
    </xf>
    <xf numFmtId="0" fontId="2" fillId="0" borderId="16" xfId="0" applyNumberFormat="1" applyFont="1" applyBorder="1" applyAlignment="1">
      <alignment horizontal="center" vertical="center" textRotation="90" wrapText="1"/>
    </xf>
    <xf numFmtId="0" fontId="2" fillId="0" borderId="38" xfId="0" applyNumberFormat="1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164" fontId="26" fillId="0" borderId="17" xfId="0" applyNumberFormat="1" applyFont="1" applyFill="1" applyBorder="1" applyAlignment="1">
      <alignment horizontal="center" vertical="top" wrapText="1"/>
    </xf>
    <xf numFmtId="164" fontId="26" fillId="0" borderId="26" xfId="0" applyNumberFormat="1" applyFont="1" applyFill="1" applyBorder="1" applyAlignment="1">
      <alignment horizontal="center" vertical="top" wrapText="1"/>
    </xf>
    <xf numFmtId="164" fontId="26" fillId="0" borderId="24" xfId="0" applyNumberFormat="1" applyFont="1" applyFill="1" applyBorder="1" applyAlignment="1">
      <alignment horizontal="center" vertical="top" wrapText="1"/>
    </xf>
    <xf numFmtId="0" fontId="2" fillId="0" borderId="38" xfId="0" applyFont="1" applyBorder="1" applyAlignment="1">
      <alignment vertical="top"/>
    </xf>
    <xf numFmtId="0" fontId="27" fillId="0" borderId="31" xfId="0" applyFont="1" applyFill="1" applyBorder="1" applyAlignment="1">
      <alignment horizontal="center" vertical="top"/>
    </xf>
    <xf numFmtId="0" fontId="27" fillId="0" borderId="35" xfId="0" applyFont="1" applyFill="1" applyBorder="1" applyAlignment="1">
      <alignment horizontal="center" vertical="top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8"/>
  <sheetViews>
    <sheetView tabSelected="1" zoomScale="98" zoomScaleNormal="98" workbookViewId="0">
      <pane ySplit="1" topLeftCell="A47" activePane="bottomLeft" state="frozen"/>
      <selection pane="bottomLeft" activeCell="T43" sqref="T43"/>
    </sheetView>
  </sheetViews>
  <sheetFormatPr defaultColWidth="9.109375" defaultRowHeight="10.199999999999999" x14ac:dyDescent="0.25"/>
  <cols>
    <col min="1" max="1" width="2.6640625" style="1" customWidth="1"/>
    <col min="2" max="2" width="3" style="1" customWidth="1"/>
    <col min="3" max="3" width="3.109375" style="1" customWidth="1"/>
    <col min="4" max="4" width="36.6640625" style="1" customWidth="1"/>
    <col min="5" max="5" width="8.33203125" style="2" customWidth="1"/>
    <col min="6" max="6" width="3.5546875" style="1" customWidth="1"/>
    <col min="7" max="7" width="6.33203125" style="3" customWidth="1"/>
    <col min="8" max="9" width="6.88671875" style="1" customWidth="1"/>
    <col min="10" max="10" width="4.5546875" style="1" customWidth="1"/>
    <col min="11" max="11" width="4.6640625" style="1" customWidth="1"/>
    <col min="12" max="12" width="6.109375" style="1" customWidth="1"/>
    <col min="13" max="13" width="6.33203125" style="1" customWidth="1"/>
    <col min="14" max="14" width="28.44140625" style="1" customWidth="1"/>
    <col min="15" max="15" width="4.5546875" style="4" customWidth="1"/>
    <col min="16" max="16" width="4.44140625" style="1" bestFit="1" customWidth="1"/>
    <col min="17" max="17" width="4.109375" style="1" customWidth="1"/>
    <col min="18" max="16384" width="9.109375" style="5"/>
  </cols>
  <sheetData>
    <row r="1" spans="1:23" ht="47.25" customHeight="1" x14ac:dyDescent="0.25">
      <c r="L1" s="404"/>
      <c r="M1" s="405"/>
      <c r="N1" s="405"/>
      <c r="O1" s="405"/>
      <c r="P1" s="405"/>
      <c r="Q1" s="405"/>
    </row>
    <row r="2" spans="1:23" ht="16.5" customHeight="1" x14ac:dyDescent="0.25">
      <c r="D2" s="83" t="s">
        <v>93</v>
      </c>
      <c r="E2" s="84"/>
      <c r="F2" s="83"/>
      <c r="G2" s="85"/>
      <c r="H2" s="83"/>
      <c r="I2" s="83"/>
      <c r="L2" s="86"/>
      <c r="M2" s="87"/>
      <c r="N2" s="87"/>
      <c r="O2" s="87"/>
      <c r="P2" s="87"/>
      <c r="Q2" s="87"/>
    </row>
    <row r="3" spans="1:23" ht="13.5" customHeight="1" thickBot="1" x14ac:dyDescent="0.3">
      <c r="A3" s="57"/>
      <c r="B3" s="58"/>
      <c r="C3" s="58"/>
      <c r="D3" s="406" t="s">
        <v>57</v>
      </c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</row>
    <row r="4" spans="1:23" ht="36.75" customHeight="1" x14ac:dyDescent="0.25">
      <c r="A4" s="407" t="s">
        <v>0</v>
      </c>
      <c r="B4" s="410" t="s">
        <v>1</v>
      </c>
      <c r="C4" s="410" t="s">
        <v>2</v>
      </c>
      <c r="D4" s="413" t="s">
        <v>3</v>
      </c>
      <c r="E4" s="416" t="s">
        <v>4</v>
      </c>
      <c r="F4" s="419" t="s">
        <v>5</v>
      </c>
      <c r="G4" s="422" t="s">
        <v>6</v>
      </c>
      <c r="H4" s="212" t="s">
        <v>94</v>
      </c>
      <c r="I4" s="213"/>
      <c r="J4" s="213"/>
      <c r="K4" s="214"/>
      <c r="L4" s="425" t="s">
        <v>83</v>
      </c>
      <c r="M4" s="389" t="s">
        <v>84</v>
      </c>
      <c r="N4" s="392" t="s">
        <v>23</v>
      </c>
      <c r="O4" s="393"/>
      <c r="P4" s="393"/>
      <c r="Q4" s="394"/>
      <c r="R4" s="53"/>
      <c r="S4" s="53"/>
      <c r="T4" s="53"/>
      <c r="U4" s="53"/>
      <c r="V4" s="53"/>
      <c r="W4" s="53"/>
    </row>
    <row r="5" spans="1:23" ht="15" customHeight="1" x14ac:dyDescent="0.25">
      <c r="A5" s="408"/>
      <c r="B5" s="411"/>
      <c r="C5" s="411"/>
      <c r="D5" s="414"/>
      <c r="E5" s="417"/>
      <c r="F5" s="420"/>
      <c r="G5" s="423"/>
      <c r="H5" s="395" t="s">
        <v>7</v>
      </c>
      <c r="I5" s="397" t="s">
        <v>8</v>
      </c>
      <c r="J5" s="397"/>
      <c r="K5" s="398" t="s">
        <v>9</v>
      </c>
      <c r="L5" s="426"/>
      <c r="M5" s="390"/>
      <c r="N5" s="400" t="s">
        <v>56</v>
      </c>
      <c r="O5" s="402" t="s">
        <v>10</v>
      </c>
      <c r="P5" s="402"/>
      <c r="Q5" s="403"/>
      <c r="R5" s="53"/>
      <c r="S5" s="53"/>
      <c r="T5" s="53"/>
      <c r="U5" s="53"/>
      <c r="V5" s="53"/>
      <c r="W5" s="53"/>
    </row>
    <row r="6" spans="1:23" ht="94.5" customHeight="1" thickBot="1" x14ac:dyDescent="0.3">
      <c r="A6" s="409"/>
      <c r="B6" s="412"/>
      <c r="C6" s="412"/>
      <c r="D6" s="415"/>
      <c r="E6" s="418"/>
      <c r="F6" s="421"/>
      <c r="G6" s="424"/>
      <c r="H6" s="396"/>
      <c r="I6" s="67" t="s">
        <v>7</v>
      </c>
      <c r="J6" s="22" t="s">
        <v>11</v>
      </c>
      <c r="K6" s="399"/>
      <c r="L6" s="427"/>
      <c r="M6" s="391"/>
      <c r="N6" s="401"/>
      <c r="O6" s="7" t="s">
        <v>74</v>
      </c>
      <c r="P6" s="7" t="s">
        <v>75</v>
      </c>
      <c r="Q6" s="8" t="s">
        <v>85</v>
      </c>
      <c r="R6" s="53"/>
      <c r="S6" s="53"/>
      <c r="T6" s="53"/>
      <c r="U6" s="53"/>
      <c r="V6" s="53"/>
      <c r="W6" s="53"/>
    </row>
    <row r="7" spans="1:23" ht="14.25" customHeight="1" thickBot="1" x14ac:dyDescent="0.3">
      <c r="A7" s="23" t="s">
        <v>12</v>
      </c>
      <c r="B7" s="376" t="s">
        <v>95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7"/>
      <c r="R7" s="53"/>
      <c r="S7" s="53"/>
      <c r="T7" s="53"/>
      <c r="U7" s="53"/>
      <c r="V7" s="53"/>
      <c r="W7" s="53"/>
    </row>
    <row r="8" spans="1:23" ht="14.25" customHeight="1" thickBot="1" x14ac:dyDescent="0.3">
      <c r="A8" s="24" t="s">
        <v>12</v>
      </c>
      <c r="B8" s="25" t="s">
        <v>12</v>
      </c>
      <c r="C8" s="378" t="s">
        <v>96</v>
      </c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9"/>
      <c r="R8" s="53"/>
      <c r="S8" s="53"/>
      <c r="T8" s="53"/>
      <c r="U8" s="53"/>
      <c r="V8" s="53"/>
      <c r="W8" s="53"/>
    </row>
    <row r="9" spans="1:23" ht="12" customHeight="1" x14ac:dyDescent="0.25">
      <c r="A9" s="272" t="s">
        <v>12</v>
      </c>
      <c r="B9" s="274" t="s">
        <v>12</v>
      </c>
      <c r="C9" s="276" t="s">
        <v>12</v>
      </c>
      <c r="D9" s="367" t="s">
        <v>97</v>
      </c>
      <c r="E9" s="349" t="s">
        <v>72</v>
      </c>
      <c r="F9" s="280" t="s">
        <v>89</v>
      </c>
      <c r="G9" s="382" t="s">
        <v>98</v>
      </c>
      <c r="H9" s="384">
        <v>0</v>
      </c>
      <c r="I9" s="369">
        <v>0</v>
      </c>
      <c r="J9" s="369">
        <v>0</v>
      </c>
      <c r="K9" s="371">
        <v>0</v>
      </c>
      <c r="L9" s="355">
        <v>3</v>
      </c>
      <c r="M9" s="355">
        <v>3</v>
      </c>
      <c r="N9" s="373" t="s">
        <v>99</v>
      </c>
      <c r="O9" s="258">
        <v>0</v>
      </c>
      <c r="P9" s="217">
        <v>5</v>
      </c>
      <c r="Q9" s="248">
        <v>5</v>
      </c>
      <c r="R9" s="53"/>
      <c r="S9" s="53"/>
      <c r="T9" s="53"/>
      <c r="U9" s="53"/>
      <c r="V9" s="53"/>
      <c r="W9" s="53"/>
    </row>
    <row r="10" spans="1:23" ht="11.25" customHeight="1" x14ac:dyDescent="0.25">
      <c r="A10" s="345"/>
      <c r="B10" s="295"/>
      <c r="C10" s="290"/>
      <c r="D10" s="380"/>
      <c r="E10" s="304"/>
      <c r="F10" s="350"/>
      <c r="G10" s="383"/>
      <c r="H10" s="385"/>
      <c r="I10" s="370"/>
      <c r="J10" s="370"/>
      <c r="K10" s="372"/>
      <c r="L10" s="356"/>
      <c r="M10" s="356"/>
      <c r="N10" s="374"/>
      <c r="O10" s="386"/>
      <c r="P10" s="387"/>
      <c r="Q10" s="388"/>
      <c r="R10" s="53"/>
      <c r="S10" s="53"/>
      <c r="T10" s="54"/>
      <c r="U10" s="53"/>
      <c r="V10" s="53"/>
      <c r="W10" s="53"/>
    </row>
    <row r="11" spans="1:23" ht="21" customHeight="1" thickBot="1" x14ac:dyDescent="0.3">
      <c r="A11" s="273"/>
      <c r="B11" s="275"/>
      <c r="C11" s="277"/>
      <c r="D11" s="381"/>
      <c r="E11" s="361"/>
      <c r="F11" s="281"/>
      <c r="G11" s="9" t="s">
        <v>13</v>
      </c>
      <c r="H11" s="88">
        <f t="shared" ref="H11:M11" si="0">SUM(H9:H10)</f>
        <v>0</v>
      </c>
      <c r="I11" s="89">
        <f t="shared" si="0"/>
        <v>0</v>
      </c>
      <c r="J11" s="89">
        <f t="shared" si="0"/>
        <v>0</v>
      </c>
      <c r="K11" s="89">
        <f t="shared" si="0"/>
        <v>0</v>
      </c>
      <c r="L11" s="90">
        <f t="shared" si="0"/>
        <v>3</v>
      </c>
      <c r="M11" s="90">
        <f t="shared" si="0"/>
        <v>3</v>
      </c>
      <c r="N11" s="375"/>
      <c r="O11" s="259"/>
      <c r="P11" s="218"/>
      <c r="Q11" s="249"/>
      <c r="R11" s="55"/>
      <c r="S11" s="53"/>
      <c r="T11" s="54"/>
      <c r="U11" s="53"/>
      <c r="V11" s="53"/>
      <c r="W11" s="53"/>
    </row>
    <row r="12" spans="1:23" ht="18" customHeight="1" x14ac:dyDescent="0.25">
      <c r="A12" s="11" t="s">
        <v>12</v>
      </c>
      <c r="B12" s="12" t="s">
        <v>12</v>
      </c>
      <c r="C12" s="276" t="s">
        <v>59</v>
      </c>
      <c r="D12" s="367" t="s">
        <v>100</v>
      </c>
      <c r="E12" s="68" t="s">
        <v>72</v>
      </c>
      <c r="F12" s="91" t="s">
        <v>89</v>
      </c>
      <c r="G12" s="92" t="s">
        <v>101</v>
      </c>
      <c r="H12" s="93">
        <v>0</v>
      </c>
      <c r="I12" s="94">
        <v>0</v>
      </c>
      <c r="J12" s="94">
        <v>0</v>
      </c>
      <c r="K12" s="94">
        <v>0</v>
      </c>
      <c r="L12" s="95">
        <v>1</v>
      </c>
      <c r="M12" s="95">
        <v>1</v>
      </c>
      <c r="N12" s="96" t="s">
        <v>102</v>
      </c>
      <c r="O12" s="97">
        <v>0</v>
      </c>
      <c r="P12" s="80">
        <v>50</v>
      </c>
      <c r="Q12" s="98">
        <v>50</v>
      </c>
      <c r="R12" s="55"/>
      <c r="S12" s="53"/>
      <c r="T12" s="54"/>
      <c r="U12" s="53"/>
      <c r="V12" s="53"/>
      <c r="W12" s="53"/>
    </row>
    <row r="13" spans="1:23" ht="26.25" customHeight="1" thickBot="1" x14ac:dyDescent="0.3">
      <c r="A13" s="14"/>
      <c r="B13" s="13"/>
      <c r="C13" s="277"/>
      <c r="D13" s="368"/>
      <c r="E13" s="99"/>
      <c r="F13" s="100"/>
      <c r="G13" s="9" t="s">
        <v>13</v>
      </c>
      <c r="H13" s="101">
        <f t="shared" ref="H13:M13" si="1">H12*1</f>
        <v>0</v>
      </c>
      <c r="I13" s="101">
        <f t="shared" si="1"/>
        <v>0</v>
      </c>
      <c r="J13" s="101">
        <f t="shared" si="1"/>
        <v>0</v>
      </c>
      <c r="K13" s="101">
        <f t="shared" si="1"/>
        <v>0</v>
      </c>
      <c r="L13" s="101">
        <f t="shared" si="1"/>
        <v>1</v>
      </c>
      <c r="M13" s="101">
        <f t="shared" si="1"/>
        <v>1</v>
      </c>
      <c r="N13" s="69" t="s">
        <v>103</v>
      </c>
      <c r="O13" s="102">
        <v>0</v>
      </c>
      <c r="P13" s="79">
        <v>20</v>
      </c>
      <c r="Q13" s="103">
        <v>20</v>
      </c>
      <c r="R13" s="55"/>
      <c r="S13" s="53"/>
      <c r="T13" s="54"/>
      <c r="U13" s="53"/>
      <c r="V13" s="53"/>
      <c r="W13" s="53"/>
    </row>
    <row r="14" spans="1:23" ht="21.75" customHeight="1" x14ac:dyDescent="0.25">
      <c r="A14" s="11" t="s">
        <v>12</v>
      </c>
      <c r="B14" s="12" t="s">
        <v>12</v>
      </c>
      <c r="C14" s="104" t="s">
        <v>61</v>
      </c>
      <c r="D14" s="105" t="s">
        <v>104</v>
      </c>
      <c r="E14" s="106" t="s">
        <v>72</v>
      </c>
      <c r="F14" s="107" t="s">
        <v>89</v>
      </c>
      <c r="G14" s="108" t="s">
        <v>101</v>
      </c>
      <c r="H14" s="81">
        <v>0.52</v>
      </c>
      <c r="I14" s="71">
        <v>0.5</v>
      </c>
      <c r="J14" s="71">
        <v>0</v>
      </c>
      <c r="K14" s="71">
        <v>0</v>
      </c>
      <c r="L14" s="72">
        <v>0.3</v>
      </c>
      <c r="M14" s="10">
        <v>0.3</v>
      </c>
      <c r="N14" s="284" t="s">
        <v>105</v>
      </c>
      <c r="O14" s="334" t="s">
        <v>106</v>
      </c>
      <c r="P14" s="337" t="s">
        <v>106</v>
      </c>
      <c r="Q14" s="340" t="s">
        <v>106</v>
      </c>
      <c r="R14" s="55"/>
      <c r="S14" s="53"/>
      <c r="T14" s="54"/>
      <c r="U14" s="53"/>
      <c r="V14" s="53"/>
      <c r="W14" s="53"/>
    </row>
    <row r="15" spans="1:23" ht="14.25" customHeight="1" thickBot="1" x14ac:dyDescent="0.3">
      <c r="A15" s="26"/>
      <c r="B15" s="27"/>
      <c r="C15" s="109"/>
      <c r="D15" s="110"/>
      <c r="E15" s="111"/>
      <c r="F15" s="107"/>
      <c r="G15" s="9" t="s">
        <v>13</v>
      </c>
      <c r="H15" s="88">
        <f t="shared" ref="H15:M15" si="2">H14</f>
        <v>0.52</v>
      </c>
      <c r="I15" s="88">
        <f t="shared" si="2"/>
        <v>0.5</v>
      </c>
      <c r="J15" s="88">
        <f t="shared" si="2"/>
        <v>0</v>
      </c>
      <c r="K15" s="88">
        <f t="shared" si="2"/>
        <v>0</v>
      </c>
      <c r="L15" s="88">
        <f t="shared" si="2"/>
        <v>0.3</v>
      </c>
      <c r="M15" s="90">
        <f t="shared" si="2"/>
        <v>0.3</v>
      </c>
      <c r="N15" s="285"/>
      <c r="O15" s="336"/>
      <c r="P15" s="339"/>
      <c r="Q15" s="342"/>
      <c r="R15" s="55"/>
      <c r="S15" s="53"/>
      <c r="T15" s="54"/>
      <c r="U15" s="53"/>
      <c r="V15" s="53"/>
      <c r="W15" s="53"/>
    </row>
    <row r="16" spans="1:23" ht="15.75" customHeight="1" x14ac:dyDescent="0.25">
      <c r="A16" s="11" t="s">
        <v>12</v>
      </c>
      <c r="B16" s="12" t="s">
        <v>12</v>
      </c>
      <c r="C16" s="276" t="s">
        <v>63</v>
      </c>
      <c r="D16" s="278" t="s">
        <v>107</v>
      </c>
      <c r="E16" s="349" t="s">
        <v>72</v>
      </c>
      <c r="F16" s="310" t="s">
        <v>89</v>
      </c>
      <c r="G16" s="362" t="s">
        <v>101</v>
      </c>
      <c r="H16" s="353">
        <v>0</v>
      </c>
      <c r="I16" s="351">
        <v>0</v>
      </c>
      <c r="J16" s="353">
        <v>0</v>
      </c>
      <c r="K16" s="353">
        <v>0</v>
      </c>
      <c r="L16" s="355">
        <v>2</v>
      </c>
      <c r="M16" s="353">
        <v>6</v>
      </c>
      <c r="N16" s="357" t="s">
        <v>108</v>
      </c>
      <c r="O16" s="334" t="s">
        <v>60</v>
      </c>
      <c r="P16" s="337" t="s">
        <v>66</v>
      </c>
      <c r="Q16" s="340" t="s">
        <v>91</v>
      </c>
      <c r="R16" s="55"/>
      <c r="S16" s="53"/>
      <c r="T16" s="54"/>
      <c r="U16" s="53"/>
      <c r="V16" s="53"/>
      <c r="W16" s="53"/>
    </row>
    <row r="17" spans="1:34" ht="15.75" customHeight="1" x14ac:dyDescent="0.25">
      <c r="A17" s="26"/>
      <c r="B17" s="27"/>
      <c r="C17" s="290"/>
      <c r="D17" s="360"/>
      <c r="E17" s="304"/>
      <c r="F17" s="311"/>
      <c r="G17" s="363"/>
      <c r="H17" s="354"/>
      <c r="I17" s="352"/>
      <c r="J17" s="354"/>
      <c r="K17" s="354"/>
      <c r="L17" s="356"/>
      <c r="M17" s="354"/>
      <c r="N17" s="358"/>
      <c r="O17" s="335"/>
      <c r="P17" s="338"/>
      <c r="Q17" s="341"/>
      <c r="R17" s="55"/>
      <c r="S17" s="53"/>
      <c r="T17" s="54"/>
      <c r="U17" s="53"/>
      <c r="V17" s="53"/>
      <c r="W17" s="53"/>
    </row>
    <row r="18" spans="1:34" ht="19.5" customHeight="1" thickBot="1" x14ac:dyDescent="0.3">
      <c r="A18" s="14"/>
      <c r="B18" s="30"/>
      <c r="C18" s="277"/>
      <c r="D18" s="279"/>
      <c r="E18" s="361"/>
      <c r="F18" s="312"/>
      <c r="G18" s="9" t="s">
        <v>13</v>
      </c>
      <c r="H18" s="90">
        <f>H16</f>
        <v>0</v>
      </c>
      <c r="I18" s="112">
        <f>I16</f>
        <v>0</v>
      </c>
      <c r="J18" s="90">
        <f>J16</f>
        <v>0</v>
      </c>
      <c r="K18" s="112">
        <f>K16</f>
        <v>0</v>
      </c>
      <c r="L18" s="90">
        <v>5</v>
      </c>
      <c r="M18" s="90">
        <f>M16</f>
        <v>6</v>
      </c>
      <c r="N18" s="359"/>
      <c r="O18" s="336"/>
      <c r="P18" s="339"/>
      <c r="Q18" s="342"/>
      <c r="R18" s="55"/>
      <c r="S18" s="53"/>
      <c r="T18" s="54"/>
      <c r="U18" s="53"/>
      <c r="V18" s="53"/>
      <c r="W18" s="53"/>
    </row>
    <row r="19" spans="1:34" ht="12.75" customHeight="1" thickBot="1" x14ac:dyDescent="0.3">
      <c r="A19" s="14" t="s">
        <v>12</v>
      </c>
      <c r="B19" s="13" t="s">
        <v>12</v>
      </c>
      <c r="C19" s="343" t="s">
        <v>15</v>
      </c>
      <c r="D19" s="222"/>
      <c r="E19" s="222"/>
      <c r="F19" s="222"/>
      <c r="G19" s="344"/>
      <c r="H19" s="113">
        <f>H11+H13+H18+H15+H18</f>
        <v>0.52</v>
      </c>
      <c r="I19" s="113">
        <f t="shared" ref="I19:M19" si="3">I11+I13+I18+I15+I18</f>
        <v>0.5</v>
      </c>
      <c r="J19" s="113">
        <f t="shared" si="3"/>
        <v>0</v>
      </c>
      <c r="K19" s="113">
        <f t="shared" si="3"/>
        <v>0</v>
      </c>
      <c r="L19" s="113">
        <f t="shared" si="3"/>
        <v>14.3</v>
      </c>
      <c r="M19" s="113">
        <f t="shared" si="3"/>
        <v>16.3</v>
      </c>
      <c r="N19" s="114"/>
      <c r="O19" s="31"/>
      <c r="P19" s="31"/>
      <c r="Q19" s="32"/>
      <c r="R19" s="53"/>
      <c r="S19" s="53"/>
      <c r="T19" s="53"/>
      <c r="U19" s="53"/>
      <c r="V19" s="53"/>
      <c r="W19" s="53"/>
    </row>
    <row r="20" spans="1:34" ht="14.25" customHeight="1" thickBot="1" x14ac:dyDescent="0.3">
      <c r="A20" s="24" t="s">
        <v>12</v>
      </c>
      <c r="B20" s="25" t="s">
        <v>14</v>
      </c>
      <c r="C20" s="238" t="s">
        <v>109</v>
      </c>
      <c r="D20" s="239"/>
      <c r="E20" s="239"/>
      <c r="F20" s="239"/>
      <c r="G20" s="240"/>
      <c r="H20" s="240"/>
      <c r="I20" s="240"/>
      <c r="J20" s="240"/>
      <c r="K20" s="240"/>
      <c r="L20" s="240"/>
      <c r="M20" s="240"/>
      <c r="N20" s="239"/>
      <c r="O20" s="239"/>
      <c r="P20" s="239"/>
      <c r="Q20" s="269"/>
      <c r="R20" s="53"/>
      <c r="S20" s="53"/>
      <c r="T20" s="53"/>
      <c r="U20" s="53"/>
      <c r="V20" s="53"/>
      <c r="W20" s="53"/>
    </row>
    <row r="21" spans="1:34" ht="14.25" customHeight="1" x14ac:dyDescent="0.25">
      <c r="A21" s="272" t="s">
        <v>12</v>
      </c>
      <c r="B21" s="274" t="s">
        <v>14</v>
      </c>
      <c r="C21" s="276" t="s">
        <v>12</v>
      </c>
      <c r="D21" s="346" t="s">
        <v>110</v>
      </c>
      <c r="E21" s="349" t="s">
        <v>72</v>
      </c>
      <c r="F21" s="326" t="s">
        <v>89</v>
      </c>
      <c r="G21" s="313" t="s">
        <v>101</v>
      </c>
      <c r="H21" s="315">
        <v>0</v>
      </c>
      <c r="I21" s="315">
        <v>0</v>
      </c>
      <c r="J21" s="328">
        <v>0</v>
      </c>
      <c r="K21" s="315">
        <v>0</v>
      </c>
      <c r="L21" s="115">
        <v>10</v>
      </c>
      <c r="M21" s="315">
        <v>15</v>
      </c>
      <c r="N21" s="332" t="s">
        <v>111</v>
      </c>
      <c r="O21" s="288" t="s">
        <v>60</v>
      </c>
      <c r="P21" s="320" t="s">
        <v>112</v>
      </c>
      <c r="Q21" s="267" t="s">
        <v>88</v>
      </c>
      <c r="R21" s="53"/>
      <c r="S21" s="53"/>
      <c r="T21" s="53"/>
      <c r="U21" s="53"/>
      <c r="V21" s="53"/>
      <c r="W21" s="53"/>
    </row>
    <row r="22" spans="1:34" ht="11.25" customHeight="1" thickBot="1" x14ac:dyDescent="0.3">
      <c r="A22" s="345"/>
      <c r="B22" s="295"/>
      <c r="C22" s="290"/>
      <c r="D22" s="347"/>
      <c r="E22" s="350"/>
      <c r="F22" s="311"/>
      <c r="G22" s="314"/>
      <c r="H22" s="316"/>
      <c r="I22" s="316"/>
      <c r="J22" s="329"/>
      <c r="K22" s="316"/>
      <c r="L22" s="37"/>
      <c r="M22" s="364"/>
      <c r="N22" s="365"/>
      <c r="O22" s="319"/>
      <c r="P22" s="321"/>
      <c r="Q22" s="323"/>
      <c r="R22" s="53"/>
      <c r="S22" s="53"/>
      <c r="T22" s="53"/>
      <c r="U22" s="53"/>
      <c r="V22" s="53"/>
      <c r="W22" s="53"/>
    </row>
    <row r="23" spans="1:34" ht="12" customHeight="1" thickBot="1" x14ac:dyDescent="0.3">
      <c r="A23" s="273"/>
      <c r="B23" s="275"/>
      <c r="C23" s="277"/>
      <c r="D23" s="348"/>
      <c r="E23" s="281"/>
      <c r="F23" s="327"/>
      <c r="G23" s="116" t="s">
        <v>13</v>
      </c>
      <c r="H23" s="43">
        <f>H21</f>
        <v>0</v>
      </c>
      <c r="I23" s="43">
        <f>SUM(I21:I22)</f>
        <v>0</v>
      </c>
      <c r="J23" s="117">
        <f>SUM(J21:J22)</f>
        <v>0</v>
      </c>
      <c r="K23" s="29">
        <f>SUM(K21:K22)</f>
        <v>0</v>
      </c>
      <c r="L23" s="42">
        <f>L21</f>
        <v>10</v>
      </c>
      <c r="M23" s="29">
        <f>M21</f>
        <v>15</v>
      </c>
      <c r="N23" s="366"/>
      <c r="O23" s="289"/>
      <c r="P23" s="322"/>
      <c r="Q23" s="268"/>
      <c r="R23" s="53"/>
      <c r="S23" s="53"/>
      <c r="T23" s="53"/>
      <c r="U23" s="53"/>
      <c r="V23" s="53"/>
      <c r="W23" s="53"/>
    </row>
    <row r="24" spans="1:34" ht="14.25" customHeight="1" x14ac:dyDescent="0.25">
      <c r="A24" s="291" t="s">
        <v>12</v>
      </c>
      <c r="B24" s="294" t="s">
        <v>14</v>
      </c>
      <c r="C24" s="297" t="s">
        <v>14</v>
      </c>
      <c r="D24" s="300" t="s">
        <v>113</v>
      </c>
      <c r="E24" s="324" t="s">
        <v>72</v>
      </c>
      <c r="F24" s="330" t="s">
        <v>89</v>
      </c>
      <c r="G24" s="82" t="s">
        <v>101</v>
      </c>
      <c r="H24" s="28">
        <v>0</v>
      </c>
      <c r="I24" s="28">
        <v>0</v>
      </c>
      <c r="J24" s="118">
        <v>0</v>
      </c>
      <c r="K24" s="28">
        <v>0</v>
      </c>
      <c r="L24" s="46">
        <v>10</v>
      </c>
      <c r="M24" s="28">
        <v>20</v>
      </c>
      <c r="N24" s="332" t="s">
        <v>111</v>
      </c>
      <c r="O24" s="288" t="s">
        <v>60</v>
      </c>
      <c r="P24" s="288" t="s">
        <v>90</v>
      </c>
      <c r="Q24" s="267" t="s">
        <v>114</v>
      </c>
      <c r="R24" s="55"/>
      <c r="S24" s="55"/>
      <c r="T24" s="55"/>
      <c r="U24" s="55"/>
      <c r="V24" s="55"/>
      <c r="W24" s="55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</row>
    <row r="25" spans="1:34" ht="12.75" customHeight="1" thickBot="1" x14ac:dyDescent="0.3">
      <c r="A25" s="293"/>
      <c r="B25" s="296"/>
      <c r="C25" s="299"/>
      <c r="D25" s="302"/>
      <c r="E25" s="325"/>
      <c r="F25" s="331"/>
      <c r="G25" s="119" t="s">
        <v>13</v>
      </c>
      <c r="H25" s="120">
        <f>H24</f>
        <v>0</v>
      </c>
      <c r="I25" s="120">
        <f>SUM(I24:I24)</f>
        <v>0</v>
      </c>
      <c r="J25" s="120">
        <f>SUM(J24:J24)</f>
        <v>0</v>
      </c>
      <c r="K25" s="120">
        <f>SUM(K24:K24)</f>
        <v>0</v>
      </c>
      <c r="L25" s="121">
        <f>L24</f>
        <v>10</v>
      </c>
      <c r="M25" s="120">
        <f>M24</f>
        <v>20</v>
      </c>
      <c r="N25" s="333"/>
      <c r="O25" s="289"/>
      <c r="P25" s="289"/>
      <c r="Q25" s="268"/>
      <c r="R25" s="55"/>
      <c r="S25" s="55"/>
      <c r="T25" s="55"/>
      <c r="U25" s="55"/>
      <c r="V25" s="55"/>
      <c r="W25" s="55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</row>
    <row r="26" spans="1:34" ht="36.75" customHeight="1" x14ac:dyDescent="0.25">
      <c r="A26" s="291" t="s">
        <v>12</v>
      </c>
      <c r="B26" s="294" t="s">
        <v>14</v>
      </c>
      <c r="C26" s="297" t="s">
        <v>58</v>
      </c>
      <c r="D26" s="300" t="s">
        <v>115</v>
      </c>
      <c r="E26" s="303" t="s">
        <v>72</v>
      </c>
      <c r="F26" s="310" t="s">
        <v>89</v>
      </c>
      <c r="G26" s="313" t="s">
        <v>101</v>
      </c>
      <c r="H26" s="315">
        <v>35.4</v>
      </c>
      <c r="I26" s="315">
        <v>35.4</v>
      </c>
      <c r="J26" s="317">
        <v>0</v>
      </c>
      <c r="K26" s="315">
        <v>0</v>
      </c>
      <c r="L26" s="306">
        <v>14.4</v>
      </c>
      <c r="M26" s="308">
        <v>18</v>
      </c>
      <c r="N26" s="122" t="s">
        <v>116</v>
      </c>
      <c r="O26" s="123" t="s">
        <v>117</v>
      </c>
      <c r="P26" s="33" t="s">
        <v>118</v>
      </c>
      <c r="Q26" s="36" t="s">
        <v>87</v>
      </c>
      <c r="R26" s="53"/>
      <c r="S26" s="53"/>
      <c r="T26" s="54"/>
      <c r="U26" s="53"/>
      <c r="V26" s="53"/>
      <c r="W26" s="53"/>
    </row>
    <row r="27" spans="1:34" ht="23.25" customHeight="1" x14ac:dyDescent="0.25">
      <c r="A27" s="292"/>
      <c r="B27" s="295"/>
      <c r="C27" s="298"/>
      <c r="D27" s="301"/>
      <c r="E27" s="304"/>
      <c r="F27" s="311"/>
      <c r="G27" s="314"/>
      <c r="H27" s="316"/>
      <c r="I27" s="316"/>
      <c r="J27" s="318"/>
      <c r="K27" s="316"/>
      <c r="L27" s="307"/>
      <c r="M27" s="309"/>
      <c r="N27" s="124" t="s">
        <v>119</v>
      </c>
      <c r="O27" s="125" t="s">
        <v>120</v>
      </c>
      <c r="P27" s="38" t="s">
        <v>121</v>
      </c>
      <c r="Q27" s="39" t="s">
        <v>121</v>
      </c>
      <c r="R27" s="53"/>
      <c r="S27" s="53"/>
      <c r="T27" s="54"/>
      <c r="U27" s="53"/>
      <c r="V27" s="53"/>
      <c r="W27" s="53"/>
    </row>
    <row r="28" spans="1:34" ht="12" customHeight="1" thickBot="1" x14ac:dyDescent="0.3">
      <c r="A28" s="293"/>
      <c r="B28" s="296"/>
      <c r="C28" s="299"/>
      <c r="D28" s="302"/>
      <c r="E28" s="305"/>
      <c r="F28" s="312"/>
      <c r="G28" s="9" t="s">
        <v>13</v>
      </c>
      <c r="H28" s="43">
        <f>H26</f>
        <v>35.4</v>
      </c>
      <c r="I28" s="43">
        <f>SUM(I26:I26)</f>
        <v>35.4</v>
      </c>
      <c r="J28" s="43">
        <f>SUM(J26:J26)</f>
        <v>0</v>
      </c>
      <c r="K28" s="43">
        <f>SUM(K26:K26)</f>
        <v>0</v>
      </c>
      <c r="L28" s="42">
        <f>L26</f>
        <v>14.4</v>
      </c>
      <c r="M28" s="74">
        <v>17.399999999999999</v>
      </c>
      <c r="N28" s="70" t="s">
        <v>122</v>
      </c>
      <c r="O28" s="126" t="s">
        <v>112</v>
      </c>
      <c r="P28" s="44" t="s">
        <v>70</v>
      </c>
      <c r="Q28" s="45" t="s">
        <v>70</v>
      </c>
      <c r="R28" s="53"/>
      <c r="S28" s="53"/>
      <c r="T28" s="54"/>
      <c r="U28" s="53"/>
      <c r="V28" s="53"/>
      <c r="W28" s="53"/>
    </row>
    <row r="29" spans="1:34" ht="12" customHeight="1" x14ac:dyDescent="0.25">
      <c r="A29" s="272" t="s">
        <v>12</v>
      </c>
      <c r="B29" s="274" t="s">
        <v>14</v>
      </c>
      <c r="C29" s="276" t="s">
        <v>61</v>
      </c>
      <c r="D29" s="278" t="s">
        <v>123</v>
      </c>
      <c r="E29" s="280" t="s">
        <v>72</v>
      </c>
      <c r="F29" s="282" t="s">
        <v>89</v>
      </c>
      <c r="G29" s="127" t="s">
        <v>101</v>
      </c>
      <c r="H29" s="28">
        <v>0</v>
      </c>
      <c r="I29" s="28">
        <v>0</v>
      </c>
      <c r="J29" s="128">
        <v>0</v>
      </c>
      <c r="K29" s="28">
        <v>0</v>
      </c>
      <c r="L29" s="28">
        <v>0</v>
      </c>
      <c r="M29" s="28">
        <v>0</v>
      </c>
      <c r="N29" s="284" t="s">
        <v>124</v>
      </c>
      <c r="O29" s="286" t="s">
        <v>71</v>
      </c>
      <c r="P29" s="288" t="s">
        <v>88</v>
      </c>
      <c r="Q29" s="267" t="s">
        <v>88</v>
      </c>
      <c r="R29" s="53"/>
      <c r="S29" s="53"/>
      <c r="T29" s="54"/>
      <c r="U29" s="53"/>
      <c r="V29" s="53"/>
      <c r="W29" s="53"/>
    </row>
    <row r="30" spans="1:34" ht="15.75" customHeight="1" thickBot="1" x14ac:dyDescent="0.3">
      <c r="A30" s="273"/>
      <c r="B30" s="275"/>
      <c r="C30" s="277"/>
      <c r="D30" s="279"/>
      <c r="E30" s="281"/>
      <c r="F30" s="283"/>
      <c r="G30" s="9" t="s">
        <v>13</v>
      </c>
      <c r="H30" s="29">
        <f t="shared" ref="H30:M30" si="4">SUM(H29)</f>
        <v>0</v>
      </c>
      <c r="I30" s="29">
        <f t="shared" si="4"/>
        <v>0</v>
      </c>
      <c r="J30" s="43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85"/>
      <c r="O30" s="287"/>
      <c r="P30" s="289"/>
      <c r="Q30" s="268"/>
      <c r="R30" s="53"/>
      <c r="S30" s="53"/>
      <c r="T30" s="54"/>
      <c r="U30" s="53"/>
      <c r="V30" s="53"/>
      <c r="W30" s="53"/>
    </row>
    <row r="31" spans="1:34" ht="12" customHeight="1" x14ac:dyDescent="0.25">
      <c r="A31" s="65" t="s">
        <v>12</v>
      </c>
      <c r="B31" s="27" t="s">
        <v>14</v>
      </c>
      <c r="C31" s="290" t="s">
        <v>63</v>
      </c>
      <c r="D31" s="278" t="s">
        <v>125</v>
      </c>
      <c r="E31" s="280" t="s">
        <v>72</v>
      </c>
      <c r="F31" s="280" t="s">
        <v>89</v>
      </c>
      <c r="G31" s="129" t="s">
        <v>101</v>
      </c>
      <c r="H31" s="77">
        <v>0</v>
      </c>
      <c r="I31" s="77">
        <v>0</v>
      </c>
      <c r="J31" s="77">
        <v>0</v>
      </c>
      <c r="K31" s="77">
        <v>0</v>
      </c>
      <c r="L31" s="130">
        <v>0</v>
      </c>
      <c r="M31" s="77">
        <v>0</v>
      </c>
      <c r="N31" s="284" t="s">
        <v>126</v>
      </c>
      <c r="O31" s="286" t="s">
        <v>127</v>
      </c>
      <c r="P31" s="288"/>
      <c r="Q31" s="267"/>
      <c r="R31" s="53"/>
      <c r="S31" s="53"/>
      <c r="T31" s="54"/>
      <c r="U31" s="53"/>
      <c r="V31" s="53"/>
      <c r="W31" s="53"/>
    </row>
    <row r="32" spans="1:34" ht="26.25" customHeight="1" thickBot="1" x14ac:dyDescent="0.3">
      <c r="A32" s="65"/>
      <c r="B32" s="66"/>
      <c r="C32" s="277"/>
      <c r="D32" s="279"/>
      <c r="E32" s="281"/>
      <c r="F32" s="281"/>
      <c r="G32" s="131" t="s">
        <v>13</v>
      </c>
      <c r="H32" s="132">
        <f>H31</f>
        <v>0</v>
      </c>
      <c r="I32" s="132">
        <f t="shared" ref="I32:M32" si="5">I31</f>
        <v>0</v>
      </c>
      <c r="J32" s="29">
        <f t="shared" si="5"/>
        <v>0</v>
      </c>
      <c r="K32" s="132">
        <f t="shared" si="5"/>
        <v>0</v>
      </c>
      <c r="L32" s="132">
        <f t="shared" si="5"/>
        <v>0</v>
      </c>
      <c r="M32" s="132">
        <f t="shared" si="5"/>
        <v>0</v>
      </c>
      <c r="N32" s="285"/>
      <c r="O32" s="287"/>
      <c r="P32" s="289"/>
      <c r="Q32" s="268"/>
      <c r="R32" s="53"/>
      <c r="S32" s="53"/>
      <c r="T32" s="54"/>
      <c r="U32" s="53"/>
      <c r="V32" s="53"/>
      <c r="W32" s="53"/>
    </row>
    <row r="33" spans="1:23" ht="14.25" customHeight="1" x14ac:dyDescent="0.25">
      <c r="A33" s="272" t="s">
        <v>12</v>
      </c>
      <c r="B33" s="274" t="s">
        <v>14</v>
      </c>
      <c r="C33" s="276" t="s">
        <v>64</v>
      </c>
      <c r="D33" s="278" t="s">
        <v>128</v>
      </c>
      <c r="E33" s="280" t="s">
        <v>72</v>
      </c>
      <c r="F33" s="282" t="s">
        <v>89</v>
      </c>
      <c r="G33" s="127" t="s">
        <v>101</v>
      </c>
      <c r="H33" s="28">
        <v>16</v>
      </c>
      <c r="I33" s="28">
        <v>16</v>
      </c>
      <c r="J33" s="128">
        <v>0</v>
      </c>
      <c r="K33" s="28">
        <v>0</v>
      </c>
      <c r="L33" s="28">
        <v>0</v>
      </c>
      <c r="M33" s="28">
        <v>0</v>
      </c>
      <c r="N33" s="284" t="s">
        <v>129</v>
      </c>
      <c r="O33" s="286" t="s">
        <v>73</v>
      </c>
      <c r="P33" s="288"/>
      <c r="Q33" s="267"/>
      <c r="R33" s="53"/>
      <c r="S33" s="53"/>
      <c r="T33" s="54"/>
      <c r="U33" s="53"/>
      <c r="V33" s="53"/>
      <c r="W33" s="53"/>
    </row>
    <row r="34" spans="1:23" ht="24" customHeight="1" thickBot="1" x14ac:dyDescent="0.3">
      <c r="A34" s="273"/>
      <c r="B34" s="275"/>
      <c r="C34" s="277"/>
      <c r="D34" s="279"/>
      <c r="E34" s="281"/>
      <c r="F34" s="283"/>
      <c r="G34" s="9" t="s">
        <v>13</v>
      </c>
      <c r="H34" s="29">
        <f t="shared" ref="H34:M34" si="6">SUM(H33)</f>
        <v>16</v>
      </c>
      <c r="I34" s="29">
        <f t="shared" si="6"/>
        <v>16</v>
      </c>
      <c r="J34" s="43">
        <f t="shared" si="6"/>
        <v>0</v>
      </c>
      <c r="K34" s="29">
        <f t="shared" si="6"/>
        <v>0</v>
      </c>
      <c r="L34" s="29">
        <f t="shared" si="6"/>
        <v>0</v>
      </c>
      <c r="M34" s="29">
        <f t="shared" si="6"/>
        <v>0</v>
      </c>
      <c r="N34" s="285"/>
      <c r="O34" s="287"/>
      <c r="P34" s="289"/>
      <c r="Q34" s="268"/>
      <c r="R34" s="53"/>
      <c r="S34" s="53"/>
      <c r="T34" s="53"/>
      <c r="U34" s="53"/>
      <c r="V34" s="53"/>
      <c r="W34" s="53"/>
    </row>
    <row r="35" spans="1:23" ht="14.25" customHeight="1" thickBot="1" x14ac:dyDescent="0.3">
      <c r="A35" s="48" t="s">
        <v>12</v>
      </c>
      <c r="B35" s="34" t="s">
        <v>14</v>
      </c>
      <c r="C35" s="62"/>
      <c r="D35" s="133" t="s">
        <v>15</v>
      </c>
      <c r="E35" s="134"/>
      <c r="F35" s="64"/>
      <c r="G35" s="63"/>
      <c r="H35" s="47">
        <f>+H34+H32+H28+H25+H23+H30</f>
        <v>51.4</v>
      </c>
      <c r="I35" s="47">
        <f t="shared" ref="I35:M35" si="7">+I34+I32+I28+I25+I23+I30</f>
        <v>51.4</v>
      </c>
      <c r="J35" s="47">
        <f t="shared" si="7"/>
        <v>0</v>
      </c>
      <c r="K35" s="47">
        <f t="shared" si="7"/>
        <v>0</v>
      </c>
      <c r="L35" s="47">
        <f t="shared" si="7"/>
        <v>34.4</v>
      </c>
      <c r="M35" s="47">
        <f t="shared" si="7"/>
        <v>52.4</v>
      </c>
      <c r="N35" s="35"/>
      <c r="O35" s="49"/>
      <c r="P35" s="49"/>
      <c r="Q35" s="50"/>
      <c r="R35" s="53"/>
      <c r="S35" s="53"/>
      <c r="T35" s="53"/>
      <c r="U35" s="53"/>
      <c r="V35" s="53"/>
      <c r="W35" s="53"/>
    </row>
    <row r="36" spans="1:23" ht="13.5" customHeight="1" thickBot="1" x14ac:dyDescent="0.3">
      <c r="A36" s="24" t="s">
        <v>12</v>
      </c>
      <c r="B36" s="25" t="s">
        <v>58</v>
      </c>
      <c r="C36" s="238" t="s">
        <v>130</v>
      </c>
      <c r="D36" s="239"/>
      <c r="E36" s="240"/>
      <c r="F36" s="240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69"/>
      <c r="R36" s="53"/>
      <c r="S36" s="53"/>
      <c r="T36" s="53"/>
      <c r="U36" s="53"/>
      <c r="V36" s="53"/>
      <c r="W36" s="53"/>
    </row>
    <row r="37" spans="1:23" ht="15.75" customHeight="1" x14ac:dyDescent="0.25">
      <c r="A37" s="225" t="s">
        <v>12</v>
      </c>
      <c r="B37" s="227" t="s">
        <v>58</v>
      </c>
      <c r="C37" s="229" t="s">
        <v>61</v>
      </c>
      <c r="D37" s="231" t="s">
        <v>131</v>
      </c>
      <c r="E37" s="233" t="s">
        <v>72</v>
      </c>
      <c r="F37" s="235" t="s">
        <v>89</v>
      </c>
      <c r="G37" s="135" t="s">
        <v>101</v>
      </c>
      <c r="H37" s="136">
        <v>3.4</v>
      </c>
      <c r="I37" s="136">
        <v>3.4</v>
      </c>
      <c r="J37" s="136">
        <v>0</v>
      </c>
      <c r="K37" s="137">
        <v>0</v>
      </c>
      <c r="L37" s="138">
        <v>1</v>
      </c>
      <c r="M37" s="138">
        <v>1</v>
      </c>
      <c r="N37" s="270" t="s">
        <v>132</v>
      </c>
      <c r="O37" s="258" t="s">
        <v>73</v>
      </c>
      <c r="P37" s="217" t="s">
        <v>73</v>
      </c>
      <c r="Q37" s="248" t="s">
        <v>73</v>
      </c>
      <c r="R37" s="53"/>
      <c r="S37" s="53"/>
      <c r="T37" s="53"/>
      <c r="U37" s="53"/>
      <c r="V37" s="53"/>
      <c r="W37" s="53"/>
    </row>
    <row r="38" spans="1:23" ht="12" customHeight="1" thickBot="1" x14ac:dyDescent="0.3">
      <c r="A38" s="226"/>
      <c r="B38" s="228"/>
      <c r="C38" s="230"/>
      <c r="D38" s="237"/>
      <c r="E38" s="234"/>
      <c r="F38" s="236"/>
      <c r="G38" s="139" t="s">
        <v>13</v>
      </c>
      <c r="H38" s="40">
        <f t="shared" ref="H38:M38" si="8">H37</f>
        <v>3.4</v>
      </c>
      <c r="I38" s="40">
        <f t="shared" si="8"/>
        <v>3.4</v>
      </c>
      <c r="J38" s="40">
        <f t="shared" si="8"/>
        <v>0</v>
      </c>
      <c r="K38" s="140">
        <f t="shared" si="8"/>
        <v>0</v>
      </c>
      <c r="L38" s="43">
        <f t="shared" si="8"/>
        <v>1</v>
      </c>
      <c r="M38" s="43">
        <f t="shared" si="8"/>
        <v>1</v>
      </c>
      <c r="N38" s="271"/>
      <c r="O38" s="259"/>
      <c r="P38" s="218"/>
      <c r="Q38" s="249"/>
      <c r="R38" s="53"/>
      <c r="S38" s="53"/>
      <c r="T38" s="53"/>
      <c r="U38" s="53"/>
      <c r="V38" s="53"/>
      <c r="W38" s="53"/>
    </row>
    <row r="39" spans="1:23" ht="37.5" customHeight="1" x14ac:dyDescent="0.25">
      <c r="A39" s="225" t="s">
        <v>12</v>
      </c>
      <c r="B39" s="227" t="s">
        <v>58</v>
      </c>
      <c r="C39" s="229" t="s">
        <v>64</v>
      </c>
      <c r="D39" s="263" t="s">
        <v>133</v>
      </c>
      <c r="E39" s="233" t="s">
        <v>72</v>
      </c>
      <c r="F39" s="235" t="s">
        <v>89</v>
      </c>
      <c r="G39" s="141" t="s">
        <v>101</v>
      </c>
      <c r="H39" s="75">
        <v>2.1</v>
      </c>
      <c r="I39" s="75">
        <v>2.1</v>
      </c>
      <c r="J39" s="75">
        <v>0</v>
      </c>
      <c r="K39" s="75">
        <v>0</v>
      </c>
      <c r="L39" s="75">
        <v>2.1</v>
      </c>
      <c r="M39" s="76">
        <v>2.1</v>
      </c>
      <c r="N39" s="265" t="s">
        <v>134</v>
      </c>
      <c r="O39" s="258">
        <v>3</v>
      </c>
      <c r="P39" s="217">
        <v>3</v>
      </c>
      <c r="Q39" s="248">
        <v>3</v>
      </c>
      <c r="R39" s="53"/>
      <c r="S39" s="53"/>
      <c r="T39" s="53"/>
      <c r="U39" s="53"/>
      <c r="V39" s="53"/>
      <c r="W39" s="53"/>
    </row>
    <row r="40" spans="1:23" ht="12" customHeight="1" thickBot="1" x14ac:dyDescent="0.3">
      <c r="A40" s="226"/>
      <c r="B40" s="228"/>
      <c r="C40" s="230"/>
      <c r="D40" s="264"/>
      <c r="E40" s="234"/>
      <c r="F40" s="236"/>
      <c r="G40" s="116" t="s">
        <v>13</v>
      </c>
      <c r="H40" s="40">
        <f t="shared" ref="H40:M40" si="9">H39</f>
        <v>2.1</v>
      </c>
      <c r="I40" s="40">
        <f t="shared" si="9"/>
        <v>2.1</v>
      </c>
      <c r="J40" s="40">
        <f t="shared" si="9"/>
        <v>0</v>
      </c>
      <c r="K40" s="40">
        <f t="shared" si="9"/>
        <v>0</v>
      </c>
      <c r="L40" s="40">
        <f t="shared" si="9"/>
        <v>2.1</v>
      </c>
      <c r="M40" s="41">
        <f t="shared" si="9"/>
        <v>2.1</v>
      </c>
      <c r="N40" s="266"/>
      <c r="O40" s="259"/>
      <c r="P40" s="218"/>
      <c r="Q40" s="249"/>
      <c r="R40" s="53"/>
      <c r="S40" s="53"/>
      <c r="T40" s="53"/>
      <c r="U40" s="53"/>
      <c r="V40" s="53"/>
      <c r="W40" s="53"/>
    </row>
    <row r="41" spans="1:23" ht="14.25" customHeight="1" x14ac:dyDescent="0.25">
      <c r="A41" s="225" t="s">
        <v>12</v>
      </c>
      <c r="B41" s="227" t="s">
        <v>58</v>
      </c>
      <c r="C41" s="229" t="s">
        <v>65</v>
      </c>
      <c r="D41" s="231" t="s">
        <v>135</v>
      </c>
      <c r="E41" s="233" t="s">
        <v>72</v>
      </c>
      <c r="F41" s="235" t="s">
        <v>89</v>
      </c>
      <c r="G41" s="142" t="s">
        <v>101</v>
      </c>
      <c r="H41" s="428">
        <v>6.3</v>
      </c>
      <c r="I41" s="428">
        <v>6.3</v>
      </c>
      <c r="J41" s="143">
        <v>0</v>
      </c>
      <c r="K41" s="144">
        <v>0</v>
      </c>
      <c r="L41" s="145">
        <v>23</v>
      </c>
      <c r="M41" s="145">
        <v>23</v>
      </c>
      <c r="N41" s="256" t="s">
        <v>136</v>
      </c>
      <c r="O41" s="258">
        <v>1</v>
      </c>
      <c r="P41" s="217">
        <v>1</v>
      </c>
      <c r="Q41" s="248">
        <v>1</v>
      </c>
      <c r="R41" s="53"/>
      <c r="S41" s="53"/>
      <c r="T41" s="53"/>
      <c r="U41" s="53"/>
      <c r="V41" s="53"/>
      <c r="W41" s="53"/>
    </row>
    <row r="42" spans="1:23" ht="15.75" customHeight="1" thickBot="1" x14ac:dyDescent="0.3">
      <c r="A42" s="226"/>
      <c r="B42" s="228"/>
      <c r="C42" s="230"/>
      <c r="D42" s="237"/>
      <c r="E42" s="234"/>
      <c r="F42" s="236"/>
      <c r="G42" s="139" t="s">
        <v>13</v>
      </c>
      <c r="H42" s="40">
        <f>H41</f>
        <v>6.3</v>
      </c>
      <c r="I42" s="40">
        <f>I41</f>
        <v>6.3</v>
      </c>
      <c r="J42" s="40"/>
      <c r="K42" s="140">
        <f>K41</f>
        <v>0</v>
      </c>
      <c r="L42" s="43">
        <f>L41</f>
        <v>23</v>
      </c>
      <c r="M42" s="43">
        <f>M41</f>
        <v>23</v>
      </c>
      <c r="N42" s="262"/>
      <c r="O42" s="259"/>
      <c r="P42" s="218"/>
      <c r="Q42" s="249"/>
      <c r="R42" s="53"/>
      <c r="S42" s="53"/>
      <c r="T42" s="53"/>
      <c r="U42" s="53"/>
      <c r="V42" s="53"/>
      <c r="W42" s="53"/>
    </row>
    <row r="43" spans="1:23" ht="14.25" customHeight="1" x14ac:dyDescent="0.25">
      <c r="A43" s="225" t="s">
        <v>12</v>
      </c>
      <c r="B43" s="227" t="s">
        <v>58</v>
      </c>
      <c r="C43" s="229" t="s">
        <v>67</v>
      </c>
      <c r="D43" s="231" t="s">
        <v>137</v>
      </c>
      <c r="E43" s="233" t="s">
        <v>72</v>
      </c>
      <c r="F43" s="235" t="s">
        <v>89</v>
      </c>
      <c r="G43" s="146" t="s">
        <v>101</v>
      </c>
      <c r="H43" s="428">
        <v>30.7</v>
      </c>
      <c r="I43" s="428">
        <v>30.7</v>
      </c>
      <c r="J43" s="143">
        <v>0</v>
      </c>
      <c r="K43" s="144">
        <v>0</v>
      </c>
      <c r="L43" s="145">
        <v>44</v>
      </c>
      <c r="M43" s="145">
        <v>44</v>
      </c>
      <c r="N43" s="256" t="s">
        <v>138</v>
      </c>
      <c r="O43" s="258">
        <v>63.2</v>
      </c>
      <c r="P43" s="217">
        <v>63.2</v>
      </c>
      <c r="Q43" s="248">
        <v>63.2</v>
      </c>
      <c r="R43" s="53"/>
      <c r="S43" s="53"/>
      <c r="T43" s="53"/>
      <c r="U43" s="53"/>
      <c r="V43" s="53"/>
      <c r="W43" s="53"/>
    </row>
    <row r="44" spans="1:23" ht="13.5" customHeight="1" thickBot="1" x14ac:dyDescent="0.3">
      <c r="A44" s="226"/>
      <c r="B44" s="228"/>
      <c r="C44" s="230"/>
      <c r="D44" s="237"/>
      <c r="E44" s="234"/>
      <c r="F44" s="236"/>
      <c r="G44" s="139" t="s">
        <v>13</v>
      </c>
      <c r="H44" s="40">
        <f t="shared" ref="H44:M44" si="10">H43</f>
        <v>30.7</v>
      </c>
      <c r="I44" s="40">
        <f t="shared" si="10"/>
        <v>30.7</v>
      </c>
      <c r="J44" s="40">
        <f t="shared" si="10"/>
        <v>0</v>
      </c>
      <c r="K44" s="40">
        <f t="shared" si="10"/>
        <v>0</v>
      </c>
      <c r="L44" s="43">
        <f t="shared" si="10"/>
        <v>44</v>
      </c>
      <c r="M44" s="43">
        <f t="shared" si="10"/>
        <v>44</v>
      </c>
      <c r="N44" s="262"/>
      <c r="O44" s="259"/>
      <c r="P44" s="218"/>
      <c r="Q44" s="249"/>
      <c r="R44" s="53"/>
      <c r="S44" s="53"/>
      <c r="T44" s="53"/>
      <c r="U44" s="53"/>
      <c r="V44" s="53"/>
      <c r="W44" s="53"/>
    </row>
    <row r="45" spans="1:23" ht="16.2" customHeight="1" x14ac:dyDescent="0.25">
      <c r="A45" s="225" t="s">
        <v>12</v>
      </c>
      <c r="B45" s="227" t="s">
        <v>58</v>
      </c>
      <c r="C45" s="229" t="s">
        <v>68</v>
      </c>
      <c r="D45" s="231" t="s">
        <v>139</v>
      </c>
      <c r="E45" s="233" t="s">
        <v>72</v>
      </c>
      <c r="F45" s="260">
        <v>18</v>
      </c>
      <c r="G45" s="147" t="s">
        <v>101</v>
      </c>
      <c r="H45" s="429">
        <v>23.2</v>
      </c>
      <c r="I45" s="428">
        <v>23.2</v>
      </c>
      <c r="J45" s="143">
        <v>0</v>
      </c>
      <c r="K45" s="144">
        <v>0</v>
      </c>
      <c r="L45" s="145">
        <v>23.2</v>
      </c>
      <c r="M45" s="145">
        <v>0</v>
      </c>
      <c r="N45" s="256" t="s">
        <v>140</v>
      </c>
      <c r="O45" s="432">
        <v>1.2</v>
      </c>
      <c r="P45" s="217">
        <v>3</v>
      </c>
      <c r="Q45" s="248">
        <v>0</v>
      </c>
      <c r="R45" s="53"/>
      <c r="S45" s="53"/>
      <c r="T45" s="53"/>
      <c r="U45" s="53"/>
      <c r="V45" s="53"/>
      <c r="W45" s="53"/>
    </row>
    <row r="46" spans="1:23" ht="9.6" customHeight="1" thickBot="1" x14ac:dyDescent="0.3">
      <c r="A46" s="226"/>
      <c r="B46" s="228"/>
      <c r="C46" s="230"/>
      <c r="D46" s="237"/>
      <c r="E46" s="234"/>
      <c r="F46" s="261"/>
      <c r="G46" s="139" t="s">
        <v>13</v>
      </c>
      <c r="H46" s="40">
        <f t="shared" ref="H46:M46" si="11">H45</f>
        <v>23.2</v>
      </c>
      <c r="I46" s="40">
        <f t="shared" si="11"/>
        <v>23.2</v>
      </c>
      <c r="J46" s="40">
        <f t="shared" si="11"/>
        <v>0</v>
      </c>
      <c r="K46" s="140">
        <f t="shared" si="11"/>
        <v>0</v>
      </c>
      <c r="L46" s="43">
        <f t="shared" si="11"/>
        <v>23.2</v>
      </c>
      <c r="M46" s="43">
        <f t="shared" si="11"/>
        <v>0</v>
      </c>
      <c r="N46" s="257"/>
      <c r="O46" s="433"/>
      <c r="P46" s="218"/>
      <c r="Q46" s="249"/>
      <c r="R46" s="53"/>
      <c r="S46" s="53"/>
      <c r="T46" s="53"/>
      <c r="U46" s="53"/>
      <c r="V46" s="53"/>
      <c r="W46" s="53"/>
    </row>
    <row r="47" spans="1:23" ht="17.25" customHeight="1" x14ac:dyDescent="0.25">
      <c r="A47" s="225" t="s">
        <v>12</v>
      </c>
      <c r="B47" s="227" t="s">
        <v>58</v>
      </c>
      <c r="C47" s="229" t="s">
        <v>69</v>
      </c>
      <c r="D47" s="231" t="s">
        <v>141</v>
      </c>
      <c r="E47" s="233" t="s">
        <v>72</v>
      </c>
      <c r="F47" s="235" t="s">
        <v>89</v>
      </c>
      <c r="G47" s="146" t="s">
        <v>101</v>
      </c>
      <c r="H47" s="428">
        <v>0.4</v>
      </c>
      <c r="I47" s="428">
        <v>0.4</v>
      </c>
      <c r="J47" s="143">
        <v>0</v>
      </c>
      <c r="K47" s="144">
        <v>0</v>
      </c>
      <c r="L47" s="145">
        <v>0.4</v>
      </c>
      <c r="M47" s="145">
        <v>0.4</v>
      </c>
      <c r="N47" s="256" t="s">
        <v>142</v>
      </c>
      <c r="O47" s="258">
        <v>4</v>
      </c>
      <c r="P47" s="217">
        <v>4</v>
      </c>
      <c r="Q47" s="248">
        <v>4</v>
      </c>
      <c r="R47" s="53"/>
      <c r="S47" s="53"/>
      <c r="T47" s="53"/>
      <c r="U47" s="53"/>
      <c r="V47" s="53"/>
      <c r="W47" s="53"/>
    </row>
    <row r="48" spans="1:23" ht="14.25" customHeight="1" thickBot="1" x14ac:dyDescent="0.3">
      <c r="A48" s="226"/>
      <c r="B48" s="228"/>
      <c r="C48" s="230"/>
      <c r="D48" s="237"/>
      <c r="E48" s="234"/>
      <c r="F48" s="236"/>
      <c r="G48" s="139" t="s">
        <v>13</v>
      </c>
      <c r="H48" s="40">
        <f t="shared" ref="H48:M48" si="12">H47</f>
        <v>0.4</v>
      </c>
      <c r="I48" s="40">
        <f t="shared" si="12"/>
        <v>0.4</v>
      </c>
      <c r="J48" s="40">
        <f t="shared" si="12"/>
        <v>0</v>
      </c>
      <c r="K48" s="140">
        <f t="shared" si="12"/>
        <v>0</v>
      </c>
      <c r="L48" s="43">
        <f t="shared" si="12"/>
        <v>0.4</v>
      </c>
      <c r="M48" s="43">
        <f t="shared" si="12"/>
        <v>0.4</v>
      </c>
      <c r="N48" s="257"/>
      <c r="O48" s="259"/>
      <c r="P48" s="218"/>
      <c r="Q48" s="249"/>
      <c r="R48" s="53"/>
      <c r="S48" s="53"/>
      <c r="T48" s="53"/>
      <c r="U48" s="53"/>
      <c r="V48" s="53"/>
      <c r="W48" s="53"/>
    </row>
    <row r="49" spans="1:23" ht="14.25" customHeight="1" thickBot="1" x14ac:dyDescent="0.3">
      <c r="A49" s="14" t="s">
        <v>12</v>
      </c>
      <c r="B49" s="30" t="s">
        <v>58</v>
      </c>
      <c r="C49" s="221" t="s">
        <v>15</v>
      </c>
      <c r="D49" s="222"/>
      <c r="E49" s="222"/>
      <c r="F49" s="222"/>
      <c r="G49" s="222"/>
      <c r="H49" s="148">
        <f>SUM(H38+H40+H42++H44+H48+H46)</f>
        <v>66.099999999999994</v>
      </c>
      <c r="I49" s="148">
        <f t="shared" ref="I49:M49" si="13">SUM(I38+I40+I42++I44+I48+I46)</f>
        <v>66.099999999999994</v>
      </c>
      <c r="J49" s="148">
        <f t="shared" si="13"/>
        <v>0</v>
      </c>
      <c r="K49" s="148">
        <f t="shared" si="13"/>
        <v>0</v>
      </c>
      <c r="L49" s="148">
        <f t="shared" si="13"/>
        <v>93.7</v>
      </c>
      <c r="M49" s="148">
        <f t="shared" si="13"/>
        <v>70.5</v>
      </c>
      <c r="N49" s="31"/>
      <c r="O49" s="31"/>
      <c r="P49" s="31"/>
      <c r="Q49" s="32"/>
      <c r="R49" s="53"/>
      <c r="S49" s="53"/>
      <c r="T49" s="53"/>
      <c r="U49" s="53"/>
      <c r="V49" s="53"/>
      <c r="W49" s="53"/>
    </row>
    <row r="50" spans="1:23" ht="12.75" customHeight="1" thickBot="1" x14ac:dyDescent="0.3">
      <c r="A50" s="24" t="s">
        <v>12</v>
      </c>
      <c r="B50" s="25" t="s">
        <v>59</v>
      </c>
      <c r="C50" s="238" t="s">
        <v>143</v>
      </c>
      <c r="D50" s="239"/>
      <c r="E50" s="240"/>
      <c r="F50" s="240"/>
      <c r="G50" s="239"/>
      <c r="H50" s="239"/>
      <c r="I50" s="239"/>
      <c r="J50" s="239"/>
      <c r="K50" s="239"/>
      <c r="L50" s="239"/>
      <c r="M50" s="239"/>
      <c r="N50" s="240"/>
      <c r="O50" s="240"/>
      <c r="P50" s="240"/>
      <c r="Q50" s="241"/>
      <c r="R50" s="53"/>
      <c r="S50" s="53"/>
      <c r="T50" s="53"/>
      <c r="U50" s="53"/>
      <c r="V50" s="53"/>
      <c r="W50" s="53"/>
    </row>
    <row r="51" spans="1:23" ht="14.4" customHeight="1" x14ac:dyDescent="0.25">
      <c r="A51" s="225" t="s">
        <v>12</v>
      </c>
      <c r="B51" s="227" t="s">
        <v>59</v>
      </c>
      <c r="C51" s="229" t="s">
        <v>14</v>
      </c>
      <c r="D51" s="231" t="s">
        <v>144</v>
      </c>
      <c r="E51" s="233" t="s">
        <v>72</v>
      </c>
      <c r="F51" s="235" t="s">
        <v>89</v>
      </c>
      <c r="G51" s="149" t="s">
        <v>101</v>
      </c>
      <c r="H51" s="136">
        <v>0.6</v>
      </c>
      <c r="I51" s="136">
        <v>0.6</v>
      </c>
      <c r="J51" s="136">
        <v>0</v>
      </c>
      <c r="K51" s="137">
        <v>0</v>
      </c>
      <c r="L51" s="138">
        <v>0.6</v>
      </c>
      <c r="M51" s="150">
        <v>0.6</v>
      </c>
      <c r="N51" s="252" t="s">
        <v>145</v>
      </c>
      <c r="O51" s="254">
        <v>12</v>
      </c>
      <c r="P51" s="254">
        <v>12</v>
      </c>
      <c r="Q51" s="254">
        <v>12</v>
      </c>
      <c r="R51" s="53"/>
      <c r="S51" s="53"/>
      <c r="T51" s="53"/>
      <c r="U51" s="53"/>
      <c r="V51" s="53"/>
      <c r="W51" s="53"/>
    </row>
    <row r="52" spans="1:23" ht="11.4" customHeight="1" thickBot="1" x14ac:dyDescent="0.3">
      <c r="A52" s="226"/>
      <c r="B52" s="228"/>
      <c r="C52" s="230"/>
      <c r="D52" s="237"/>
      <c r="E52" s="234"/>
      <c r="F52" s="236"/>
      <c r="G52" s="139" t="s">
        <v>13</v>
      </c>
      <c r="H52" s="40">
        <f>SUM(H51)</f>
        <v>0.6</v>
      </c>
      <c r="I52" s="40">
        <f>I51</f>
        <v>0.6</v>
      </c>
      <c r="J52" s="40">
        <f>J51</f>
        <v>0</v>
      </c>
      <c r="K52" s="140">
        <f>K51</f>
        <v>0</v>
      </c>
      <c r="L52" s="43">
        <f>L51</f>
        <v>0.6</v>
      </c>
      <c r="M52" s="74">
        <f>M51</f>
        <v>0.6</v>
      </c>
      <c r="N52" s="253"/>
      <c r="O52" s="255"/>
      <c r="P52" s="255"/>
      <c r="Q52" s="255"/>
      <c r="R52" s="53"/>
      <c r="S52" s="53"/>
      <c r="T52" s="53"/>
      <c r="U52" s="53"/>
      <c r="V52" s="53"/>
      <c r="W52" s="53"/>
    </row>
    <row r="53" spans="1:23" ht="15.6" customHeight="1" x14ac:dyDescent="0.25">
      <c r="A53" s="225" t="s">
        <v>12</v>
      </c>
      <c r="B53" s="227" t="s">
        <v>59</v>
      </c>
      <c r="C53" s="229" t="s">
        <v>61</v>
      </c>
      <c r="D53" s="231" t="s">
        <v>146</v>
      </c>
      <c r="E53" s="233" t="s">
        <v>72</v>
      </c>
      <c r="F53" s="235" t="s">
        <v>89</v>
      </c>
      <c r="G53" s="149" t="s">
        <v>101</v>
      </c>
      <c r="H53" s="136">
        <v>10.4</v>
      </c>
      <c r="I53" s="136">
        <v>10.4</v>
      </c>
      <c r="J53" s="136">
        <v>0</v>
      </c>
      <c r="K53" s="137">
        <v>0</v>
      </c>
      <c r="L53" s="138">
        <v>4</v>
      </c>
      <c r="M53" s="138">
        <v>4</v>
      </c>
      <c r="N53" s="215" t="s">
        <v>147</v>
      </c>
      <c r="O53" s="217">
        <v>10</v>
      </c>
      <c r="P53" s="217">
        <v>4</v>
      </c>
      <c r="Q53" s="248">
        <v>4</v>
      </c>
      <c r="R53" s="53"/>
      <c r="S53" s="53"/>
      <c r="T53" s="53"/>
      <c r="U53" s="53"/>
      <c r="V53" s="53"/>
      <c r="W53" s="53"/>
    </row>
    <row r="54" spans="1:23" ht="13.5" customHeight="1" thickBot="1" x14ac:dyDescent="0.3">
      <c r="A54" s="226"/>
      <c r="B54" s="228"/>
      <c r="C54" s="230"/>
      <c r="D54" s="237"/>
      <c r="E54" s="234"/>
      <c r="F54" s="236"/>
      <c r="G54" s="139" t="s">
        <v>13</v>
      </c>
      <c r="H54" s="40">
        <f>SUM(H53)</f>
        <v>10.4</v>
      </c>
      <c r="I54" s="40">
        <f>I53</f>
        <v>10.4</v>
      </c>
      <c r="J54" s="40">
        <v>0</v>
      </c>
      <c r="K54" s="140">
        <f>K53</f>
        <v>0</v>
      </c>
      <c r="L54" s="43">
        <f>L53</f>
        <v>4</v>
      </c>
      <c r="M54" s="43">
        <f>M53</f>
        <v>4</v>
      </c>
      <c r="N54" s="216"/>
      <c r="O54" s="218"/>
      <c r="P54" s="218"/>
      <c r="Q54" s="249"/>
      <c r="R54" s="53"/>
      <c r="S54" s="53"/>
      <c r="T54" s="53"/>
      <c r="U54" s="53"/>
      <c r="V54" s="53"/>
      <c r="W54" s="53"/>
    </row>
    <row r="55" spans="1:23" ht="27.75" customHeight="1" x14ac:dyDescent="0.25">
      <c r="A55" s="225" t="s">
        <v>12</v>
      </c>
      <c r="B55" s="227" t="s">
        <v>59</v>
      </c>
      <c r="C55" s="229" t="s">
        <v>62</v>
      </c>
      <c r="D55" s="231" t="s">
        <v>148</v>
      </c>
      <c r="E55" s="233" t="s">
        <v>72</v>
      </c>
      <c r="F55" s="235" t="s">
        <v>89</v>
      </c>
      <c r="G55" s="149" t="s">
        <v>101</v>
      </c>
      <c r="H55" s="136">
        <v>4.5</v>
      </c>
      <c r="I55" s="136">
        <v>4.5</v>
      </c>
      <c r="J55" s="136">
        <v>0</v>
      </c>
      <c r="K55" s="137">
        <v>0</v>
      </c>
      <c r="L55" s="138">
        <v>2.5</v>
      </c>
      <c r="M55" s="138">
        <v>2.5</v>
      </c>
      <c r="N55" s="250" t="s">
        <v>149</v>
      </c>
      <c r="O55" s="217">
        <v>6</v>
      </c>
      <c r="P55" s="244">
        <v>3</v>
      </c>
      <c r="Q55" s="246">
        <v>3</v>
      </c>
      <c r="R55" s="53"/>
      <c r="S55" s="53"/>
      <c r="T55" s="53"/>
      <c r="U55" s="53"/>
      <c r="V55" s="53"/>
      <c r="W55" s="53"/>
    </row>
    <row r="56" spans="1:23" ht="39" customHeight="1" thickBot="1" x14ac:dyDescent="0.3">
      <c r="A56" s="226"/>
      <c r="B56" s="228"/>
      <c r="C56" s="230"/>
      <c r="D56" s="237"/>
      <c r="E56" s="234"/>
      <c r="F56" s="236"/>
      <c r="G56" s="139" t="s">
        <v>13</v>
      </c>
      <c r="H56" s="40">
        <f>SUM(H55)</f>
        <v>4.5</v>
      </c>
      <c r="I56" s="40">
        <f>I55</f>
        <v>4.5</v>
      </c>
      <c r="J56" s="40">
        <v>0</v>
      </c>
      <c r="K56" s="140">
        <f>K55</f>
        <v>0</v>
      </c>
      <c r="L56" s="43">
        <f>L55</f>
        <v>2.5</v>
      </c>
      <c r="M56" s="43">
        <f>M55</f>
        <v>2.5</v>
      </c>
      <c r="N56" s="251"/>
      <c r="O56" s="218"/>
      <c r="P56" s="245"/>
      <c r="Q56" s="247"/>
      <c r="R56" s="53"/>
      <c r="S56" s="53"/>
      <c r="T56" s="53"/>
      <c r="U56" s="53"/>
      <c r="V56" s="53"/>
      <c r="W56" s="53"/>
    </row>
    <row r="57" spans="1:23" ht="12.75" customHeight="1" x14ac:dyDescent="0.25">
      <c r="A57" s="225" t="s">
        <v>12</v>
      </c>
      <c r="B57" s="227" t="s">
        <v>59</v>
      </c>
      <c r="C57" s="229" t="s">
        <v>63</v>
      </c>
      <c r="D57" s="231" t="s">
        <v>150</v>
      </c>
      <c r="E57" s="233" t="s">
        <v>72</v>
      </c>
      <c r="F57" s="235" t="s">
        <v>89</v>
      </c>
      <c r="G57" s="149" t="s">
        <v>101</v>
      </c>
      <c r="H57" s="136">
        <v>1</v>
      </c>
      <c r="I57" s="136">
        <v>1</v>
      </c>
      <c r="J57" s="136">
        <v>0</v>
      </c>
      <c r="K57" s="137">
        <v>0</v>
      </c>
      <c r="L57" s="138">
        <v>0.5</v>
      </c>
      <c r="M57" s="138">
        <v>0.5</v>
      </c>
      <c r="N57" s="242" t="s">
        <v>151</v>
      </c>
      <c r="O57" s="244">
        <v>2</v>
      </c>
      <c r="P57" s="244">
        <v>1</v>
      </c>
      <c r="Q57" s="246">
        <v>1</v>
      </c>
      <c r="R57" s="53"/>
      <c r="S57" s="53"/>
      <c r="T57" s="53"/>
      <c r="U57" s="53"/>
      <c r="V57" s="53"/>
      <c r="W57" s="53"/>
    </row>
    <row r="58" spans="1:23" ht="18.75" customHeight="1" thickBot="1" x14ac:dyDescent="0.3">
      <c r="A58" s="226"/>
      <c r="B58" s="228"/>
      <c r="C58" s="230"/>
      <c r="D58" s="237"/>
      <c r="E58" s="234"/>
      <c r="F58" s="236"/>
      <c r="G58" s="139" t="s">
        <v>13</v>
      </c>
      <c r="H58" s="40">
        <f>SUM(H57)</f>
        <v>1</v>
      </c>
      <c r="I58" s="40">
        <f>I57</f>
        <v>1</v>
      </c>
      <c r="J58" s="40">
        <v>0</v>
      </c>
      <c r="K58" s="140">
        <f>K57</f>
        <v>0</v>
      </c>
      <c r="L58" s="43">
        <f>L57</f>
        <v>0.5</v>
      </c>
      <c r="M58" s="43">
        <f>M57</f>
        <v>0.5</v>
      </c>
      <c r="N58" s="243"/>
      <c r="O58" s="245"/>
      <c r="P58" s="245"/>
      <c r="Q58" s="247"/>
      <c r="R58" s="53"/>
      <c r="S58" s="53"/>
      <c r="T58" s="53"/>
      <c r="U58" s="53"/>
      <c r="V58" s="53"/>
      <c r="W58" s="53"/>
    </row>
    <row r="59" spans="1:23" ht="15" customHeight="1" thickBot="1" x14ac:dyDescent="0.3">
      <c r="A59" s="14" t="s">
        <v>12</v>
      </c>
      <c r="B59" s="30" t="s">
        <v>59</v>
      </c>
      <c r="C59" s="221" t="s">
        <v>15</v>
      </c>
      <c r="D59" s="222"/>
      <c r="E59" s="222"/>
      <c r="F59" s="222"/>
      <c r="G59" s="222"/>
      <c r="H59" s="148">
        <f>H52+H54+H56+H58</f>
        <v>16.5</v>
      </c>
      <c r="I59" s="148">
        <f t="shared" ref="I59:M59" si="14">I52+I54+I56+I58</f>
        <v>16.5</v>
      </c>
      <c r="J59" s="148">
        <f t="shared" si="14"/>
        <v>0</v>
      </c>
      <c r="K59" s="148">
        <f t="shared" si="14"/>
        <v>0</v>
      </c>
      <c r="L59" s="148">
        <f t="shared" si="14"/>
        <v>7.6</v>
      </c>
      <c r="M59" s="148">
        <f t="shared" si="14"/>
        <v>7.6</v>
      </c>
      <c r="N59" s="31"/>
      <c r="O59" s="31"/>
      <c r="P59" s="31"/>
      <c r="Q59" s="32"/>
      <c r="R59" s="53"/>
      <c r="S59" s="53"/>
      <c r="T59" s="53"/>
      <c r="U59" s="53"/>
      <c r="V59" s="53"/>
      <c r="W59" s="53"/>
    </row>
    <row r="60" spans="1:23" ht="14.1" customHeight="1" thickBot="1" x14ac:dyDescent="0.3">
      <c r="A60" s="24" t="s">
        <v>12</v>
      </c>
      <c r="B60" s="25" t="s">
        <v>61</v>
      </c>
      <c r="C60" s="238" t="s">
        <v>152</v>
      </c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40"/>
      <c r="P60" s="240"/>
      <c r="Q60" s="241"/>
      <c r="R60" s="53"/>
      <c r="S60" s="53"/>
      <c r="T60" s="53"/>
      <c r="U60" s="53"/>
      <c r="V60" s="53"/>
      <c r="W60" s="53"/>
    </row>
    <row r="61" spans="1:23" ht="30.75" customHeight="1" x14ac:dyDescent="0.25">
      <c r="A61" s="225" t="s">
        <v>12</v>
      </c>
      <c r="B61" s="227" t="s">
        <v>61</v>
      </c>
      <c r="C61" s="229" t="s">
        <v>58</v>
      </c>
      <c r="D61" s="231" t="s">
        <v>153</v>
      </c>
      <c r="E61" s="233" t="s">
        <v>72</v>
      </c>
      <c r="F61" s="235" t="s">
        <v>89</v>
      </c>
      <c r="G61" s="149" t="s">
        <v>101</v>
      </c>
      <c r="H61" s="430">
        <v>15</v>
      </c>
      <c r="I61" s="430">
        <v>15</v>
      </c>
      <c r="J61" s="136">
        <v>0</v>
      </c>
      <c r="K61" s="137">
        <v>0</v>
      </c>
      <c r="L61" s="138">
        <v>5</v>
      </c>
      <c r="M61" s="138">
        <v>8.1999999999999993</v>
      </c>
      <c r="N61" s="151" t="s">
        <v>154</v>
      </c>
      <c r="O61" s="152" t="s">
        <v>73</v>
      </c>
      <c r="P61" s="152" t="s">
        <v>73</v>
      </c>
      <c r="Q61" s="153" t="s">
        <v>73</v>
      </c>
      <c r="R61" s="53"/>
      <c r="S61" s="53"/>
      <c r="T61" s="53"/>
      <c r="U61" s="53"/>
      <c r="V61" s="53"/>
      <c r="W61" s="53"/>
    </row>
    <row r="62" spans="1:23" ht="27.75" customHeight="1" thickBot="1" x14ac:dyDescent="0.3">
      <c r="A62" s="226"/>
      <c r="B62" s="228"/>
      <c r="C62" s="230"/>
      <c r="D62" s="237"/>
      <c r="E62" s="234"/>
      <c r="F62" s="236"/>
      <c r="G62" s="139" t="s">
        <v>13</v>
      </c>
      <c r="H62" s="40">
        <f>SUM(H61)</f>
        <v>15</v>
      </c>
      <c r="I62" s="40">
        <f>I61</f>
        <v>15</v>
      </c>
      <c r="J62" s="40"/>
      <c r="K62" s="140">
        <f>K61</f>
        <v>0</v>
      </c>
      <c r="L62" s="43">
        <f>L61</f>
        <v>5</v>
      </c>
      <c r="M62" s="43">
        <f>M61</f>
        <v>8.1999999999999993</v>
      </c>
      <c r="N62" s="154" t="s">
        <v>155</v>
      </c>
      <c r="O62" s="155">
        <v>50</v>
      </c>
      <c r="P62" s="156">
        <v>200</v>
      </c>
      <c r="Q62" s="431">
        <v>230</v>
      </c>
      <c r="R62" s="53"/>
      <c r="S62" s="53"/>
      <c r="T62" s="53"/>
      <c r="U62" s="53"/>
      <c r="V62" s="53"/>
      <c r="W62" s="53"/>
    </row>
    <row r="63" spans="1:23" ht="12" x14ac:dyDescent="0.25">
      <c r="A63" s="225" t="s">
        <v>12</v>
      </c>
      <c r="B63" s="227" t="s">
        <v>61</v>
      </c>
      <c r="C63" s="229" t="s">
        <v>61</v>
      </c>
      <c r="D63" s="231" t="s">
        <v>156</v>
      </c>
      <c r="E63" s="233" t="s">
        <v>72</v>
      </c>
      <c r="F63" s="235" t="s">
        <v>89</v>
      </c>
      <c r="G63" s="149" t="s">
        <v>101</v>
      </c>
      <c r="H63" s="136">
        <v>8</v>
      </c>
      <c r="I63" s="136">
        <v>8</v>
      </c>
      <c r="J63" s="136">
        <v>0</v>
      </c>
      <c r="K63" s="137">
        <v>0</v>
      </c>
      <c r="L63" s="138">
        <v>5</v>
      </c>
      <c r="M63" s="138">
        <v>5</v>
      </c>
      <c r="N63" s="215" t="s">
        <v>157</v>
      </c>
      <c r="O63" s="217">
        <v>15</v>
      </c>
      <c r="P63" s="217">
        <v>10</v>
      </c>
      <c r="Q63" s="219">
        <v>10</v>
      </c>
      <c r="R63" s="53"/>
      <c r="S63" s="53"/>
      <c r="T63" s="53"/>
      <c r="U63" s="53"/>
      <c r="V63" s="53"/>
      <c r="W63" s="53"/>
    </row>
    <row r="64" spans="1:23" ht="12" thickBot="1" x14ac:dyDescent="0.3">
      <c r="A64" s="226"/>
      <c r="B64" s="228"/>
      <c r="C64" s="230"/>
      <c r="D64" s="232"/>
      <c r="E64" s="234"/>
      <c r="F64" s="236"/>
      <c r="G64" s="139" t="s">
        <v>13</v>
      </c>
      <c r="H64" s="40">
        <f t="shared" ref="H64:M64" si="15">SUM(H63)</f>
        <v>8</v>
      </c>
      <c r="I64" s="40">
        <f t="shared" si="15"/>
        <v>8</v>
      </c>
      <c r="J64" s="40">
        <f t="shared" si="15"/>
        <v>0</v>
      </c>
      <c r="K64" s="40">
        <f t="shared" si="15"/>
        <v>0</v>
      </c>
      <c r="L64" s="40">
        <f t="shared" si="15"/>
        <v>5</v>
      </c>
      <c r="M64" s="40">
        <f t="shared" si="15"/>
        <v>5</v>
      </c>
      <c r="N64" s="216"/>
      <c r="O64" s="218"/>
      <c r="P64" s="218"/>
      <c r="Q64" s="220"/>
      <c r="R64" s="53"/>
      <c r="S64" s="53"/>
      <c r="T64" s="53"/>
      <c r="U64" s="53"/>
      <c r="V64" s="53"/>
      <c r="W64" s="53"/>
    </row>
    <row r="65" spans="1:23" ht="12" thickBot="1" x14ac:dyDescent="0.3">
      <c r="A65" s="14" t="s">
        <v>12</v>
      </c>
      <c r="B65" s="30" t="s">
        <v>61</v>
      </c>
      <c r="C65" s="221" t="s">
        <v>15</v>
      </c>
      <c r="D65" s="222"/>
      <c r="E65" s="222"/>
      <c r="F65" s="222"/>
      <c r="G65" s="222"/>
      <c r="H65" s="148">
        <f>H62+H64</f>
        <v>23</v>
      </c>
      <c r="I65" s="148">
        <f t="shared" ref="I65:M65" si="16">I62+I64</f>
        <v>23</v>
      </c>
      <c r="J65" s="148">
        <f t="shared" si="16"/>
        <v>0</v>
      </c>
      <c r="K65" s="148">
        <f t="shared" si="16"/>
        <v>0</v>
      </c>
      <c r="L65" s="148">
        <f t="shared" si="16"/>
        <v>10</v>
      </c>
      <c r="M65" s="148">
        <f t="shared" si="16"/>
        <v>13.2</v>
      </c>
      <c r="N65" s="157"/>
      <c r="O65" s="49"/>
      <c r="P65" s="49"/>
      <c r="Q65" s="158"/>
      <c r="R65" s="53"/>
      <c r="S65" s="53"/>
      <c r="T65" s="53"/>
      <c r="U65" s="53"/>
      <c r="V65" s="53"/>
      <c r="W65" s="53"/>
    </row>
    <row r="66" spans="1:23" ht="13.8" thickBot="1" x14ac:dyDescent="0.3">
      <c r="A66" s="24" t="s">
        <v>14</v>
      </c>
      <c r="B66" s="223" t="s">
        <v>16</v>
      </c>
      <c r="C66" s="224"/>
      <c r="D66" s="224"/>
      <c r="E66" s="224"/>
      <c r="F66" s="224"/>
      <c r="G66" s="224"/>
      <c r="H66" s="159">
        <f t="shared" ref="H66:M66" si="17">H65+H59+H49+H35+H19</f>
        <v>157.52000000000001</v>
      </c>
      <c r="I66" s="159">
        <f t="shared" si="17"/>
        <v>157.5</v>
      </c>
      <c r="J66" s="159">
        <f t="shared" si="17"/>
        <v>0</v>
      </c>
      <c r="K66" s="159">
        <f t="shared" si="17"/>
        <v>0</v>
      </c>
      <c r="L66" s="159">
        <f t="shared" si="17"/>
        <v>160.00000000000003</v>
      </c>
      <c r="M66" s="159">
        <f t="shared" si="17"/>
        <v>160</v>
      </c>
      <c r="N66" s="160"/>
      <c r="O66" s="161"/>
      <c r="P66" s="161"/>
      <c r="Q66" s="162"/>
      <c r="R66" s="53"/>
      <c r="S66" s="53"/>
      <c r="T66" s="53"/>
      <c r="U66" s="53"/>
      <c r="V66" s="53"/>
      <c r="W66" s="53"/>
    </row>
    <row r="67" spans="1:23" ht="12" thickBot="1" x14ac:dyDescent="0.3">
      <c r="A67" s="59" t="s">
        <v>12</v>
      </c>
      <c r="B67" s="206" t="s">
        <v>17</v>
      </c>
      <c r="C67" s="206"/>
      <c r="D67" s="206"/>
      <c r="E67" s="206"/>
      <c r="F67" s="206"/>
      <c r="G67" s="206"/>
      <c r="H67" s="51">
        <f t="shared" ref="H67:M67" si="18">H66</f>
        <v>157.52000000000001</v>
      </c>
      <c r="I67" s="51">
        <f t="shared" si="18"/>
        <v>157.5</v>
      </c>
      <c r="J67" s="51">
        <f t="shared" si="18"/>
        <v>0</v>
      </c>
      <c r="K67" s="51">
        <f t="shared" si="18"/>
        <v>0</v>
      </c>
      <c r="L67" s="51">
        <f t="shared" si="18"/>
        <v>160.00000000000003</v>
      </c>
      <c r="M67" s="51">
        <f t="shared" si="18"/>
        <v>160</v>
      </c>
      <c r="N67" s="163"/>
      <c r="O67" s="164"/>
      <c r="P67" s="164"/>
      <c r="Q67" s="165"/>
      <c r="R67" s="53"/>
      <c r="S67" s="53"/>
      <c r="T67" s="53"/>
      <c r="U67" s="53"/>
      <c r="V67" s="53"/>
      <c r="W67" s="53"/>
    </row>
    <row r="68" spans="1:23" ht="20.25" customHeight="1" thickBot="1" x14ac:dyDescent="0.3">
      <c r="A68" s="60"/>
      <c r="B68" s="61"/>
      <c r="C68" s="61"/>
      <c r="D68" s="61"/>
      <c r="E68" s="61"/>
      <c r="F68" s="207" t="s">
        <v>18</v>
      </c>
      <c r="G68" s="208"/>
      <c r="H68" s="208"/>
      <c r="I68" s="208"/>
      <c r="J68" s="208"/>
      <c r="K68" s="208"/>
      <c r="L68" s="208"/>
      <c r="M68" s="208"/>
      <c r="N68" s="78"/>
      <c r="O68" s="78"/>
      <c r="P68" s="78"/>
      <c r="R68" s="166"/>
      <c r="S68" s="166"/>
      <c r="T68" s="166"/>
      <c r="U68" s="53"/>
      <c r="V68" s="53"/>
      <c r="W68" s="53"/>
    </row>
    <row r="69" spans="1:23" ht="39.75" customHeight="1" thickBot="1" x14ac:dyDescent="0.3">
      <c r="C69" s="209" t="s">
        <v>19</v>
      </c>
      <c r="D69" s="210"/>
      <c r="E69" s="210"/>
      <c r="F69" s="210"/>
      <c r="G69" s="211"/>
      <c r="H69" s="212" t="s">
        <v>158</v>
      </c>
      <c r="I69" s="213"/>
      <c r="J69" s="213"/>
      <c r="K69" s="214"/>
      <c r="L69" s="5"/>
      <c r="M69" s="5"/>
      <c r="N69" s="52"/>
      <c r="O69" s="56"/>
      <c r="P69" s="52"/>
      <c r="Q69" s="52"/>
      <c r="R69" s="53"/>
      <c r="S69" s="53"/>
      <c r="T69" s="53"/>
      <c r="U69" s="53"/>
      <c r="V69" s="53"/>
      <c r="W69" s="53"/>
    </row>
    <row r="70" spans="1:23" ht="13.8" thickBot="1" x14ac:dyDescent="0.3">
      <c r="C70" s="194" t="s">
        <v>20</v>
      </c>
      <c r="D70" s="195"/>
      <c r="E70" s="195"/>
      <c r="F70" s="195"/>
      <c r="G70" s="196"/>
      <c r="H70" s="197">
        <f>H67</f>
        <v>157.52000000000001</v>
      </c>
      <c r="I70" s="198"/>
      <c r="J70" s="198"/>
      <c r="K70" s="199"/>
      <c r="L70" s="5"/>
      <c r="M70" s="5"/>
      <c r="N70" s="52"/>
      <c r="O70" s="56"/>
      <c r="P70" s="52"/>
      <c r="Q70" s="52"/>
      <c r="R70" s="53"/>
      <c r="S70" s="53"/>
      <c r="T70" s="53"/>
      <c r="U70" s="53"/>
      <c r="V70" s="53"/>
      <c r="W70" s="53"/>
    </row>
    <row r="71" spans="1:23" ht="13.2" x14ac:dyDescent="0.25">
      <c r="C71" s="200" t="s">
        <v>76</v>
      </c>
      <c r="D71" s="201"/>
      <c r="E71" s="201"/>
      <c r="F71" s="201"/>
      <c r="G71" s="202"/>
      <c r="H71" s="203">
        <v>0</v>
      </c>
      <c r="I71" s="204"/>
      <c r="J71" s="204"/>
      <c r="K71" s="205"/>
      <c r="L71" s="5"/>
      <c r="M71" s="5"/>
      <c r="N71" s="52"/>
      <c r="O71" s="56"/>
      <c r="P71" s="52"/>
      <c r="Q71" s="52"/>
      <c r="R71" s="53"/>
      <c r="S71" s="53"/>
      <c r="T71" s="53"/>
      <c r="U71" s="53"/>
      <c r="V71" s="53"/>
      <c r="W71" s="53"/>
    </row>
    <row r="72" spans="1:23" ht="13.2" x14ac:dyDescent="0.25">
      <c r="C72" s="191" t="s">
        <v>77</v>
      </c>
      <c r="D72" s="192"/>
      <c r="E72" s="192"/>
      <c r="F72" s="192"/>
      <c r="G72" s="193"/>
      <c r="H72" s="190">
        <v>154.4</v>
      </c>
      <c r="I72" s="170"/>
      <c r="J72" s="170"/>
      <c r="K72" s="171"/>
      <c r="L72" s="5"/>
      <c r="M72" s="5"/>
      <c r="N72" s="52"/>
      <c r="O72" s="56"/>
      <c r="P72" s="52"/>
      <c r="Q72" s="52"/>
      <c r="R72" s="53"/>
      <c r="S72" s="53"/>
      <c r="T72" s="53"/>
      <c r="U72" s="53"/>
      <c r="V72" s="53"/>
      <c r="W72" s="53"/>
    </row>
    <row r="73" spans="1:23" ht="13.2" x14ac:dyDescent="0.25">
      <c r="C73" s="167" t="s">
        <v>92</v>
      </c>
      <c r="D73" s="168"/>
      <c r="E73" s="168"/>
      <c r="F73" s="168"/>
      <c r="G73" s="189"/>
      <c r="H73" s="190">
        <v>0</v>
      </c>
      <c r="I73" s="170"/>
      <c r="J73" s="170"/>
      <c r="K73" s="171"/>
      <c r="L73" s="5"/>
      <c r="M73" s="5"/>
      <c r="N73" s="52"/>
      <c r="O73" s="56"/>
      <c r="P73" s="52"/>
      <c r="Q73" s="52"/>
      <c r="R73" s="53"/>
      <c r="S73" s="53"/>
      <c r="T73" s="53"/>
      <c r="U73" s="53"/>
      <c r="V73" s="53"/>
      <c r="W73" s="53"/>
    </row>
    <row r="74" spans="1:23" ht="13.2" x14ac:dyDescent="0.25">
      <c r="C74" s="167" t="s">
        <v>78</v>
      </c>
      <c r="D74" s="168"/>
      <c r="E74" s="168"/>
      <c r="F74" s="168"/>
      <c r="G74" s="189"/>
      <c r="H74" s="190">
        <v>3.1</v>
      </c>
      <c r="I74" s="170"/>
      <c r="J74" s="170"/>
      <c r="K74" s="171"/>
      <c r="L74" s="5"/>
      <c r="M74" s="5"/>
      <c r="N74" s="52"/>
      <c r="O74" s="56"/>
      <c r="P74" s="52"/>
      <c r="Q74" s="52"/>
      <c r="R74" s="53"/>
      <c r="S74" s="53"/>
      <c r="T74" s="53"/>
      <c r="U74" s="53"/>
      <c r="V74" s="53"/>
      <c r="W74" s="53"/>
    </row>
    <row r="75" spans="1:23" ht="13.8" thickBot="1" x14ac:dyDescent="0.3">
      <c r="C75" s="191" t="s">
        <v>79</v>
      </c>
      <c r="D75" s="192"/>
      <c r="E75" s="192"/>
      <c r="F75" s="192"/>
      <c r="G75" s="193"/>
      <c r="H75" s="190">
        <v>0</v>
      </c>
      <c r="I75" s="170"/>
      <c r="J75" s="170"/>
      <c r="K75" s="171"/>
      <c r="L75" s="5"/>
      <c r="M75" s="5"/>
      <c r="N75" s="52"/>
      <c r="O75" s="56"/>
      <c r="P75" s="52"/>
      <c r="Q75" s="52"/>
      <c r="R75" s="53"/>
      <c r="S75" s="53"/>
      <c r="T75" s="53"/>
      <c r="U75" s="53"/>
      <c r="V75" s="53"/>
      <c r="W75" s="53"/>
    </row>
    <row r="76" spans="1:23" ht="13.8" thickBot="1" x14ac:dyDescent="0.3">
      <c r="C76" s="194" t="s">
        <v>21</v>
      </c>
      <c r="D76" s="195"/>
      <c r="E76" s="195"/>
      <c r="F76" s="195"/>
      <c r="G76" s="196"/>
      <c r="H76" s="197">
        <f>H77+H78+H79+H80</f>
        <v>0</v>
      </c>
      <c r="I76" s="198"/>
      <c r="J76" s="198"/>
      <c r="K76" s="199"/>
      <c r="L76" s="5"/>
      <c r="M76" s="5"/>
      <c r="N76" s="52"/>
      <c r="O76" s="56"/>
      <c r="P76" s="52"/>
      <c r="Q76" s="52"/>
      <c r="R76" s="53"/>
      <c r="S76" s="53"/>
      <c r="T76" s="53"/>
      <c r="U76" s="53"/>
      <c r="V76" s="53"/>
      <c r="W76" s="53"/>
    </row>
    <row r="77" spans="1:23" ht="12" x14ac:dyDescent="0.25">
      <c r="C77" s="177" t="s">
        <v>80</v>
      </c>
      <c r="D77" s="178"/>
      <c r="E77" s="178"/>
      <c r="F77" s="178"/>
      <c r="G77" s="179"/>
      <c r="H77" s="180">
        <v>0</v>
      </c>
      <c r="I77" s="181"/>
      <c r="J77" s="181"/>
      <c r="K77" s="182"/>
      <c r="L77" s="5"/>
      <c r="M77" s="5"/>
      <c r="N77" s="52"/>
      <c r="O77" s="56"/>
      <c r="P77" s="52"/>
      <c r="Q77" s="52"/>
      <c r="R77" s="53"/>
      <c r="S77" s="53"/>
      <c r="T77" s="53"/>
      <c r="U77" s="53"/>
      <c r="V77" s="53"/>
      <c r="W77" s="53"/>
    </row>
    <row r="78" spans="1:23" ht="13.2" x14ac:dyDescent="0.25">
      <c r="A78" s="5"/>
      <c r="B78" s="5"/>
      <c r="C78" s="183" t="s">
        <v>81</v>
      </c>
      <c r="D78" s="184"/>
      <c r="E78" s="184"/>
      <c r="F78" s="184"/>
      <c r="G78" s="185"/>
      <c r="H78" s="170">
        <v>0</v>
      </c>
      <c r="I78" s="170"/>
      <c r="J78" s="170"/>
      <c r="K78" s="171"/>
      <c r="L78" s="5"/>
      <c r="M78" s="5"/>
      <c r="N78" s="52"/>
      <c r="O78" s="56"/>
      <c r="P78" s="52"/>
      <c r="Q78" s="52"/>
      <c r="R78" s="53"/>
      <c r="S78" s="53"/>
      <c r="T78" s="53"/>
      <c r="U78" s="53"/>
      <c r="V78" s="53"/>
      <c r="W78" s="53"/>
    </row>
    <row r="79" spans="1:23" ht="13.2" x14ac:dyDescent="0.25">
      <c r="A79" s="5"/>
      <c r="B79" s="5"/>
      <c r="C79" s="186" t="s">
        <v>159</v>
      </c>
      <c r="D79" s="187"/>
      <c r="E79" s="187"/>
      <c r="F79" s="187"/>
      <c r="G79" s="188"/>
      <c r="H79" s="170">
        <v>0</v>
      </c>
      <c r="I79" s="170"/>
      <c r="J79" s="170"/>
      <c r="K79" s="171"/>
      <c r="L79" s="5"/>
      <c r="M79" s="5"/>
      <c r="N79" s="52"/>
      <c r="O79" s="56"/>
      <c r="P79" s="52"/>
      <c r="Q79" s="52"/>
      <c r="R79" s="53"/>
      <c r="S79" s="53"/>
      <c r="T79" s="53"/>
      <c r="U79" s="53"/>
      <c r="V79" s="53"/>
      <c r="W79" s="53"/>
    </row>
    <row r="80" spans="1:23" ht="13.8" thickBot="1" x14ac:dyDescent="0.3">
      <c r="A80" s="5"/>
      <c r="B80" s="5"/>
      <c r="C80" s="167" t="s">
        <v>82</v>
      </c>
      <c r="D80" s="168"/>
      <c r="E80" s="168"/>
      <c r="F80" s="168"/>
      <c r="G80" s="169"/>
      <c r="H80" s="170"/>
      <c r="I80" s="170"/>
      <c r="J80" s="170"/>
      <c r="K80" s="171"/>
      <c r="N80" s="52"/>
      <c r="O80" s="56"/>
      <c r="P80" s="52"/>
      <c r="Q80" s="52"/>
      <c r="R80" s="53"/>
      <c r="S80" s="53"/>
      <c r="T80" s="53"/>
      <c r="U80" s="53"/>
      <c r="V80" s="53"/>
      <c r="W80" s="53"/>
    </row>
    <row r="81" spans="1:23" ht="13.8" thickBot="1" x14ac:dyDescent="0.3">
      <c r="A81" s="5"/>
      <c r="B81" s="5"/>
      <c r="C81" s="172" t="s">
        <v>22</v>
      </c>
      <c r="D81" s="173"/>
      <c r="E81" s="173"/>
      <c r="F81" s="173"/>
      <c r="G81" s="174"/>
      <c r="H81" s="175">
        <f>H76+H70</f>
        <v>157.52000000000001</v>
      </c>
      <c r="I81" s="175"/>
      <c r="J81" s="175"/>
      <c r="K81" s="176"/>
      <c r="N81" s="52"/>
      <c r="O81" s="56"/>
      <c r="P81" s="52"/>
      <c r="Q81" s="52"/>
      <c r="R81" s="53"/>
      <c r="S81" s="53"/>
      <c r="T81" s="53"/>
      <c r="U81" s="53"/>
      <c r="V81" s="53"/>
      <c r="W81" s="53"/>
    </row>
    <row r="84" spans="1:23" ht="15.6" x14ac:dyDescent="0.3">
      <c r="A84" s="5"/>
      <c r="B84" s="5"/>
      <c r="E84" s="15"/>
      <c r="Q84" s="6"/>
    </row>
    <row r="86" spans="1:23" ht="13.2" x14ac:dyDescent="0.25">
      <c r="A86" s="5"/>
      <c r="B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8" spans="1:23" ht="15.6" x14ac:dyDescent="0.3">
      <c r="A88" s="5"/>
      <c r="B88" s="5"/>
      <c r="E88" s="15"/>
    </row>
  </sheetData>
  <mergeCells count="278">
    <mergeCell ref="A4:A6"/>
    <mergeCell ref="B4:B6"/>
    <mergeCell ref="C4:C6"/>
    <mergeCell ref="D4:D6"/>
    <mergeCell ref="E4:E6"/>
    <mergeCell ref="F4:F6"/>
    <mergeCell ref="G4:G6"/>
    <mergeCell ref="H4:K4"/>
    <mergeCell ref="L4:L6"/>
    <mergeCell ref="M4:M6"/>
    <mergeCell ref="N4:Q4"/>
    <mergeCell ref="H5:H6"/>
    <mergeCell ref="I5:J5"/>
    <mergeCell ref="K5:K6"/>
    <mergeCell ref="N5:N6"/>
    <mergeCell ref="O5:Q5"/>
    <mergeCell ref="L1:Q1"/>
    <mergeCell ref="D3:W3"/>
    <mergeCell ref="B7:Q7"/>
    <mergeCell ref="C8:Q8"/>
    <mergeCell ref="A9:A11"/>
    <mergeCell ref="B9:B11"/>
    <mergeCell ref="C9:C11"/>
    <mergeCell ref="D9:D11"/>
    <mergeCell ref="E9:E11"/>
    <mergeCell ref="F9:F11"/>
    <mergeCell ref="G9:G10"/>
    <mergeCell ref="H9:H10"/>
    <mergeCell ref="O9:O11"/>
    <mergeCell ref="P9:P11"/>
    <mergeCell ref="Q9:Q11"/>
    <mergeCell ref="C12:C13"/>
    <mergeCell ref="D12:D13"/>
    <mergeCell ref="N14:N15"/>
    <mergeCell ref="O14:O15"/>
    <mergeCell ref="P14:P15"/>
    <mergeCell ref="Q14:Q15"/>
    <mergeCell ref="I9:I10"/>
    <mergeCell ref="J9:J10"/>
    <mergeCell ref="K9:K10"/>
    <mergeCell ref="L9:L10"/>
    <mergeCell ref="M9:M10"/>
    <mergeCell ref="N9:N11"/>
    <mergeCell ref="O16:O18"/>
    <mergeCell ref="P16:P18"/>
    <mergeCell ref="Q16:Q18"/>
    <mergeCell ref="C19:G19"/>
    <mergeCell ref="C20:Q20"/>
    <mergeCell ref="A21:A23"/>
    <mergeCell ref="B21:B23"/>
    <mergeCell ref="C21:C23"/>
    <mergeCell ref="D21:D23"/>
    <mergeCell ref="E21:E23"/>
    <mergeCell ref="I16:I17"/>
    <mergeCell ref="J16:J17"/>
    <mergeCell ref="K16:K17"/>
    <mergeCell ref="L16:L17"/>
    <mergeCell ref="M16:M17"/>
    <mergeCell ref="N16:N18"/>
    <mergeCell ref="C16:C18"/>
    <mergeCell ref="D16:D18"/>
    <mergeCell ref="E16:E18"/>
    <mergeCell ref="F16:F18"/>
    <mergeCell ref="G16:G17"/>
    <mergeCell ref="H16:H17"/>
    <mergeCell ref="M21:M22"/>
    <mergeCell ref="N21:N23"/>
    <mergeCell ref="O21:O23"/>
    <mergeCell ref="P21:P23"/>
    <mergeCell ref="Q21:Q23"/>
    <mergeCell ref="A24:A25"/>
    <mergeCell ref="B24:B25"/>
    <mergeCell ref="C24:C25"/>
    <mergeCell ref="D24:D25"/>
    <mergeCell ref="E24:E25"/>
    <mergeCell ref="F21:F23"/>
    <mergeCell ref="G21:G22"/>
    <mergeCell ref="H21:H22"/>
    <mergeCell ref="I21:I22"/>
    <mergeCell ref="J21:J22"/>
    <mergeCell ref="K21:K22"/>
    <mergeCell ref="F24:F25"/>
    <mergeCell ref="N24:N25"/>
    <mergeCell ref="O24:O25"/>
    <mergeCell ref="P24:P25"/>
    <mergeCell ref="Q24:Q25"/>
    <mergeCell ref="A26:A28"/>
    <mergeCell ref="B26:B28"/>
    <mergeCell ref="C26:C28"/>
    <mergeCell ref="D26:D28"/>
    <mergeCell ref="E26:E28"/>
    <mergeCell ref="L26:L27"/>
    <mergeCell ref="M26:M27"/>
    <mergeCell ref="A29:A30"/>
    <mergeCell ref="B29:B30"/>
    <mergeCell ref="C29:C30"/>
    <mergeCell ref="D29:D30"/>
    <mergeCell ref="E29:E30"/>
    <mergeCell ref="F29:F30"/>
    <mergeCell ref="F26:F28"/>
    <mergeCell ref="G26:G27"/>
    <mergeCell ref="H26:H27"/>
    <mergeCell ref="I26:I27"/>
    <mergeCell ref="J26:J27"/>
    <mergeCell ref="K26:K27"/>
    <mergeCell ref="N29:N30"/>
    <mergeCell ref="O29:O30"/>
    <mergeCell ref="P29:P30"/>
    <mergeCell ref="Q29:Q30"/>
    <mergeCell ref="C31:C32"/>
    <mergeCell ref="D31:D32"/>
    <mergeCell ref="E31:E32"/>
    <mergeCell ref="F31:F32"/>
    <mergeCell ref="N31:N32"/>
    <mergeCell ref="O31:O32"/>
    <mergeCell ref="P31:P32"/>
    <mergeCell ref="Q31:Q32"/>
    <mergeCell ref="Q33:Q34"/>
    <mergeCell ref="C36:Q36"/>
    <mergeCell ref="A37:A38"/>
    <mergeCell ref="B37:B38"/>
    <mergeCell ref="C37:C38"/>
    <mergeCell ref="D37:D38"/>
    <mergeCell ref="E37:E38"/>
    <mergeCell ref="F37:F38"/>
    <mergeCell ref="N37:N38"/>
    <mergeCell ref="O37:O38"/>
    <mergeCell ref="P37:P38"/>
    <mergeCell ref="Q37:Q38"/>
    <mergeCell ref="A33:A34"/>
    <mergeCell ref="B33:B34"/>
    <mergeCell ref="C33:C34"/>
    <mergeCell ref="D33:D34"/>
    <mergeCell ref="E33:E34"/>
    <mergeCell ref="F33:F34"/>
    <mergeCell ref="N33:N34"/>
    <mergeCell ref="O33:O34"/>
    <mergeCell ref="P33:P34"/>
    <mergeCell ref="Q39:Q40"/>
    <mergeCell ref="A41:A42"/>
    <mergeCell ref="B41:B42"/>
    <mergeCell ref="C41:C42"/>
    <mergeCell ref="D41:D42"/>
    <mergeCell ref="E41:E42"/>
    <mergeCell ref="F41:F42"/>
    <mergeCell ref="N41:N42"/>
    <mergeCell ref="O41:O42"/>
    <mergeCell ref="P41:P42"/>
    <mergeCell ref="Q41:Q42"/>
    <mergeCell ref="A39:A40"/>
    <mergeCell ref="B39:B40"/>
    <mergeCell ref="C39:C40"/>
    <mergeCell ref="D39:D40"/>
    <mergeCell ref="E39:E40"/>
    <mergeCell ref="F39:F40"/>
    <mergeCell ref="N39:N40"/>
    <mergeCell ref="O39:O40"/>
    <mergeCell ref="P39:P40"/>
    <mergeCell ref="Q43:Q44"/>
    <mergeCell ref="A45:A46"/>
    <mergeCell ref="B45:B46"/>
    <mergeCell ref="C45:C46"/>
    <mergeCell ref="D45:D46"/>
    <mergeCell ref="E45:E46"/>
    <mergeCell ref="F45:F46"/>
    <mergeCell ref="N45:N46"/>
    <mergeCell ref="O45:O46"/>
    <mergeCell ref="P45:P46"/>
    <mergeCell ref="Q45:Q46"/>
    <mergeCell ref="A43:A44"/>
    <mergeCell ref="B43:B44"/>
    <mergeCell ref="C43:C44"/>
    <mergeCell ref="D43:D44"/>
    <mergeCell ref="E43:E44"/>
    <mergeCell ref="F43:F44"/>
    <mergeCell ref="N43:N44"/>
    <mergeCell ref="O43:O44"/>
    <mergeCell ref="P43:P44"/>
    <mergeCell ref="Q47:Q48"/>
    <mergeCell ref="C49:G49"/>
    <mergeCell ref="C50:Q50"/>
    <mergeCell ref="A51:A52"/>
    <mergeCell ref="B51:B52"/>
    <mergeCell ref="C51:C52"/>
    <mergeCell ref="D51:D52"/>
    <mergeCell ref="E51:E52"/>
    <mergeCell ref="F51:F52"/>
    <mergeCell ref="N51:N52"/>
    <mergeCell ref="O51:O52"/>
    <mergeCell ref="P51:P52"/>
    <mergeCell ref="Q51:Q52"/>
    <mergeCell ref="A47:A48"/>
    <mergeCell ref="B47:B48"/>
    <mergeCell ref="C47:C48"/>
    <mergeCell ref="D47:D48"/>
    <mergeCell ref="E47:E48"/>
    <mergeCell ref="F47:F48"/>
    <mergeCell ref="N47:N48"/>
    <mergeCell ref="O47:O48"/>
    <mergeCell ref="P47:P48"/>
    <mergeCell ref="Q53:Q54"/>
    <mergeCell ref="A55:A56"/>
    <mergeCell ref="B55:B56"/>
    <mergeCell ref="C55:C56"/>
    <mergeCell ref="D55:D56"/>
    <mergeCell ref="E55:E56"/>
    <mergeCell ref="F55:F56"/>
    <mergeCell ref="N55:N56"/>
    <mergeCell ref="O55:O56"/>
    <mergeCell ref="P55:P56"/>
    <mergeCell ref="Q55:Q56"/>
    <mergeCell ref="A53:A54"/>
    <mergeCell ref="B53:B54"/>
    <mergeCell ref="C53:C54"/>
    <mergeCell ref="D53:D54"/>
    <mergeCell ref="E53:E54"/>
    <mergeCell ref="F53:F54"/>
    <mergeCell ref="N53:N54"/>
    <mergeCell ref="O53:O54"/>
    <mergeCell ref="P53:P54"/>
    <mergeCell ref="A57:A58"/>
    <mergeCell ref="B57:B58"/>
    <mergeCell ref="C57:C58"/>
    <mergeCell ref="D57:D58"/>
    <mergeCell ref="E57:E58"/>
    <mergeCell ref="C60:Q60"/>
    <mergeCell ref="A61:A62"/>
    <mergeCell ref="B61:B62"/>
    <mergeCell ref="C61:C62"/>
    <mergeCell ref="D61:D62"/>
    <mergeCell ref="E61:E62"/>
    <mergeCell ref="F61:F62"/>
    <mergeCell ref="F57:F58"/>
    <mergeCell ref="N57:N58"/>
    <mergeCell ref="O57:O58"/>
    <mergeCell ref="P57:P58"/>
    <mergeCell ref="Q57:Q58"/>
    <mergeCell ref="C59:G59"/>
    <mergeCell ref="Q63:Q64"/>
    <mergeCell ref="C65:G65"/>
    <mergeCell ref="B66:G66"/>
    <mergeCell ref="A63:A64"/>
    <mergeCell ref="B63:B64"/>
    <mergeCell ref="C63:C64"/>
    <mergeCell ref="D63:D64"/>
    <mergeCell ref="E63:E64"/>
    <mergeCell ref="F63:F64"/>
    <mergeCell ref="B67:G67"/>
    <mergeCell ref="F68:M68"/>
    <mergeCell ref="C69:G69"/>
    <mergeCell ref="H69:K69"/>
    <mergeCell ref="C70:G70"/>
    <mergeCell ref="H70:K70"/>
    <mergeCell ref="N63:N64"/>
    <mergeCell ref="O63:O64"/>
    <mergeCell ref="P63:P64"/>
    <mergeCell ref="C74:G74"/>
    <mergeCell ref="H74:K74"/>
    <mergeCell ref="C75:G75"/>
    <mergeCell ref="H75:K75"/>
    <mergeCell ref="C76:G76"/>
    <mergeCell ref="H76:K76"/>
    <mergeCell ref="C71:G71"/>
    <mergeCell ref="H71:K71"/>
    <mergeCell ref="C72:G72"/>
    <mergeCell ref="H72:K72"/>
    <mergeCell ref="C73:G73"/>
    <mergeCell ref="H73:K73"/>
    <mergeCell ref="C80:G80"/>
    <mergeCell ref="H80:K80"/>
    <mergeCell ref="C81:G81"/>
    <mergeCell ref="H81:K81"/>
    <mergeCell ref="C77:G77"/>
    <mergeCell ref="H77:K77"/>
    <mergeCell ref="C78:G78"/>
    <mergeCell ref="H78:K78"/>
    <mergeCell ref="C79:G79"/>
    <mergeCell ref="H79:K79"/>
  </mergeCells>
  <pageMargins left="0.15748031496062992" right="0.15748031496062992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F30" sqref="F30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54</v>
      </c>
    </row>
    <row r="3" spans="2:3" ht="31.8" thickBot="1" x14ac:dyDescent="0.3">
      <c r="B3" s="16" t="s">
        <v>24</v>
      </c>
      <c r="C3" s="17" t="s">
        <v>25</v>
      </c>
    </row>
    <row r="4" spans="2:3" ht="14.25" customHeight="1" x14ac:dyDescent="0.25">
      <c r="B4" s="18">
        <v>0</v>
      </c>
      <c r="C4" s="19" t="s">
        <v>26</v>
      </c>
    </row>
    <row r="5" spans="2:3" ht="14.25" customHeight="1" x14ac:dyDescent="0.25">
      <c r="B5" s="18">
        <v>1</v>
      </c>
      <c r="C5" s="19" t="s">
        <v>27</v>
      </c>
    </row>
    <row r="6" spans="2:3" ht="15.75" customHeight="1" x14ac:dyDescent="0.25">
      <c r="B6" s="18">
        <v>2</v>
      </c>
      <c r="C6" s="19" t="s">
        <v>28</v>
      </c>
    </row>
    <row r="7" spans="2:3" ht="16.5" customHeight="1" x14ac:dyDescent="0.25">
      <c r="B7" s="18">
        <v>3</v>
      </c>
      <c r="C7" s="19" t="s">
        <v>29</v>
      </c>
    </row>
    <row r="8" spans="2:3" ht="13.5" customHeight="1" x14ac:dyDescent="0.25">
      <c r="B8" s="18">
        <v>4</v>
      </c>
      <c r="C8" s="19" t="s">
        <v>30</v>
      </c>
    </row>
    <row r="9" spans="2:3" ht="15.75" customHeight="1" x14ac:dyDescent="0.25">
      <c r="B9" s="18">
        <v>5</v>
      </c>
      <c r="C9" s="19" t="s">
        <v>31</v>
      </c>
    </row>
    <row r="10" spans="2:3" ht="15.75" customHeight="1" x14ac:dyDescent="0.25">
      <c r="B10" s="18">
        <v>6</v>
      </c>
      <c r="C10" s="19" t="s">
        <v>32</v>
      </c>
    </row>
    <row r="11" spans="2:3" ht="15.75" customHeight="1" x14ac:dyDescent="0.25">
      <c r="B11" s="18">
        <v>7</v>
      </c>
      <c r="C11" s="19" t="s">
        <v>33</v>
      </c>
    </row>
    <row r="12" spans="2:3" ht="13.5" customHeight="1" x14ac:dyDescent="0.25">
      <c r="B12" s="18">
        <v>8</v>
      </c>
      <c r="C12" s="19" t="s">
        <v>34</v>
      </c>
    </row>
    <row r="13" spans="2:3" ht="13.5" customHeight="1" x14ac:dyDescent="0.25">
      <c r="B13" s="18">
        <v>9</v>
      </c>
      <c r="C13" s="19" t="s">
        <v>35</v>
      </c>
    </row>
    <row r="14" spans="2:3" ht="15.75" customHeight="1" x14ac:dyDescent="0.25">
      <c r="B14" s="18">
        <v>10</v>
      </c>
      <c r="C14" s="19" t="s">
        <v>36</v>
      </c>
    </row>
    <row r="15" spans="2:3" ht="18" customHeight="1" x14ac:dyDescent="0.25">
      <c r="B15" s="18">
        <v>11</v>
      </c>
      <c r="C15" s="19" t="s">
        <v>37</v>
      </c>
    </row>
    <row r="16" spans="2:3" ht="16.5" customHeight="1" x14ac:dyDescent="0.25">
      <c r="B16" s="18">
        <v>12</v>
      </c>
      <c r="C16" s="19" t="s">
        <v>38</v>
      </c>
    </row>
    <row r="17" spans="2:3" ht="14.25" customHeight="1" x14ac:dyDescent="0.25">
      <c r="B17" s="18">
        <v>13</v>
      </c>
      <c r="C17" s="19" t="s">
        <v>39</v>
      </c>
    </row>
    <row r="18" spans="2:3" ht="15" customHeight="1" x14ac:dyDescent="0.25">
      <c r="B18" s="18">
        <v>14</v>
      </c>
      <c r="C18" s="19" t="s">
        <v>40</v>
      </c>
    </row>
    <row r="19" spans="2:3" ht="15" customHeight="1" x14ac:dyDescent="0.25">
      <c r="B19" s="18">
        <v>15</v>
      </c>
      <c r="C19" s="19" t="s">
        <v>41</v>
      </c>
    </row>
    <row r="20" spans="2:3" ht="17.25" customHeight="1" x14ac:dyDescent="0.25">
      <c r="B20" s="18">
        <v>16</v>
      </c>
      <c r="C20" s="19" t="s">
        <v>42</v>
      </c>
    </row>
    <row r="21" spans="2:3" ht="17.25" customHeight="1" x14ac:dyDescent="0.25">
      <c r="B21" s="18">
        <v>17</v>
      </c>
      <c r="C21" s="19" t="s">
        <v>43</v>
      </c>
    </row>
    <row r="22" spans="2:3" ht="15.75" customHeight="1" x14ac:dyDescent="0.25">
      <c r="B22" s="18">
        <v>18</v>
      </c>
      <c r="C22" s="19" t="s">
        <v>44</v>
      </c>
    </row>
    <row r="23" spans="2:3" ht="15.75" customHeight="1" x14ac:dyDescent="0.25">
      <c r="B23" s="18">
        <v>19</v>
      </c>
      <c r="C23" s="19" t="s">
        <v>45</v>
      </c>
    </row>
    <row r="24" spans="2:3" ht="15.75" customHeight="1" x14ac:dyDescent="0.25">
      <c r="B24" s="18">
        <v>20</v>
      </c>
      <c r="C24" s="19" t="s">
        <v>46</v>
      </c>
    </row>
    <row r="25" spans="2:3" ht="17.25" customHeight="1" x14ac:dyDescent="0.25">
      <c r="B25" s="18">
        <v>21</v>
      </c>
      <c r="C25" s="19" t="s">
        <v>47</v>
      </c>
    </row>
    <row r="26" spans="2:3" ht="17.25" customHeight="1" x14ac:dyDescent="0.25">
      <c r="B26" s="18">
        <v>22</v>
      </c>
      <c r="C26" s="19" t="s">
        <v>55</v>
      </c>
    </row>
    <row r="27" spans="2:3" ht="16.5" customHeight="1" x14ac:dyDescent="0.25">
      <c r="B27" s="18">
        <v>23</v>
      </c>
      <c r="C27" s="19" t="s">
        <v>48</v>
      </c>
    </row>
    <row r="28" spans="2:3" ht="16.5" customHeight="1" x14ac:dyDescent="0.25">
      <c r="B28" s="18">
        <v>24</v>
      </c>
      <c r="C28" s="19" t="s">
        <v>49</v>
      </c>
    </row>
    <row r="29" spans="2:3" ht="16.5" customHeight="1" x14ac:dyDescent="0.25">
      <c r="B29" s="18">
        <v>25</v>
      </c>
      <c r="C29" s="19" t="s">
        <v>50</v>
      </c>
    </row>
    <row r="30" spans="2:3" ht="15" customHeight="1" x14ac:dyDescent="0.25">
      <c r="B30" s="18">
        <v>26</v>
      </c>
      <c r="C30" s="19" t="s">
        <v>51</v>
      </c>
    </row>
    <row r="31" spans="2:3" ht="18" customHeight="1" x14ac:dyDescent="0.25">
      <c r="B31" s="18">
        <v>27</v>
      </c>
      <c r="C31" s="19" t="s">
        <v>52</v>
      </c>
    </row>
    <row r="32" spans="2:3" ht="16.5" customHeight="1" x14ac:dyDescent="0.25">
      <c r="B32" s="18">
        <v>28</v>
      </c>
      <c r="C32" s="19" t="s">
        <v>86</v>
      </c>
    </row>
    <row r="33" spans="2:3" ht="18.75" customHeight="1" thickBot="1" x14ac:dyDescent="0.3">
      <c r="B33" s="20">
        <v>29</v>
      </c>
      <c r="C33" s="21" t="s">
        <v>53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04</vt:lpstr>
      <vt:lpstr>Priemoniu vykdytoju kodai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2016-08-09T05:59:05Z</cp:lastPrinted>
  <dcterms:created xsi:type="dcterms:W3CDTF">1996-10-14T23:33:28Z</dcterms:created>
  <dcterms:modified xsi:type="dcterms:W3CDTF">2016-08-09T06:03:22Z</dcterms:modified>
</cp:coreProperties>
</file>