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8\"/>
    </mc:Choice>
  </mc:AlternateContent>
  <bookViews>
    <workbookView xWindow="0" yWindow="0" windowWidth="17256" windowHeight="5340" tabRatio="629"/>
  </bookViews>
  <sheets>
    <sheet name="02" sheetId="4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H167" i="4" l="1"/>
  <c r="H350" i="4" l="1"/>
  <c r="H344" i="4"/>
  <c r="M337" i="4"/>
  <c r="L337" i="4"/>
  <c r="K337" i="4"/>
  <c r="J337" i="4"/>
  <c r="I337" i="4"/>
  <c r="H337" i="4"/>
  <c r="M333" i="4"/>
  <c r="L333" i="4"/>
  <c r="K333" i="4"/>
  <c r="J333" i="4"/>
  <c r="I333" i="4"/>
  <c r="H333" i="4"/>
  <c r="M331" i="4"/>
  <c r="L331" i="4"/>
  <c r="K331" i="4"/>
  <c r="J331" i="4"/>
  <c r="I331" i="4"/>
  <c r="H331" i="4"/>
  <c r="M327" i="4"/>
  <c r="L327" i="4"/>
  <c r="K327" i="4"/>
  <c r="J327" i="4"/>
  <c r="I327" i="4"/>
  <c r="H327" i="4"/>
  <c r="M323" i="4"/>
  <c r="L323" i="4"/>
  <c r="K323" i="4"/>
  <c r="J323" i="4"/>
  <c r="I323" i="4"/>
  <c r="H323" i="4"/>
  <c r="M318" i="4"/>
  <c r="L318" i="4"/>
  <c r="K318" i="4"/>
  <c r="J318" i="4"/>
  <c r="I318" i="4"/>
  <c r="H318" i="4"/>
  <c r="M313" i="4"/>
  <c r="L313" i="4"/>
  <c r="K313" i="4"/>
  <c r="J313" i="4"/>
  <c r="I313" i="4"/>
  <c r="H313" i="4"/>
  <c r="M308" i="4"/>
  <c r="L308" i="4"/>
  <c r="K308" i="4"/>
  <c r="J308" i="4"/>
  <c r="I308" i="4"/>
  <c r="H308" i="4"/>
  <c r="M303" i="4"/>
  <c r="L303" i="4"/>
  <c r="K303" i="4"/>
  <c r="J303" i="4"/>
  <c r="I303" i="4"/>
  <c r="H303" i="4"/>
  <c r="M299" i="4"/>
  <c r="L299" i="4"/>
  <c r="K299" i="4"/>
  <c r="J299" i="4"/>
  <c r="I299" i="4"/>
  <c r="H299" i="4"/>
  <c r="M294" i="4"/>
  <c r="L294" i="4"/>
  <c r="K294" i="4"/>
  <c r="J294" i="4"/>
  <c r="I294" i="4"/>
  <c r="H294" i="4"/>
  <c r="M289" i="4"/>
  <c r="L289" i="4"/>
  <c r="K289" i="4"/>
  <c r="J289" i="4"/>
  <c r="I289" i="4"/>
  <c r="H289" i="4"/>
  <c r="M284" i="4"/>
  <c r="L284" i="4"/>
  <c r="K284" i="4"/>
  <c r="J284" i="4"/>
  <c r="I284" i="4"/>
  <c r="H284" i="4"/>
  <c r="M279" i="4"/>
  <c r="L279" i="4"/>
  <c r="K279" i="4"/>
  <c r="J279" i="4"/>
  <c r="I279" i="4"/>
  <c r="H279" i="4"/>
  <c r="M274" i="4"/>
  <c r="L274" i="4"/>
  <c r="K274" i="4"/>
  <c r="J274" i="4"/>
  <c r="I274" i="4"/>
  <c r="H274" i="4"/>
  <c r="M269" i="4"/>
  <c r="L269" i="4"/>
  <c r="K269" i="4"/>
  <c r="J269" i="4"/>
  <c r="I269" i="4"/>
  <c r="H269" i="4"/>
  <c r="M264" i="4"/>
  <c r="L264" i="4"/>
  <c r="K264" i="4"/>
  <c r="J264" i="4"/>
  <c r="I264" i="4"/>
  <c r="H264" i="4"/>
  <c r="M259" i="4"/>
  <c r="L259" i="4"/>
  <c r="K259" i="4"/>
  <c r="J259" i="4"/>
  <c r="I259" i="4"/>
  <c r="H259" i="4"/>
  <c r="M254" i="4"/>
  <c r="L254" i="4"/>
  <c r="K254" i="4"/>
  <c r="J254" i="4"/>
  <c r="I254" i="4"/>
  <c r="H254" i="4"/>
  <c r="M249" i="4"/>
  <c r="L249" i="4"/>
  <c r="K249" i="4"/>
  <c r="J249" i="4"/>
  <c r="I249" i="4"/>
  <c r="H249" i="4"/>
  <c r="M244" i="4"/>
  <c r="L244" i="4"/>
  <c r="K244" i="4"/>
  <c r="J244" i="4"/>
  <c r="I244" i="4"/>
  <c r="H244" i="4"/>
  <c r="M239" i="4"/>
  <c r="L239" i="4"/>
  <c r="K239" i="4"/>
  <c r="J239" i="4"/>
  <c r="I239" i="4"/>
  <c r="H239" i="4"/>
  <c r="M234" i="4"/>
  <c r="L234" i="4"/>
  <c r="K234" i="4"/>
  <c r="J234" i="4"/>
  <c r="I234" i="4"/>
  <c r="H234" i="4"/>
  <c r="M229" i="4"/>
  <c r="L229" i="4"/>
  <c r="K229" i="4"/>
  <c r="J229" i="4"/>
  <c r="I229" i="4"/>
  <c r="H229" i="4"/>
  <c r="M224" i="4"/>
  <c r="L224" i="4"/>
  <c r="K224" i="4"/>
  <c r="J224" i="4"/>
  <c r="I224" i="4"/>
  <c r="H224" i="4"/>
  <c r="M219" i="4"/>
  <c r="L219" i="4"/>
  <c r="K219" i="4"/>
  <c r="J219" i="4"/>
  <c r="I219" i="4"/>
  <c r="H219" i="4"/>
  <c r="M214" i="4"/>
  <c r="L214" i="4"/>
  <c r="K214" i="4"/>
  <c r="J214" i="4"/>
  <c r="I214" i="4"/>
  <c r="H214" i="4"/>
  <c r="M209" i="4"/>
  <c r="L209" i="4"/>
  <c r="K209" i="4"/>
  <c r="J209" i="4"/>
  <c r="I209" i="4"/>
  <c r="H209" i="4"/>
  <c r="M204" i="4"/>
  <c r="L204" i="4"/>
  <c r="K204" i="4"/>
  <c r="J204" i="4"/>
  <c r="I204" i="4"/>
  <c r="H204" i="4"/>
  <c r="M199" i="4"/>
  <c r="L199" i="4"/>
  <c r="K199" i="4"/>
  <c r="J199" i="4"/>
  <c r="I199" i="4"/>
  <c r="H199" i="4"/>
  <c r="M194" i="4"/>
  <c r="L194" i="4"/>
  <c r="K194" i="4"/>
  <c r="J194" i="4"/>
  <c r="I194" i="4"/>
  <c r="H194" i="4"/>
  <c r="M189" i="4"/>
  <c r="L189" i="4"/>
  <c r="K189" i="4"/>
  <c r="J189" i="4"/>
  <c r="I189" i="4"/>
  <c r="H189" i="4"/>
  <c r="M184" i="4"/>
  <c r="L184" i="4"/>
  <c r="K184" i="4"/>
  <c r="J184" i="4"/>
  <c r="I184" i="4"/>
  <c r="H184" i="4"/>
  <c r="M179" i="4"/>
  <c r="L179" i="4"/>
  <c r="K179" i="4"/>
  <c r="J179" i="4"/>
  <c r="I179" i="4"/>
  <c r="H179" i="4"/>
  <c r="M174" i="4"/>
  <c r="L174" i="4"/>
  <c r="K174" i="4"/>
  <c r="J174" i="4"/>
  <c r="I174" i="4"/>
  <c r="H174" i="4"/>
  <c r="M167" i="4"/>
  <c r="L167" i="4"/>
  <c r="K167" i="4"/>
  <c r="K168" i="4" s="1"/>
  <c r="J167" i="4"/>
  <c r="I167" i="4"/>
  <c r="M155" i="4"/>
  <c r="L155" i="4"/>
  <c r="K155" i="4"/>
  <c r="J155" i="4"/>
  <c r="I155" i="4"/>
  <c r="H155" i="4"/>
  <c r="M150" i="4"/>
  <c r="L150" i="4"/>
  <c r="K150" i="4"/>
  <c r="J150" i="4"/>
  <c r="I150" i="4"/>
  <c r="H150" i="4"/>
  <c r="M145" i="4"/>
  <c r="L145" i="4"/>
  <c r="K145" i="4"/>
  <c r="J145" i="4"/>
  <c r="I145" i="4"/>
  <c r="H145" i="4"/>
  <c r="M140" i="4"/>
  <c r="L140" i="4"/>
  <c r="K140" i="4"/>
  <c r="J140" i="4"/>
  <c r="I140" i="4"/>
  <c r="H140" i="4"/>
  <c r="M135" i="4"/>
  <c r="L135" i="4"/>
  <c r="K135" i="4"/>
  <c r="J135" i="4"/>
  <c r="I135" i="4"/>
  <c r="H135" i="4"/>
  <c r="M130" i="4"/>
  <c r="L130" i="4"/>
  <c r="K130" i="4"/>
  <c r="J130" i="4"/>
  <c r="I130" i="4"/>
  <c r="H130" i="4"/>
  <c r="M125" i="4"/>
  <c r="L125" i="4"/>
  <c r="K125" i="4"/>
  <c r="J125" i="4"/>
  <c r="I125" i="4"/>
  <c r="H125" i="4"/>
  <c r="M120" i="4"/>
  <c r="L120" i="4"/>
  <c r="K120" i="4"/>
  <c r="J120" i="4"/>
  <c r="I120" i="4"/>
  <c r="H120" i="4"/>
  <c r="M115" i="4"/>
  <c r="L115" i="4"/>
  <c r="K115" i="4"/>
  <c r="J115" i="4"/>
  <c r="I115" i="4"/>
  <c r="H115" i="4"/>
  <c r="M110" i="4"/>
  <c r="L110" i="4"/>
  <c r="K110" i="4"/>
  <c r="J110" i="4"/>
  <c r="I110" i="4"/>
  <c r="H110" i="4"/>
  <c r="M105" i="4"/>
  <c r="L105" i="4"/>
  <c r="K105" i="4"/>
  <c r="J105" i="4"/>
  <c r="I105" i="4"/>
  <c r="H105" i="4"/>
  <c r="M100" i="4"/>
  <c r="L100" i="4"/>
  <c r="K100" i="4"/>
  <c r="J100" i="4"/>
  <c r="J168" i="4" s="1"/>
  <c r="I100" i="4"/>
  <c r="H100" i="4"/>
  <c r="H168" i="4" s="1"/>
  <c r="M91" i="4"/>
  <c r="L91" i="4"/>
  <c r="K91" i="4"/>
  <c r="J91" i="4"/>
  <c r="I91" i="4"/>
  <c r="H91" i="4"/>
  <c r="M87" i="4"/>
  <c r="L87" i="4"/>
  <c r="K87" i="4"/>
  <c r="J87" i="4"/>
  <c r="I87" i="4"/>
  <c r="H87" i="4"/>
  <c r="M83" i="4"/>
  <c r="L83" i="4"/>
  <c r="K83" i="4"/>
  <c r="J83" i="4"/>
  <c r="I83" i="4"/>
  <c r="H83" i="4"/>
  <c r="M78" i="4"/>
  <c r="L78" i="4"/>
  <c r="K78" i="4"/>
  <c r="J78" i="4"/>
  <c r="I78" i="4"/>
  <c r="H78" i="4"/>
  <c r="M74" i="4"/>
  <c r="L74" i="4"/>
  <c r="K74" i="4"/>
  <c r="J74" i="4"/>
  <c r="I74" i="4"/>
  <c r="H74" i="4"/>
  <c r="M69" i="4"/>
  <c r="L69" i="4"/>
  <c r="K69" i="4"/>
  <c r="J69" i="4"/>
  <c r="I69" i="4"/>
  <c r="H69" i="4"/>
  <c r="M64" i="4"/>
  <c r="L64" i="4"/>
  <c r="K64" i="4"/>
  <c r="J64" i="4"/>
  <c r="I64" i="4"/>
  <c r="H64" i="4"/>
  <c r="M59" i="4"/>
  <c r="L59" i="4"/>
  <c r="K59" i="4"/>
  <c r="J59" i="4"/>
  <c r="I59" i="4"/>
  <c r="H59" i="4"/>
  <c r="M54" i="4"/>
  <c r="L54" i="4"/>
  <c r="K54" i="4"/>
  <c r="J54" i="4"/>
  <c r="I54" i="4"/>
  <c r="H54" i="4"/>
  <c r="M49" i="4"/>
  <c r="L49" i="4"/>
  <c r="K49" i="4"/>
  <c r="J49" i="4"/>
  <c r="I49" i="4"/>
  <c r="H49" i="4"/>
  <c r="M44" i="4"/>
  <c r="L44" i="4"/>
  <c r="L92" i="4" s="1"/>
  <c r="K44" i="4"/>
  <c r="J44" i="4"/>
  <c r="I44" i="4"/>
  <c r="H44" i="4"/>
  <c r="H92" i="4" s="1"/>
  <c r="M37" i="4"/>
  <c r="L37" i="4"/>
  <c r="K37" i="4"/>
  <c r="J37" i="4"/>
  <c r="I37" i="4"/>
  <c r="H37" i="4"/>
  <c r="M33" i="4"/>
  <c r="L33" i="4"/>
  <c r="K33" i="4"/>
  <c r="J33" i="4"/>
  <c r="I33" i="4"/>
  <c r="H33" i="4"/>
  <c r="M28" i="4"/>
  <c r="L28" i="4"/>
  <c r="K28" i="4"/>
  <c r="J28" i="4"/>
  <c r="I28" i="4"/>
  <c r="H28" i="4"/>
  <c r="M23" i="4"/>
  <c r="L23" i="4"/>
  <c r="K23" i="4"/>
  <c r="J23" i="4"/>
  <c r="I23" i="4"/>
  <c r="H23" i="4"/>
  <c r="M17" i="4"/>
  <c r="L17" i="4"/>
  <c r="K17" i="4"/>
  <c r="J17" i="4"/>
  <c r="I17" i="4"/>
  <c r="H17" i="4"/>
  <c r="M12" i="4"/>
  <c r="L12" i="4"/>
  <c r="L38" i="4" s="1"/>
  <c r="K12" i="4"/>
  <c r="J12" i="4"/>
  <c r="I12" i="4"/>
  <c r="H12" i="4"/>
  <c r="H38" i="4" s="1"/>
  <c r="K338" i="4" l="1"/>
  <c r="K38" i="4"/>
  <c r="K92" i="4"/>
  <c r="I92" i="4"/>
  <c r="M92" i="4"/>
  <c r="I168" i="4"/>
  <c r="L338" i="4"/>
  <c r="L339" i="4" s="1"/>
  <c r="H338" i="4"/>
  <c r="H339" i="4" s="1"/>
  <c r="M168" i="4"/>
  <c r="H354" i="4"/>
  <c r="M38" i="4"/>
  <c r="M93" i="4" s="1"/>
  <c r="I338" i="4"/>
  <c r="I339" i="4" s="1"/>
  <c r="I38" i="4"/>
  <c r="K339" i="4"/>
  <c r="M338" i="4"/>
  <c r="M339" i="4" s="1"/>
  <c r="J38" i="4"/>
  <c r="J93" i="4" s="1"/>
  <c r="J92" i="4"/>
  <c r="L168" i="4"/>
  <c r="J338" i="4"/>
  <c r="J339" i="4" s="1"/>
  <c r="K93" i="4"/>
  <c r="H93" i="4"/>
  <c r="L93" i="4"/>
  <c r="I93" i="4" l="1"/>
  <c r="I340" i="4" s="1"/>
  <c r="M340" i="4"/>
  <c r="J340" i="4"/>
  <c r="K340" i="4"/>
  <c r="L340" i="4"/>
  <c r="H340" i="4"/>
</calcChain>
</file>

<file path=xl/sharedStrings.xml><?xml version="1.0" encoding="utf-8"?>
<sst xmlns="http://schemas.openxmlformats.org/spreadsheetml/2006/main" count="1241" uniqueCount="227">
  <si>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</si>
  <si>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</si>
  <si>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</si>
  <si>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</si>
  <si>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</si>
  <si>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</si>
  <si>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</si>
  <si>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</si>
  <si>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</si>
  <si>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</si>
  <si>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</si>
  <si>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</si>
  <si>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</si>
  <si>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</si>
  <si>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</si>
  <si>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</si>
  <si>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</si>
  <si>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</si>
  <si>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</si>
  <si>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</si>
  <si>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</si>
  <si>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</si>
  <si>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</si>
  <si>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</si>
  <si>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</si>
  <si>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</si>
  <si>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</si>
  <si>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</si>
  <si>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</si>
  <si>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</si>
  <si>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</si>
  <si>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</si>
  <si>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</si>
  <si>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</si>
  <si>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</si>
  <si>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</si>
  <si>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</si>
  <si>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</si>
  <si>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</si>
  <si>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</si>
  <si>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</si>
  <si>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</si>
  <si>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</si>
  <si>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</si>
  <si>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</si>
  <si>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</si>
  <si>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</si>
  <si>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</si>
  <si>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</si>
  <si>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</si>
  <si>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</si>
  <si>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</si>
  <si>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</si>
  <si>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</si>
  <si>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</si>
  <si>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</si>
  <si>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</si>
  <si>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</si>
  <si>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</si>
  <si>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</si>
  <si>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</si>
  <si>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</si>
  <si>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</si>
  <si>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</si>
  <si>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</si>
  <si>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</si>
  <si>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</si>
  <si>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</si>
  <si>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</si>
  <si>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</si>
  <si>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17</t>
  </si>
  <si>
    <t>19</t>
  </si>
  <si>
    <t>288724610</t>
  </si>
  <si>
    <t>+</t>
  </si>
  <si>
    <t>23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</si>
  <si>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</si>
  <si>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</si>
  <si>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</si>
  <si>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</si>
  <si>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</si>
  <si>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</si>
  <si>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</si>
  <si>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</si>
  <si>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</si>
  <si>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</si>
  <si>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2018 metai</t>
  </si>
  <si>
    <t>Sporto skyrius</t>
  </si>
  <si>
    <t>INVESTICIJŲ PROJEKTŲ PROGRAMA (02)</t>
  </si>
  <si>
    <t>Asignavimai biudžetiniams 2016 metams, tūkst.Eur.</t>
  </si>
  <si>
    <t>2017 metų išlaidų projektas, tūkst.Eur.</t>
  </si>
  <si>
    <t>2018 metų išlaidų projektas, tūkst.Eur.</t>
  </si>
  <si>
    <t>Padidinti ekonomiškai aktyvių gyventojų skaičių, skatinant verslo kūrimąsi ir plėtrą ir didinant socialinę integraciją (ITVP)</t>
  </si>
  <si>
    <t>Padidinti investicinį Panevėžio miesto patrauklumą, pertvarkant (konvertuojant) ekonominį potencialą turinčias viešąsias erdves  ir sukuriant inžinerinę infrastruktūrą</t>
  </si>
  <si>
    <t>Įgyvendinti projektą „Autobusų stoties teritorijos konversija, pritaikant ją komercinei ir bendruomenių veiklai“</t>
  </si>
  <si>
    <t>8; 0</t>
  </si>
  <si>
    <t>P</t>
  </si>
  <si>
    <t>Parengtas projektinis pasiūlymas</t>
  </si>
  <si>
    <t>Parengtas investicijų projektas</t>
  </si>
  <si>
    <t>ES</t>
  </si>
  <si>
    <t>Parengtas techninis projektas</t>
  </si>
  <si>
    <t>Atlikta projekto darbų, proc.</t>
  </si>
  <si>
    <t>Įgyvendinti projektą „Autobusų stoties prieigų sutvarkymas"</t>
  </si>
  <si>
    <t>Sutvarkytos autobusų stoties prieigos (m²)</t>
  </si>
  <si>
    <t>Įgyvendinti projektą „Panevėžio Senvagės teritorijos kompleksinis sutvarkymas“</t>
  </si>
  <si>
    <t>8; 12</t>
  </si>
  <si>
    <t>Parengta paraiška</t>
  </si>
  <si>
    <t>Kompleksiškai sutvarkyta Senvagė (m²)</t>
  </si>
  <si>
    <t>Įgyvendinti projektą „Teritorijos prie „Ekrano“ marių (prie J. Biliūno g.) konversija, pritaikant ją aktyviam poilsiui, užimtumui ir vietos verslo skatinimui“</t>
  </si>
  <si>
    <t xml:space="preserve">Sutvarkyta teritorija prie Ekrano marių (Biliūno g.), (m²). </t>
  </si>
  <si>
    <t>Įgyvendinti projektą „J. Janonio gatvės (nuo žiedo iki Savitiškio g.) prieigų sutvarkymas“</t>
  </si>
  <si>
    <t>8;0</t>
  </si>
  <si>
    <t>Sutvarkytos J. Janonio gatvės prieigos (m²)</t>
  </si>
  <si>
    <t xml:space="preserve">Įgyvendinti projektą „Aktyvaus poilsio ir turizmo infrastruktūra Ekrano marių pakrantėje“  </t>
  </si>
  <si>
    <t>Atlikti rinkos tyrimai</t>
  </si>
  <si>
    <t>Sukurta aktyvaus poilsio ir turizmo infrastruktūra Ekrano marių pakrantėje</t>
  </si>
  <si>
    <t>Padidinti gyventojų ekonominį aktyvumą ir socialinę įtrauktį, kuriant bendruomenei atviras erdves, prieinamas socialines paslaugas ir skatinant bendruomenių, viešųjų institucijų ir verslo sektoriaus bendradarbiavimą</t>
  </si>
  <si>
    <t xml:space="preserve"> Įgyvendinti projektą „Laisvės aikštės ir jos prieigų  kompleksinis sutvarkymas“</t>
  </si>
  <si>
    <t>Sutvarkyta Laisvės aikštė ir jos prieigos</t>
  </si>
  <si>
    <t>Įgyvendinti projektą „Nepriklausomybės aikštės ir jos prieigų sutvarkymas“</t>
  </si>
  <si>
    <t>Sutvarkyta |Nepriklausomybės aikštė ir jos prieigos</t>
  </si>
  <si>
    <t>Įgyvendinti projektą „Panevėžio miesto dailės galerijos aktualizavimas“</t>
  </si>
  <si>
    <t>Įgyvendintas projektas</t>
  </si>
  <si>
    <t>Įgyvendinti projektą „Moigių namų pastatų komplekso modernizavimas ir pritaikymas visuomenės poreikiams“</t>
  </si>
  <si>
    <t>8; 21</t>
  </si>
  <si>
    <t>Įgyvendinti projektą „Panevėžio Bendruomenių rūmų patalpų pritaikymas gyventojų socialinei, kultūrinei veiklai, užimtumo ir verslumo skatinimui, Bendruomenių rūmų prieigų sutvarkymas“</t>
  </si>
  <si>
    <t>Įgyvendinti projektą „Regos centro „Linelis“ pastato vidaus patalpų ir ugdymo aplinkos modernizavimas“</t>
  </si>
  <si>
    <t xml:space="preserve"> Įgyvendinti projektą „VšĮ Šv. Juozapo globos namų infrastruktūros modernizavimas ir paslaugų plėtra įkuriant savarankiško gyvenimo namus“</t>
  </si>
  <si>
    <t>Įgyvendinti projektą „Pastato lopšelio darželio (Trumpoji g. 1, Panevėžys), rekonstravimas, pritaikant VšĮ Panevėžio greitosios medicinos pagalbos stoties  veiklai“</t>
  </si>
  <si>
    <t>8 ;12</t>
  </si>
  <si>
    <t>Įgyvendinti projektą „Socialinio būsto plėtra“</t>
  </si>
  <si>
    <t>8;12</t>
  </si>
  <si>
    <t>Įgyvendinti projektą „VšĮ Panevėžio palaikomojo gydymo ir slaugos ligoninės (M. Tiškevičiaus g.6, Panevėžys) išorės kapitalinis remontas“</t>
  </si>
  <si>
    <t>Įgyvendinti projektą „Politinių kalinių ir tremtinių bei jų šeimų narių sugrįžimo į Lietuvą aprūpinimo programos įgyvendinimas savivaldybėse“</t>
  </si>
  <si>
    <t>8;4</t>
  </si>
  <si>
    <t>Pagerinti gyvenamosios aplinkos kokybę, siekiant prisitaikyti prie demografinių pokyčių (ITVP)</t>
  </si>
  <si>
    <t>Pagerinti miesto aplinkosauginę būklę</t>
  </si>
  <si>
    <t xml:space="preserve"> Įgyvendinti projektą „Kultūros ir poilsio parko modernizavimas, gerinant miesto gamtinę aplinką ir gyvenimo kokybę, skatinat lankytojų srautus, aktyvų laisvalaikį“</t>
  </si>
  <si>
    <t>Įgyvendinti projektą „Jaunimo sodo sutvarkymas“</t>
  </si>
  <si>
    <t xml:space="preserve"> Įgyvendinti projektą „Skaistakalnio parko ir jo prieigų sutvarkymas“</t>
  </si>
  <si>
    <t xml:space="preserve"> Įgyvendinti projektą „Kraštovaizdžio tvarkymas ir atkūrimas Panevėžio mieste“</t>
  </si>
  <si>
    <t>8;1</t>
  </si>
  <si>
    <t>Sutvarkytas ir atkurtas kraštovaizdis Panevėžio mieste (arealų sk.)</t>
  </si>
  <si>
    <t xml:space="preserve"> Įgyvendinti projektą „Oro kokybės valdymo planų parengimas ir taršos mažinimo priemonių įgyvendinimas“</t>
  </si>
  <si>
    <t>8;18</t>
  </si>
  <si>
    <t>Įgyvendinti projektą „Darnaus judumo plano parengimas“</t>
  </si>
  <si>
    <t>Įgyvendinti projektą ‚„Bike sharing“ sistemos diegimas ir dviračių statymo vietų įrengimas“</t>
  </si>
  <si>
    <t>Įgyvendinti projektą „Ekologiško viešojo transporto plėtra Panevėžyje“</t>
  </si>
  <si>
    <t>8; 9</t>
  </si>
  <si>
    <t>Įsigyti ekologiški autobusai, vnt.</t>
  </si>
  <si>
    <t>Įgyvendinti projektą „Dviračių takų plėtra Panevėžyje (Nemuno g. dviračių tako (nuo Klaipėdos g. iki Ramygalos g. ) rekonstrukcija ir trūkstamų atkarpų įrengimas)“</t>
  </si>
  <si>
    <t>Įgyvendinti projektą „Elektromobilių akumuliatorių įkrovimo stotelių įrengimas (Savitiškio g., Laisvės a., prie „Cido“ arenos, Ukmergės g.)“</t>
  </si>
  <si>
    <t>8;9</t>
  </si>
  <si>
    <t xml:space="preserve"> Įgyvendinti projektą „Panevėžio A. Jakšto g. rekonstrukcija“</t>
  </si>
  <si>
    <t>Įgyvendinti projektą „Panevėžio miesto gatvių apšvietimo rekonstrukcija“</t>
  </si>
  <si>
    <t>Paskatinti Panevėžio miesto gyvenamųjų rajonų fizinį ir  socialinį persitvarkymą</t>
  </si>
  <si>
    <t xml:space="preserve"> Įgyvendinti projektą „Komunalinių atliekų rūšiuojamojo surinkimo infrastruktūra“</t>
  </si>
  <si>
    <t>Įgyvendinti projektą „Lietaus vandens surinkimo, valymo ir nuotekų bei drenažo sistemų projektavimas, diegimas ir renovavimas“</t>
  </si>
  <si>
    <t>Įgyvendinti projektą „Panevėžio dailės, muzikos mokyklos ir Moksleivių namų modernizavimas“</t>
  </si>
  <si>
    <t>Įgyvendinti projektą „Panevėžio „Vilties“ progimnazijos vidaus patalpų ir ugdymo aplinkos modernizavimas“</t>
  </si>
  <si>
    <t>Įgyvendinti projektą „Alfonso Lipniūno progimnazijos vidaus patalpų ir ugdymo aplinkos modernizavimas“</t>
  </si>
  <si>
    <t>Įgyvendinti projektą „ „Saulėtekio“ progimnazijos vidaus patalpų ir ugdymo aplinkos modernizavimas“</t>
  </si>
  <si>
    <t>Įgyvendinti projektą „Lopšelio - darželio „Rugelis“ vidaus patalpų ir ugdymo aplinkos modernizavimas“</t>
  </si>
  <si>
    <t>Įgyvendinti projektą „Lopšelio - darželio „Taika“ pastato modernizavimas, siekiant pagerinti pastato energetines savybes“</t>
  </si>
  <si>
    <t>Įgyvendinti projektą „Lopšelio - darželio „Gintarėlis“ pastato modernizavimas, siekiant pagerinti pastato energetines savybes“</t>
  </si>
  <si>
    <t>Įgyvendinti projektą „ „Vilties“ progimnazijos pastato modernizavimas, siekiant pagerinti pastato energetines savybes, II etapas“</t>
  </si>
  <si>
    <t>Įgyvendinti projektą „Panevėžio lengvosios atletikos maniežo  pastato modernizavimas, siekiant pagerinti pastato energetines savybes“</t>
  </si>
  <si>
    <t>Parengtas energinis auditas</t>
  </si>
  <si>
    <t>Įgyvendinti projektą „ „Minties“ gimnazijos pastato vidaus patalpų ir ugdymo aplinkos modernizavimas“</t>
  </si>
  <si>
    <t>14</t>
  </si>
  <si>
    <t>Įgyvendinti projektą „Panevėžio gamtos mokyklos pastato atnaujininas (modernizavimas)</t>
  </si>
  <si>
    <t>8;21;
12</t>
  </si>
  <si>
    <t>15</t>
  </si>
  <si>
    <t>Įgyvendinti projektą „Lopšelio - darželio „Voveraitė“ pastato modernizavimas, siekiant pagerinti pastato energetines savybes“</t>
  </si>
  <si>
    <t>16</t>
  </si>
  <si>
    <t>Įgyvendinti projektą „Kastyčio Ramanausko lopšelio - darželio pastato vidaus patalpų ir ugdymo aplinkos modernizavimas“</t>
  </si>
  <si>
    <t>Įgyvendinti projektą „Panevėžio moksleivių namų pastato modernizavimas, siekiant pagerinti pastato energetines savybes“</t>
  </si>
  <si>
    <t>8</t>
  </si>
  <si>
    <t>18</t>
  </si>
  <si>
    <t>Įgyvendinti projektą „Lopšelio - darželio „Draugystė“ pastato modernizavimas, siekiant pagerinti pastato energetines savybes“</t>
  </si>
  <si>
    <t>Įgyvendinti projektą „Lopšelio - darželio „Žibutė“ pastato vidaus patalpų ir ugdymo aplinkos modernizavimas“</t>
  </si>
  <si>
    <t>20</t>
  </si>
  <si>
    <t>Įgyvendinti projektą „Lopšelio - darželio „Sigutė“ pastato vidaus patalpų ir ugdymo aplinkos modernizavimas“</t>
  </si>
  <si>
    <t>21</t>
  </si>
  <si>
    <t>Įgyvendinti projektą „Lopšelio - darželio „Nykštukas“ pastato vidaus patalpų ir ugdymo aplinkos modernizavimas“</t>
  </si>
  <si>
    <t>22</t>
  </si>
  <si>
    <t>Įgyvendinti projektą  „ „Alfonso Lipniūno“ progimnazijos pastato modernizavimas, siekiant pagerinti pastato energetines savybes“</t>
  </si>
  <si>
    <t>Įgyvendinti projektą  „ „Saulėtekio“ progimnazijos pastato modernizavimas, siekiant pagerinti pastato energetines savybes“</t>
  </si>
  <si>
    <t>24</t>
  </si>
  <si>
    <t>Įgyvendinti projektą „ Lopšelio - darželio „Diemedis“ pastato modernizavimas, siekiant pagerinti pastato energetines savybes“</t>
  </si>
  <si>
    <t>25</t>
  </si>
  <si>
    <t>Įgyvendinti projektą „Lopšelio - darželio „Vaivorykštė“ pastato modernizavimas, siekiant pagerinti pastato energetines savybes“</t>
  </si>
  <si>
    <t>26</t>
  </si>
  <si>
    <t>Įgyvendinti projektą „Lopšelio - darželio „Nykštukas“ pastato modernizavimas, siekiant pagerinti pastato energetines savybes“</t>
  </si>
  <si>
    <t>27</t>
  </si>
  <si>
    <t>Įgyvendinti projektą „Mykolo Karkos  pagrindinės mokyklos sporto aikštyno atnaujinimas“</t>
  </si>
  <si>
    <t>28</t>
  </si>
  <si>
    <t>Įgyvendinti projektą „Panevėžio kūno kultūros ir sporto centro "Aukštaitija" sporto komplekso stadiono (A. Jakšto g.1, Panevėžys) rekonstravimas“</t>
  </si>
  <si>
    <t>29</t>
  </si>
  <si>
    <t>Įgyvendinti projektą „ Panevėžio „Rožyno“ progimnazijos įvažos kapitalinis remontas“</t>
  </si>
  <si>
    <t>30</t>
  </si>
  <si>
    <t>Įgyvendinti projektą  "Panevėžio "Žemynos" progimnazijos pastato dalies kapitalinis remontas"</t>
  </si>
  <si>
    <t>31</t>
  </si>
  <si>
    <t>32</t>
  </si>
  <si>
    <t>33</t>
  </si>
  <si>
    <t>Parengti dokumentus, reikalingus Europos Sąjungos fondų investicijoms gauti</t>
  </si>
  <si>
    <t>Atlikti energijos vartojimo auditai (vnt.)</t>
  </si>
  <si>
    <t>34</t>
  </si>
  <si>
    <t>Administruoti investicijų projektus</t>
  </si>
  <si>
    <t>35</t>
  </si>
  <si>
    <t xml:space="preserve">Vykdyti investicijų projektus, naudojant bankų paskolos lėšas </t>
  </si>
  <si>
    <t>Asignavimų poreikis biudžetiniams 2016 metams, tūkst.Eur.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</si>
  <si>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</si>
  <si>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Panevėžio "Senvagės" progimnazijos sporto aikštyno atnaujinimas</t>
  </si>
  <si>
    <t>Įgyvendinti projektą  "Panevėžio Vytauto Žemkalnio gimnazijos pastato dalies kapitalinis remontas"</t>
  </si>
  <si>
    <t>Įgyvendinti projektą „ „Minties“ gimnazijos pastato modernizavimas, siekiant pagerinti pastato energetines savybes (I ir II etapai)“</t>
  </si>
  <si>
    <t>Remontuoti, rekonstruoti, prižiūrėti miesto infrastruktūros objektus</t>
  </si>
  <si>
    <t>Parengtas Smėlynės gatvės kapitalinio remonto techninis projektas</t>
  </si>
  <si>
    <t>Rekonstruoti pėsčiųjų ir dviračių takai Kultūros ir poilsio parko teritorijoje</t>
  </si>
  <si>
    <t>Rekonstruotos, kapitališkai suremontuotos miesto gatvės</t>
  </si>
  <si>
    <t>Parengtos galimybių studijos/ investiciniai projektai/ kiti dokumantai (vnt.)</t>
  </si>
  <si>
    <t>Panevėžio m. J.Tilvyčio g. dalies (nuo Klaipėdos g. iki V.Alanto - J.Tilvyčio gatvių žiedinės sankryžos) kapitalinis remontas 
I etapas - J.Tilvyčio g. dalies (nuo Klaipėdos g. iki Nemuno g.) kapitalinis remontas</t>
  </si>
  <si>
    <t>II etapas - J.Tilvyčio g. dalies (nuo Nemuno g. iki V.Alanto - J.Tilvyčio g. žiedinės sankryžos) kapitalinis remontas</t>
  </si>
  <si>
    <t>V.Alanto g. tęsinys (nuo Projektuotojų g. iki Savitiškio - Kniaudiškių g. sankryžos) III etapas- kairioji eismo juosta nuo Projektuotojų g. iki V.Alanto g. - Savitiškio g. žiedinės sankryžos</t>
  </si>
  <si>
    <t xml:space="preserve"> </t>
  </si>
  <si>
    <t xml:space="preserve"> 9; 12</t>
  </si>
  <si>
    <t>8; 1</t>
  </si>
  <si>
    <t>Rekonstruotas J.Tilvyčio g. ruožas  nuo Klaipėdos g. iki Nemuno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</si>
</sst>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Times New Roman"/>
      <family val="1"/>
    </font>
    <font>
      <sz val="8"/>
      <color theme="4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rgb="FFFF0000"/>
      <name val="Times New Roman"/>
      <family val="1"/>
    </font>
    <font>
      <sz val="10"/>
      <name val="Arial"/>
      <family val="2"/>
    </font>
    <font>
      <b/>
      <sz val="12"/>
      <color rgb="FFFF0000"/>
      <name val="Times New Roman"/>
      <family val="1"/>
      <charset val="186"/>
    </font>
    <font>
      <sz val="9"/>
      <color rgb="FFFF0000"/>
      <name val="Times New Roman"/>
      <family val="1"/>
    </font>
    <font>
      <sz val="10"/>
      <name val="Times NewRoman"/>
      <charset val="186"/>
    </font>
    <font>
      <sz val="9"/>
      <color theme="5"/>
      <name val="Times New Roman"/>
      <family val="1"/>
    </font>
    <font>
      <sz val="8"/>
      <color indexed="10"/>
      <name val="Times New Roman"/>
      <family val="1"/>
    </font>
    <font>
      <b/>
      <sz val="11"/>
      <name val="Times New Roman"/>
      <family val="1"/>
      <charset val="186"/>
    </font>
    <font>
      <sz val="10"/>
      <name val="Times New Roman"/>
      <family val="1"/>
    </font>
    <font>
      <b/>
      <sz val="11"/>
      <name val="Arial"/>
      <family val="2"/>
      <charset val="186"/>
    </font>
    <font>
      <sz val="7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color theme="5"/>
      <name val="Times New Roman"/>
      <family val="1"/>
    </font>
    <font>
      <sz val="10"/>
      <color theme="5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0" fillId="0" borderId="0"/>
    <xf numFmtId="0" fontId="13" fillId="0" borderId="0"/>
  </cellStyleXfs>
  <cellXfs count="44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6" fillId="3" borderId="36" xfId="0" applyNumberFormat="1" applyFont="1" applyFill="1" applyBorder="1" applyAlignment="1">
      <alignment horizontal="center" vertical="top"/>
    </xf>
    <xf numFmtId="49" fontId="6" fillId="3" borderId="41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2" fillId="0" borderId="50" xfId="0" applyFont="1" applyBorder="1" applyAlignment="1">
      <alignment horizontal="center" vertical="top" wrapText="1"/>
    </xf>
    <xf numFmtId="0" fontId="12" fillId="0" borderId="25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top" wrapText="1"/>
    </xf>
    <xf numFmtId="0" fontId="11" fillId="0" borderId="48" xfId="0" applyFont="1" applyBorder="1" applyAlignment="1">
      <alignment vertical="top" wrapText="1"/>
    </xf>
    <xf numFmtId="0" fontId="12" fillId="0" borderId="43" xfId="0" applyFont="1" applyBorder="1" applyAlignment="1">
      <alignment horizontal="center" vertical="top" wrapText="1"/>
    </xf>
    <xf numFmtId="0" fontId="11" fillId="0" borderId="46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164" fontId="7" fillId="0" borderId="26" xfId="0" applyNumberFormat="1" applyFont="1" applyFill="1" applyBorder="1" applyAlignment="1">
      <alignment horizontal="center" vertical="top"/>
    </xf>
    <xf numFmtId="164" fontId="7" fillId="0" borderId="15" xfId="0" applyNumberFormat="1" applyFont="1" applyFill="1" applyBorder="1" applyAlignment="1">
      <alignment horizontal="center" vertical="top"/>
    </xf>
    <xf numFmtId="164" fontId="7" fillId="0" borderId="5" xfId="0" applyNumberFormat="1" applyFont="1" applyFill="1" applyBorder="1" applyAlignment="1">
      <alignment horizontal="center" vertical="top"/>
    </xf>
    <xf numFmtId="0" fontId="2" fillId="3" borderId="44" xfId="0" applyFont="1" applyFill="1" applyBorder="1" applyAlignment="1">
      <alignment horizontal="center" vertical="top" wrapText="1"/>
    </xf>
    <xf numFmtId="0" fontId="2" fillId="3" borderId="46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49" fontId="6" fillId="3" borderId="23" xfId="0" applyNumberFormat="1" applyFont="1" applyFill="1" applyBorder="1" applyAlignment="1">
      <alignment horizontal="center" vertical="top"/>
    </xf>
    <xf numFmtId="0" fontId="7" fillId="3" borderId="24" xfId="0" applyFont="1" applyFill="1" applyBorder="1" applyAlignment="1">
      <alignment vertical="top" wrapText="1"/>
    </xf>
    <xf numFmtId="0" fontId="7" fillId="0" borderId="47" xfId="0" applyFont="1" applyFill="1" applyBorder="1" applyAlignment="1">
      <alignment horizontal="center" vertical="top"/>
    </xf>
    <xf numFmtId="164" fontId="7" fillId="0" borderId="16" xfId="0" applyNumberFormat="1" applyFont="1" applyFill="1" applyBorder="1" applyAlignment="1">
      <alignment horizontal="center" vertical="top"/>
    </xf>
    <xf numFmtId="164" fontId="6" fillId="0" borderId="26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5" borderId="18" xfId="0" applyNumberFormat="1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top"/>
    </xf>
    <xf numFmtId="164" fontId="6" fillId="0" borderId="20" xfId="0" applyNumberFormat="1" applyFont="1" applyFill="1" applyBorder="1" applyAlignment="1">
      <alignment horizontal="center" vertical="top"/>
    </xf>
    <xf numFmtId="164" fontId="6" fillId="0" borderId="30" xfId="0" applyNumberFormat="1" applyFont="1" applyFill="1" applyBorder="1" applyAlignment="1">
      <alignment horizontal="center" vertical="top"/>
    </xf>
    <xf numFmtId="164" fontId="6" fillId="0" borderId="21" xfId="0" applyNumberFormat="1" applyFont="1" applyFill="1" applyBorder="1" applyAlignment="1">
      <alignment horizontal="center" vertical="top"/>
    </xf>
    <xf numFmtId="164" fontId="7" fillId="5" borderId="0" xfId="0" applyNumberFormat="1" applyFont="1" applyFill="1" applyBorder="1" applyAlignment="1">
      <alignment horizontal="center" vertical="top"/>
    </xf>
    <xf numFmtId="164" fontId="7" fillId="0" borderId="19" xfId="0" applyNumberFormat="1" applyFont="1" applyFill="1" applyBorder="1" applyAlignment="1">
      <alignment horizontal="center" vertical="top"/>
    </xf>
    <xf numFmtId="0" fontId="9" fillId="4" borderId="49" xfId="0" applyFont="1" applyFill="1" applyBorder="1" applyAlignment="1">
      <alignment horizontal="center" vertical="top"/>
    </xf>
    <xf numFmtId="164" fontId="6" fillId="4" borderId="14" xfId="0" applyNumberFormat="1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top"/>
    </xf>
    <xf numFmtId="164" fontId="6" fillId="4" borderId="31" xfId="0" applyNumberFormat="1" applyFont="1" applyFill="1" applyBorder="1" applyAlignment="1">
      <alignment horizontal="center" vertical="top"/>
    </xf>
    <xf numFmtId="164" fontId="6" fillId="4" borderId="2" xfId="0" applyNumberFormat="1" applyFont="1" applyFill="1" applyBorder="1" applyAlignment="1">
      <alignment horizontal="center" vertical="top"/>
    </xf>
    <xf numFmtId="164" fontId="6" fillId="4" borderId="22" xfId="0" applyNumberFormat="1" applyFont="1" applyFill="1" applyBorder="1" applyAlignment="1">
      <alignment horizontal="center" vertical="top"/>
    </xf>
    <xf numFmtId="164" fontId="6" fillId="4" borderId="50" xfId="0" applyNumberFormat="1" applyFont="1" applyFill="1" applyBorder="1" applyAlignment="1">
      <alignment horizontal="center" vertical="top"/>
    </xf>
    <xf numFmtId="0" fontId="7" fillId="0" borderId="48" xfId="0" applyFont="1" applyFill="1" applyBorder="1" applyAlignment="1">
      <alignment horizontal="center" vertical="top"/>
    </xf>
    <xf numFmtId="164" fontId="6" fillId="4" borderId="13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49" fontId="6" fillId="2" borderId="34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164" fontId="6" fillId="6" borderId="31" xfId="0" applyNumberFormat="1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164" fontId="7" fillId="0" borderId="37" xfId="0" applyNumberFormat="1" applyFont="1" applyFill="1" applyBorder="1" applyAlignment="1">
      <alignment horizontal="center" vertical="top"/>
    </xf>
    <xf numFmtId="164" fontId="7" fillId="0" borderId="56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49" fontId="6" fillId="2" borderId="60" xfId="0" applyNumberFormat="1" applyFont="1" applyFill="1" applyBorder="1" applyAlignment="1">
      <alignment horizontal="center" vertical="top"/>
    </xf>
    <xf numFmtId="49" fontId="6" fillId="3" borderId="20" xfId="0" applyNumberFormat="1" applyFont="1" applyFill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0" fontId="12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0" fontId="5" fillId="0" borderId="5" xfId="0" applyFont="1" applyFill="1" applyBorder="1" applyAlignment="1">
      <alignment horizontal="left" vertical="top"/>
    </xf>
    <xf numFmtId="0" fontId="25" fillId="0" borderId="67" xfId="0" applyNumberFormat="1" applyFont="1" applyFill="1" applyBorder="1" applyAlignment="1">
      <alignment horizontal="center" vertical="top"/>
    </xf>
    <xf numFmtId="0" fontId="2" fillId="0" borderId="36" xfId="0" applyFont="1" applyBorder="1" applyAlignment="1">
      <alignment vertical="top"/>
    </xf>
    <xf numFmtId="0" fontId="25" fillId="0" borderId="29" xfId="0" applyNumberFormat="1" applyFont="1" applyFill="1" applyBorder="1" applyAlignment="1">
      <alignment horizontal="center" vertical="top"/>
    </xf>
    <xf numFmtId="0" fontId="7" fillId="0" borderId="52" xfId="0" applyFont="1" applyFill="1" applyBorder="1" applyAlignment="1">
      <alignment horizontal="center" vertical="top"/>
    </xf>
    <xf numFmtId="164" fontId="7" fillId="0" borderId="62" xfId="0" applyNumberFormat="1" applyFont="1" applyFill="1" applyBorder="1" applyAlignment="1">
      <alignment horizontal="center" vertical="top"/>
    </xf>
    <xf numFmtId="164" fontId="7" fillId="0" borderId="58" xfId="0" applyNumberFormat="1" applyFont="1" applyFill="1" applyBorder="1" applyAlignment="1">
      <alignment horizontal="center" vertical="top"/>
    </xf>
    <xf numFmtId="164" fontId="6" fillId="0" borderId="75" xfId="0" applyNumberFormat="1" applyFont="1" applyFill="1" applyBorder="1" applyAlignment="1">
      <alignment horizontal="center" vertical="top"/>
    </xf>
    <xf numFmtId="164" fontId="7" fillId="0" borderId="57" xfId="0" applyNumberFormat="1" applyFont="1" applyFill="1" applyBorder="1" applyAlignment="1">
      <alignment horizontal="center" vertical="top"/>
    </xf>
    <xf numFmtId="164" fontId="7" fillId="5" borderId="63" xfId="0" applyNumberFormat="1" applyFont="1" applyFill="1" applyBorder="1" applyAlignment="1">
      <alignment horizontal="center" vertical="top"/>
    </xf>
    <xf numFmtId="164" fontId="7" fillId="0" borderId="52" xfId="0" applyNumberFormat="1" applyFont="1" applyFill="1" applyBorder="1" applyAlignment="1">
      <alignment horizontal="center" vertical="top"/>
    </xf>
    <xf numFmtId="0" fontId="13" fillId="0" borderId="52" xfId="0" applyFont="1" applyBorder="1" applyAlignment="1">
      <alignment horizontal="left" vertical="top"/>
    </xf>
    <xf numFmtId="0" fontId="25" fillId="0" borderId="60" xfId="0" applyNumberFormat="1" applyFont="1" applyFill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5" fillId="0" borderId="21" xfId="0" applyNumberFormat="1" applyFont="1" applyFill="1" applyBorder="1" applyAlignment="1">
      <alignment horizontal="center" vertical="top"/>
    </xf>
    <xf numFmtId="9" fontId="25" fillId="0" borderId="60" xfId="0" applyNumberFormat="1" applyFont="1" applyFill="1" applyBorder="1" applyAlignment="1">
      <alignment horizontal="center" vertical="top"/>
    </xf>
    <xf numFmtId="9" fontId="25" fillId="0" borderId="21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13" fillId="0" borderId="45" xfId="0" applyFont="1" applyBorder="1" applyAlignment="1">
      <alignment horizontal="left" vertical="top"/>
    </xf>
    <xf numFmtId="9" fontId="25" fillId="0" borderId="45" xfId="0" applyNumberFormat="1" applyFont="1" applyFill="1" applyBorder="1" applyAlignment="1">
      <alignment horizontal="center" vertical="top"/>
    </xf>
    <xf numFmtId="0" fontId="2" fillId="0" borderId="41" xfId="0" applyFont="1" applyBorder="1" applyAlignment="1">
      <alignment vertical="top"/>
    </xf>
    <xf numFmtId="9" fontId="25" fillId="0" borderId="33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64" fontId="7" fillId="0" borderId="53" xfId="0" applyNumberFormat="1" applyFont="1" applyFill="1" applyBorder="1" applyAlignment="1">
      <alignment horizontal="center" vertical="top"/>
    </xf>
    <xf numFmtId="0" fontId="5" fillId="0" borderId="53" xfId="0" applyFont="1" applyFill="1" applyBorder="1" applyAlignment="1">
      <alignment horizontal="left" vertical="top"/>
    </xf>
    <xf numFmtId="164" fontId="7" fillId="0" borderId="55" xfId="0" applyNumberFormat="1" applyFont="1" applyFill="1" applyBorder="1" applyAlignment="1">
      <alignment horizontal="center" vertical="top"/>
    </xf>
    <xf numFmtId="0" fontId="13" fillId="0" borderId="55" xfId="0" applyFont="1" applyBorder="1" applyAlignment="1">
      <alignment horizontal="left" vertical="top"/>
    </xf>
    <xf numFmtId="0" fontId="7" fillId="0" borderId="60" xfId="0" applyNumberFormat="1" applyFont="1" applyFill="1" applyBorder="1" applyAlignment="1">
      <alignment horizontal="center" vertical="top"/>
    </xf>
    <xf numFmtId="0" fontId="7" fillId="0" borderId="21" xfId="0" applyNumberFormat="1" applyFont="1" applyFill="1" applyBorder="1" applyAlignment="1">
      <alignment horizontal="center" vertical="top"/>
    </xf>
    <xf numFmtId="164" fontId="7" fillId="0" borderId="60" xfId="0" applyNumberFormat="1" applyFont="1" applyFill="1" applyBorder="1" applyAlignment="1">
      <alignment horizontal="center" vertical="top"/>
    </xf>
    <xf numFmtId="164" fontId="6" fillId="4" borderId="54" xfId="0" applyNumberFormat="1" applyFont="1" applyFill="1" applyBorder="1" applyAlignment="1">
      <alignment horizontal="center" vertical="top"/>
    </xf>
    <xf numFmtId="0" fontId="13" fillId="0" borderId="45" xfId="0" applyFont="1" applyBorder="1" applyAlignment="1">
      <alignment horizontal="left" vertical="center"/>
    </xf>
    <xf numFmtId="0" fontId="7" fillId="0" borderId="45" xfId="0" applyNumberFormat="1" applyFont="1" applyFill="1" applyBorder="1" applyAlignment="1">
      <alignment horizontal="center" vertical="top"/>
    </xf>
    <xf numFmtId="0" fontId="7" fillId="0" borderId="33" xfId="0" applyNumberFormat="1" applyFont="1" applyFill="1" applyBorder="1" applyAlignment="1">
      <alignment horizontal="center" vertical="top"/>
    </xf>
    <xf numFmtId="0" fontId="7" fillId="0" borderId="67" xfId="0" applyFont="1" applyFill="1" applyBorder="1" applyAlignment="1">
      <alignment horizontal="center" vertical="top" wrapText="1"/>
    </xf>
    <xf numFmtId="0" fontId="7" fillId="0" borderId="36" xfId="0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center" vertical="top" wrapText="1"/>
    </xf>
    <xf numFmtId="0" fontId="7" fillId="0" borderId="65" xfId="0" applyFont="1" applyFill="1" applyBorder="1" applyAlignment="1">
      <alignment horizontal="center" vertical="top"/>
    </xf>
    <xf numFmtId="164" fontId="7" fillId="0" borderId="72" xfId="0" applyNumberFormat="1" applyFont="1" applyFill="1" applyBorder="1" applyAlignment="1">
      <alignment horizontal="center" vertical="top"/>
    </xf>
    <xf numFmtId="164" fontId="6" fillId="0" borderId="38" xfId="0" applyNumberFormat="1" applyFont="1" applyFill="1" applyBorder="1" applyAlignment="1">
      <alignment horizontal="center" vertical="top"/>
    </xf>
    <xf numFmtId="164" fontId="7" fillId="0" borderId="73" xfId="0" applyNumberFormat="1" applyFont="1" applyFill="1" applyBorder="1" applyAlignment="1">
      <alignment horizontal="center" vertical="top"/>
    </xf>
    <xf numFmtId="164" fontId="7" fillId="5" borderId="59" xfId="0" applyNumberFormat="1" applyFont="1" applyFill="1" applyBorder="1" applyAlignment="1">
      <alignment horizontal="center" vertical="top"/>
    </xf>
    <xf numFmtId="0" fontId="7" fillId="0" borderId="60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25" fillId="0" borderId="60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5" fillId="0" borderId="21" xfId="0" applyFont="1" applyFill="1" applyBorder="1" applyAlignment="1">
      <alignment horizontal="center" vertical="top" wrapText="1"/>
    </xf>
    <xf numFmtId="0" fontId="25" fillId="0" borderId="45" xfId="0" applyFont="1" applyFill="1" applyBorder="1" applyAlignment="1">
      <alignment horizontal="center" vertical="top" wrapText="1"/>
    </xf>
    <xf numFmtId="0" fontId="25" fillId="0" borderId="41" xfId="0" applyFont="1" applyFill="1" applyBorder="1" applyAlignment="1">
      <alignment horizontal="center" vertical="top" wrapText="1"/>
    </xf>
    <xf numFmtId="0" fontId="25" fillId="0" borderId="33" xfId="0" applyFont="1" applyFill="1" applyBorder="1" applyAlignment="1">
      <alignment horizontal="center" vertical="top" wrapText="1"/>
    </xf>
    <xf numFmtId="0" fontId="7" fillId="0" borderId="35" xfId="0" applyNumberFormat="1" applyFont="1" applyFill="1" applyBorder="1" applyAlignment="1">
      <alignment horizontal="center" vertical="top"/>
    </xf>
    <xf numFmtId="0" fontId="7" fillId="0" borderId="28" xfId="0" applyNumberFormat="1" applyFont="1" applyFill="1" applyBorder="1" applyAlignment="1">
      <alignment horizontal="center" vertical="top"/>
    </xf>
    <xf numFmtId="0" fontId="7" fillId="0" borderId="74" xfId="0" applyNumberFormat="1" applyFont="1" applyFill="1" applyBorder="1" applyAlignment="1">
      <alignment horizontal="center" vertical="top"/>
    </xf>
    <xf numFmtId="0" fontId="7" fillId="0" borderId="6" xfId="0" applyNumberFormat="1" applyFont="1" applyFill="1" applyBorder="1" applyAlignment="1">
      <alignment horizontal="center" vertical="top"/>
    </xf>
    <xf numFmtId="0" fontId="7" fillId="0" borderId="20" xfId="0" applyNumberFormat="1" applyFont="1" applyFill="1" applyBorder="1" applyAlignment="1">
      <alignment horizontal="center" vertical="top"/>
    </xf>
    <xf numFmtId="0" fontId="7" fillId="0" borderId="48" xfId="0" applyNumberFormat="1" applyFont="1" applyFill="1" applyBorder="1" applyAlignment="1">
      <alignment horizontal="center" vertical="top"/>
    </xf>
    <xf numFmtId="164" fontId="6" fillId="0" borderId="58" xfId="0" applyNumberFormat="1" applyFont="1" applyFill="1" applyBorder="1" applyAlignment="1">
      <alignment horizontal="center" vertical="top"/>
    </xf>
    <xf numFmtId="164" fontId="6" fillId="0" borderId="57" xfId="0" applyNumberFormat="1" applyFont="1" applyFill="1" applyBorder="1" applyAlignment="1">
      <alignment horizontal="center" vertical="top"/>
    </xf>
    <xf numFmtId="0" fontId="13" fillId="0" borderId="43" xfId="0" applyFont="1" applyBorder="1" applyAlignment="1">
      <alignment vertical="top" wrapText="1"/>
    </xf>
    <xf numFmtId="9" fontId="7" fillId="0" borderId="40" xfId="0" applyNumberFormat="1" applyFont="1" applyFill="1" applyBorder="1" applyAlignment="1">
      <alignment horizontal="center" vertical="top"/>
    </xf>
    <xf numFmtId="9" fontId="7" fillId="0" borderId="32" xfId="0" applyNumberFormat="1" applyFont="1" applyFill="1" applyBorder="1" applyAlignment="1">
      <alignment horizontal="center" vertical="top"/>
    </xf>
    <xf numFmtId="9" fontId="7" fillId="0" borderId="46" xfId="0" applyNumberFormat="1" applyFont="1" applyFill="1" applyBorder="1" applyAlignment="1">
      <alignment horizontal="center" vertical="top"/>
    </xf>
    <xf numFmtId="49" fontId="6" fillId="2" borderId="67" xfId="0" applyNumberFormat="1" applyFont="1" applyFill="1" applyBorder="1" applyAlignment="1">
      <alignment horizontal="center" vertical="top"/>
    </xf>
    <xf numFmtId="49" fontId="6" fillId="2" borderId="28" xfId="0" applyNumberFormat="1" applyFont="1" applyFill="1" applyBorder="1" applyAlignment="1">
      <alignment horizontal="center" vertical="top"/>
    </xf>
    <xf numFmtId="49" fontId="6" fillId="2" borderId="20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center" vertical="top"/>
    </xf>
    <xf numFmtId="0" fontId="5" fillId="0" borderId="20" xfId="0" applyNumberFormat="1" applyFont="1" applyFill="1" applyBorder="1" applyAlignment="1">
      <alignment horizontal="center" vertical="top"/>
    </xf>
    <xf numFmtId="0" fontId="5" fillId="0" borderId="48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49" fontId="6" fillId="2" borderId="45" xfId="0" applyNumberFormat="1" applyFont="1" applyFill="1" applyBorder="1" applyAlignment="1">
      <alignment horizontal="center" vertical="top"/>
    </xf>
    <xf numFmtId="49" fontId="6" fillId="2" borderId="32" xfId="0" applyNumberFormat="1" applyFont="1" applyFill="1" applyBorder="1" applyAlignment="1">
      <alignment horizontal="center" vertical="top"/>
    </xf>
    <xf numFmtId="0" fontId="13" fillId="0" borderId="43" xfId="0" applyFont="1" applyBorder="1" applyAlignment="1">
      <alignment horizontal="left" vertical="top"/>
    </xf>
    <xf numFmtId="1" fontId="25" fillId="0" borderId="35" xfId="0" applyNumberFormat="1" applyFont="1" applyFill="1" applyBorder="1" applyAlignment="1">
      <alignment horizontal="center" vertical="top"/>
    </xf>
    <xf numFmtId="49" fontId="25" fillId="0" borderId="28" xfId="0" applyNumberFormat="1" applyFont="1" applyFill="1" applyBorder="1" applyAlignment="1">
      <alignment horizontal="center" vertical="top"/>
    </xf>
    <xf numFmtId="0" fontId="7" fillId="0" borderId="29" xfId="0" applyNumberFormat="1" applyFont="1" applyFill="1" applyBorder="1" applyAlignment="1">
      <alignment horizontal="center" vertical="top"/>
    </xf>
    <xf numFmtId="0" fontId="10" fillId="0" borderId="52" xfId="0" applyFont="1" applyBorder="1" applyAlignment="1">
      <alignment horizontal="left" vertical="top"/>
    </xf>
    <xf numFmtId="1" fontId="25" fillId="0" borderId="6" xfId="0" applyNumberFormat="1" applyFont="1" applyFill="1" applyBorder="1" applyAlignment="1">
      <alignment horizontal="center" vertical="top"/>
    </xf>
    <xf numFmtId="49" fontId="25" fillId="0" borderId="20" xfId="0" applyNumberFormat="1" applyFont="1" applyFill="1" applyBorder="1" applyAlignment="1">
      <alignment horizontal="center" vertical="top"/>
    </xf>
    <xf numFmtId="0" fontId="10" fillId="0" borderId="56" xfId="0" applyFont="1" applyBorder="1" applyAlignment="1">
      <alignment horizontal="left" vertical="top"/>
    </xf>
    <xf numFmtId="9" fontId="25" fillId="0" borderId="6" xfId="0" applyNumberFormat="1" applyFont="1" applyFill="1" applyBorder="1" applyAlignment="1">
      <alignment horizontal="center" vertical="top"/>
    </xf>
    <xf numFmtId="9" fontId="25" fillId="0" borderId="20" xfId="0" applyNumberFormat="1" applyFont="1" applyFill="1" applyBorder="1" applyAlignment="1">
      <alignment horizontal="center" vertical="top"/>
    </xf>
    <xf numFmtId="0" fontId="13" fillId="0" borderId="43" xfId="0" applyFont="1" applyBorder="1" applyAlignment="1">
      <alignment horizontal="left" vertical="top" wrapText="1"/>
    </xf>
    <xf numFmtId="9" fontId="25" fillId="0" borderId="40" xfId="0" applyNumberFormat="1" applyFont="1" applyFill="1" applyBorder="1" applyAlignment="1">
      <alignment horizontal="center" vertical="top"/>
    </xf>
    <xf numFmtId="9" fontId="25" fillId="0" borderId="32" xfId="0" applyNumberFormat="1" applyFont="1" applyFill="1" applyBorder="1" applyAlignment="1">
      <alignment horizontal="center" vertical="top"/>
    </xf>
    <xf numFmtId="49" fontId="14" fillId="0" borderId="0" xfId="0" applyNumberFormat="1" applyFont="1" applyFill="1" applyBorder="1" applyAlignment="1">
      <alignment horizontal="center" vertical="top" wrapText="1"/>
    </xf>
    <xf numFmtId="9" fontId="7" fillId="0" borderId="6" xfId="0" applyNumberFormat="1" applyFont="1" applyFill="1" applyBorder="1" applyAlignment="1">
      <alignment horizontal="center" vertical="top"/>
    </xf>
    <xf numFmtId="9" fontId="7" fillId="0" borderId="20" xfId="0" applyNumberFormat="1" applyFont="1" applyFill="1" applyBorder="1" applyAlignment="1">
      <alignment horizontal="center" vertical="top"/>
    </xf>
    <xf numFmtId="9" fontId="7" fillId="0" borderId="21" xfId="0" applyNumberFormat="1" applyFont="1" applyFill="1" applyBorder="1" applyAlignment="1">
      <alignment horizontal="center" vertical="top"/>
    </xf>
    <xf numFmtId="0" fontId="7" fillId="0" borderId="44" xfId="0" applyFont="1" applyFill="1" applyBorder="1" applyAlignment="1">
      <alignment horizontal="left" vertical="top"/>
    </xf>
    <xf numFmtId="0" fontId="5" fillId="0" borderId="44" xfId="0" applyFont="1" applyFill="1" applyBorder="1" applyAlignment="1">
      <alignment horizontal="left" vertical="top" wrapText="1"/>
    </xf>
    <xf numFmtId="9" fontId="7" fillId="0" borderId="33" xfId="0" applyNumberFormat="1" applyFont="1" applyFill="1" applyBorder="1" applyAlignment="1">
      <alignment horizontal="center" vertical="top"/>
    </xf>
    <xf numFmtId="0" fontId="5" fillId="0" borderId="44" xfId="0" applyFont="1" applyFill="1" applyBorder="1" applyAlignment="1">
      <alignment horizontal="left" vertical="top"/>
    </xf>
    <xf numFmtId="0" fontId="5" fillId="0" borderId="55" xfId="0" applyFont="1" applyBorder="1" applyAlignment="1">
      <alignment horizontal="left" vertical="top"/>
    </xf>
    <xf numFmtId="0" fontId="5" fillId="0" borderId="67" xfId="0" applyFont="1" applyFill="1" applyBorder="1" applyAlignment="1">
      <alignment horizontal="left" vertical="top"/>
    </xf>
    <xf numFmtId="0" fontId="25" fillId="0" borderId="28" xfId="0" applyNumberFormat="1" applyFont="1" applyFill="1" applyBorder="1" applyAlignment="1">
      <alignment horizontal="center" vertical="top"/>
    </xf>
    <xf numFmtId="0" fontId="27" fillId="0" borderId="52" xfId="0" applyFont="1" applyFill="1" applyBorder="1" applyAlignment="1">
      <alignment horizontal="center" vertical="top"/>
    </xf>
    <xf numFmtId="164" fontId="27" fillId="0" borderId="62" xfId="0" applyNumberFormat="1" applyFont="1" applyFill="1" applyBorder="1" applyAlignment="1">
      <alignment horizontal="center" vertical="top"/>
    </xf>
    <xf numFmtId="0" fontId="10" fillId="0" borderId="60" xfId="0" applyFont="1" applyBorder="1" applyAlignment="1">
      <alignment horizontal="left" vertical="top"/>
    </xf>
    <xf numFmtId="0" fontId="25" fillId="0" borderId="6" xfId="0" applyNumberFormat="1" applyFont="1" applyFill="1" applyBorder="1" applyAlignment="1">
      <alignment horizontal="center" vertical="top"/>
    </xf>
    <xf numFmtId="0" fontId="25" fillId="0" borderId="20" xfId="0" applyNumberFormat="1" applyFont="1" applyFill="1" applyBorder="1" applyAlignment="1">
      <alignment horizontal="center" vertical="top"/>
    </xf>
    <xf numFmtId="0" fontId="7" fillId="0" borderId="56" xfId="0" applyFont="1" applyFill="1" applyBorder="1" applyAlignment="1">
      <alignment horizontal="center" vertical="top"/>
    </xf>
    <xf numFmtId="164" fontId="6" fillId="0" borderId="37" xfId="0" applyNumberFormat="1" applyFont="1" applyFill="1" applyBorder="1" applyAlignment="1">
      <alignment horizontal="center" vertical="top"/>
    </xf>
    <xf numFmtId="164" fontId="6" fillId="0" borderId="73" xfId="0" applyNumberFormat="1" applyFont="1" applyFill="1" applyBorder="1" applyAlignment="1">
      <alignment horizontal="center" vertical="top"/>
    </xf>
    <xf numFmtId="0" fontId="25" fillId="0" borderId="35" xfId="0" applyNumberFormat="1" applyFont="1" applyFill="1" applyBorder="1" applyAlignment="1">
      <alignment horizontal="center" vertical="top"/>
    </xf>
    <xf numFmtId="0" fontId="13" fillId="0" borderId="60" xfId="0" applyFont="1" applyBorder="1" applyAlignment="1">
      <alignment horizontal="left" vertical="top"/>
    </xf>
    <xf numFmtId="0" fontId="10" fillId="0" borderId="45" xfId="0" applyFont="1" applyBorder="1" applyAlignment="1">
      <alignment horizontal="left" vertical="top"/>
    </xf>
    <xf numFmtId="0" fontId="7" fillId="0" borderId="8" xfId="0" applyFont="1" applyFill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center" vertical="top"/>
    </xf>
    <xf numFmtId="164" fontId="6" fillId="0" borderId="9" xfId="0" applyNumberFormat="1" applyFont="1" applyFill="1" applyBorder="1" applyAlignment="1">
      <alignment horizontal="center" vertical="top"/>
    </xf>
    <xf numFmtId="164" fontId="6" fillId="0" borderId="76" xfId="0" applyNumberFormat="1" applyFont="1" applyFill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top"/>
    </xf>
    <xf numFmtId="164" fontId="7" fillId="5" borderId="12" xfId="0" applyNumberFormat="1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top"/>
    </xf>
    <xf numFmtId="0" fontId="27" fillId="0" borderId="47" xfId="0" applyFont="1" applyFill="1" applyBorder="1" applyAlignment="1">
      <alignment horizontal="center" vertical="top"/>
    </xf>
    <xf numFmtId="164" fontId="27" fillId="0" borderId="16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top"/>
    </xf>
    <xf numFmtId="49" fontId="2" fillId="7" borderId="19" xfId="0" applyNumberFormat="1" applyFont="1" applyFill="1" applyBorder="1" applyAlignment="1">
      <alignment horizontal="center" vertical="top"/>
    </xf>
    <xf numFmtId="164" fontId="6" fillId="7" borderId="16" xfId="0" applyNumberFormat="1" applyFont="1" applyFill="1" applyBorder="1" applyAlignment="1">
      <alignment horizontal="center" vertical="top"/>
    </xf>
    <xf numFmtId="164" fontId="6" fillId="7" borderId="15" xfId="0" applyNumberFormat="1" applyFont="1" applyFill="1" applyBorder="1" applyAlignment="1">
      <alignment horizontal="center" vertical="top"/>
    </xf>
    <xf numFmtId="164" fontId="6" fillId="7" borderId="26" xfId="0" applyNumberFormat="1" applyFont="1" applyFill="1" applyBorder="1" applyAlignment="1">
      <alignment horizontal="center" vertical="top"/>
    </xf>
    <xf numFmtId="164" fontId="6" fillId="7" borderId="17" xfId="0" applyNumberFormat="1" applyFont="1" applyFill="1" applyBorder="1" applyAlignment="1">
      <alignment horizontal="center" vertical="top"/>
    </xf>
    <xf numFmtId="164" fontId="17" fillId="7" borderId="18" xfId="0" applyNumberFormat="1" applyFont="1" applyFill="1" applyBorder="1" applyAlignment="1">
      <alignment horizontal="center" vertical="top"/>
    </xf>
    <xf numFmtId="164" fontId="6" fillId="7" borderId="5" xfId="0" applyNumberFormat="1" applyFont="1" applyFill="1" applyBorder="1" applyAlignment="1">
      <alignment horizontal="center" vertical="top"/>
    </xf>
    <xf numFmtId="9" fontId="7" fillId="0" borderId="35" xfId="0" applyNumberFormat="1" applyFont="1" applyFill="1" applyBorder="1" applyAlignment="1">
      <alignment horizontal="center" vertical="top"/>
    </xf>
    <xf numFmtId="9" fontId="7" fillId="0" borderId="28" xfId="0" applyNumberFormat="1" applyFont="1" applyFill="1" applyBorder="1" applyAlignment="1">
      <alignment horizontal="center" vertical="top"/>
    </xf>
    <xf numFmtId="9" fontId="7" fillId="0" borderId="29" xfId="0" applyNumberFormat="1" applyFont="1" applyFill="1" applyBorder="1" applyAlignment="1">
      <alignment horizontal="center" vertical="top"/>
    </xf>
    <xf numFmtId="164" fontId="6" fillId="7" borderId="62" xfId="0" applyNumberFormat="1" applyFont="1" applyFill="1" applyBorder="1" applyAlignment="1">
      <alignment horizontal="center" vertical="top"/>
    </xf>
    <xf numFmtId="164" fontId="6" fillId="7" borderId="58" xfId="0" applyNumberFormat="1" applyFont="1" applyFill="1" applyBorder="1" applyAlignment="1">
      <alignment horizontal="center" vertical="top"/>
    </xf>
    <xf numFmtId="164" fontId="6" fillId="7" borderId="75" xfId="0" applyNumberFormat="1" applyFont="1" applyFill="1" applyBorder="1" applyAlignment="1">
      <alignment horizontal="center" vertical="top"/>
    </xf>
    <xf numFmtId="164" fontId="6" fillId="7" borderId="57" xfId="0" applyNumberFormat="1" applyFont="1" applyFill="1" applyBorder="1" applyAlignment="1">
      <alignment horizontal="center" vertical="top"/>
    </xf>
    <xf numFmtId="164" fontId="6" fillId="7" borderId="52" xfId="0" applyNumberFormat="1" applyFont="1" applyFill="1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164" fontId="6" fillId="7" borderId="40" xfId="0" applyNumberFormat="1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left" vertical="top"/>
    </xf>
    <xf numFmtId="0" fontId="5" fillId="0" borderId="42" xfId="0" applyFont="1" applyFill="1" applyBorder="1" applyAlignment="1">
      <alignment horizontal="left" vertical="top"/>
    </xf>
    <xf numFmtId="0" fontId="5" fillId="0" borderId="66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14" fillId="0" borderId="0" xfId="0" applyNumberFormat="1" applyFont="1" applyAlignment="1">
      <alignment vertical="top"/>
    </xf>
    <xf numFmtId="0" fontId="14" fillId="0" borderId="0" xfId="0" applyFont="1" applyAlignment="1">
      <alignment horizontal="center" vertical="top"/>
    </xf>
    <xf numFmtId="0" fontId="28" fillId="0" borderId="0" xfId="0" applyFont="1" applyAlignment="1">
      <alignment vertical="top"/>
    </xf>
    <xf numFmtId="0" fontId="28" fillId="0" borderId="0" xfId="0" applyNumberFormat="1" applyFont="1" applyAlignment="1">
      <alignment vertical="top"/>
    </xf>
    <xf numFmtId="0" fontId="28" fillId="0" borderId="0" xfId="0" applyFont="1" applyAlignment="1">
      <alignment horizontal="center" vertical="top"/>
    </xf>
    <xf numFmtId="0" fontId="22" fillId="0" borderId="0" xfId="0" applyFont="1" applyBorder="1" applyAlignment="1">
      <alignment vertical="top"/>
    </xf>
    <xf numFmtId="164" fontId="7" fillId="5" borderId="8" xfId="0" applyNumberFormat="1" applyFont="1" applyFill="1" applyBorder="1" applyAlignment="1">
      <alignment horizontal="center" vertical="top"/>
    </xf>
    <xf numFmtId="0" fontId="7" fillId="0" borderId="72" xfId="0" applyNumberFormat="1" applyFont="1" applyFill="1" applyBorder="1" applyAlignment="1">
      <alignment horizontal="center" vertical="top"/>
    </xf>
    <xf numFmtId="0" fontId="7" fillId="0" borderId="37" xfId="0" applyNumberFormat="1" applyFont="1" applyFill="1" applyBorder="1" applyAlignment="1">
      <alignment horizontal="center" vertical="top"/>
    </xf>
    <xf numFmtId="0" fontId="7" fillId="0" borderId="73" xfId="0" applyNumberFormat="1" applyFont="1" applyFill="1" applyBorder="1" applyAlignment="1">
      <alignment horizontal="center" vertical="top"/>
    </xf>
    <xf numFmtId="0" fontId="7" fillId="0" borderId="7" xfId="0" applyNumberFormat="1" applyFont="1" applyFill="1" applyBorder="1" applyAlignment="1">
      <alignment horizontal="center" vertical="top"/>
    </xf>
    <xf numFmtId="0" fontId="23" fillId="0" borderId="19" xfId="0" applyFont="1" applyBorder="1" applyAlignment="1">
      <alignment horizontal="center" vertical="top"/>
    </xf>
    <xf numFmtId="9" fontId="7" fillId="0" borderId="69" xfId="0" applyNumberFormat="1" applyFont="1" applyFill="1" applyBorder="1" applyAlignment="1">
      <alignment horizontal="center" vertical="top"/>
    </xf>
    <xf numFmtId="9" fontId="7" fillId="0" borderId="39" xfId="0" applyNumberFormat="1" applyFont="1" applyFill="1" applyBorder="1" applyAlignment="1">
      <alignment horizontal="center" vertical="top"/>
    </xf>
    <xf numFmtId="9" fontId="7" fillId="0" borderId="73" xfId="0" applyNumberFormat="1" applyFont="1" applyFill="1" applyBorder="1" applyAlignment="1">
      <alignment horizontal="center" vertical="top"/>
    </xf>
    <xf numFmtId="9" fontId="7" fillId="0" borderId="60" xfId="0" applyNumberFormat="1" applyFont="1" applyFill="1" applyBorder="1" applyAlignment="1">
      <alignment horizontal="center" vertical="top"/>
    </xf>
    <xf numFmtId="9" fontId="7" fillId="0" borderId="7" xfId="0" applyNumberFormat="1" applyFont="1" applyFill="1" applyBorder="1" applyAlignment="1">
      <alignment horizontal="center" vertical="top"/>
    </xf>
    <xf numFmtId="0" fontId="5" fillId="0" borderId="52" xfId="0" applyFont="1" applyBorder="1" applyAlignment="1">
      <alignment horizontal="left" vertical="top" wrapText="1"/>
    </xf>
    <xf numFmtId="9" fontId="7" fillId="0" borderId="55" xfId="0" applyNumberFormat="1" applyFont="1" applyFill="1" applyBorder="1" applyAlignment="1">
      <alignment horizontal="center" vertical="top"/>
    </xf>
    <xf numFmtId="9" fontId="7" fillId="0" borderId="71" xfId="0" applyNumberFormat="1" applyFont="1" applyFill="1" applyBorder="1" applyAlignment="1">
      <alignment horizontal="center" vertical="top"/>
    </xf>
    <xf numFmtId="9" fontId="7" fillId="0" borderId="57" xfId="0" applyNumberFormat="1" applyFont="1" applyFill="1" applyBorder="1" applyAlignment="1">
      <alignment horizontal="center" vertical="top"/>
    </xf>
    <xf numFmtId="0" fontId="5" fillId="0" borderId="19" xfId="0" applyFont="1" applyBorder="1" applyAlignment="1">
      <alignment horizontal="left" vertical="top" wrapText="1"/>
    </xf>
    <xf numFmtId="0" fontId="23" fillId="0" borderId="56" xfId="0" applyFont="1" applyBorder="1" applyAlignment="1">
      <alignment horizontal="center" vertical="top"/>
    </xf>
    <xf numFmtId="0" fontId="5" fillId="0" borderId="35" xfId="0" applyFont="1" applyFill="1" applyBorder="1" applyAlignment="1">
      <alignment horizontal="left" vertical="top" wrapText="1"/>
    </xf>
    <xf numFmtId="0" fontId="23" fillId="0" borderId="72" xfId="0" applyFont="1" applyBorder="1" applyAlignment="1">
      <alignment horizontal="left" vertical="top" wrapText="1"/>
    </xf>
    <xf numFmtId="0" fontId="2" fillId="6" borderId="54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0" fontId="2" fillId="6" borderId="49" xfId="0" applyFont="1" applyFill="1" applyBorder="1" applyAlignment="1">
      <alignment horizontal="center" vertical="top"/>
    </xf>
    <xf numFmtId="49" fontId="18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0" borderId="34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top"/>
    </xf>
    <xf numFmtId="49" fontId="6" fillId="3" borderId="20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2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64" xfId="0" applyFont="1" applyFill="1" applyBorder="1" applyAlignment="1">
      <alignment vertical="top" wrapText="1"/>
    </xf>
    <xf numFmtId="49" fontId="8" fillId="0" borderId="5" xfId="0" applyNumberFormat="1" applyFont="1" applyBorder="1" applyAlignment="1">
      <alignment horizontal="center" vertical="top"/>
    </xf>
    <xf numFmtId="49" fontId="8" fillId="0" borderId="19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6" xfId="0" applyNumberFormat="1" applyFont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 vertical="top"/>
    </xf>
    <xf numFmtId="0" fontId="6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3" xfId="0" applyFont="1" applyFill="1" applyBorder="1" applyAlignment="1">
      <alignment vertical="top" wrapText="1"/>
    </xf>
    <xf numFmtId="164" fontId="19" fillId="6" borderId="34" xfId="0" applyNumberFormat="1" applyFont="1" applyFill="1" applyBorder="1" applyAlignment="1">
      <alignment horizontal="center" vertical="top" wrapText="1"/>
    </xf>
    <xf numFmtId="164" fontId="19" fillId="6" borderId="24" xfId="0" applyNumberFormat="1" applyFont="1" applyFill="1" applyBorder="1" applyAlignment="1">
      <alignment horizontal="center" vertical="top" wrapText="1"/>
    </xf>
    <xf numFmtId="164" fontId="19" fillId="6" borderId="25" xfId="0" applyNumberFormat="1" applyFont="1" applyFill="1" applyBorder="1" applyAlignment="1">
      <alignment horizontal="center" vertical="top" wrapText="1"/>
    </xf>
    <xf numFmtId="0" fontId="7" fillId="0" borderId="72" xfId="0" applyFont="1" applyBorder="1" applyAlignment="1">
      <alignment horizontal="left" vertical="top" wrapText="1"/>
    </xf>
    <xf numFmtId="0" fontId="10" fillId="0" borderId="37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164" fontId="20" fillId="0" borderId="69" xfId="0" applyNumberFormat="1" applyFont="1" applyBorder="1" applyAlignment="1">
      <alignment horizontal="center" vertical="top" wrapText="1"/>
    </xf>
    <xf numFmtId="164" fontId="20" fillId="0" borderId="59" xfId="0" applyNumberFormat="1" applyFont="1" applyBorder="1" applyAlignment="1">
      <alignment horizontal="center" vertical="top" wrapText="1"/>
    </xf>
    <xf numFmtId="164" fontId="20" fillId="0" borderId="65" xfId="0" applyNumberFormat="1" applyFont="1" applyBorder="1" applyAlignment="1">
      <alignment horizontal="center" vertical="top" wrapText="1"/>
    </xf>
    <xf numFmtId="0" fontId="7" fillId="0" borderId="55" xfId="0" applyFont="1" applyBorder="1" applyAlignment="1">
      <alignment horizontal="left" vertical="top" wrapText="1"/>
    </xf>
    <xf numFmtId="0" fontId="10" fillId="0" borderId="63" xfId="0" applyFont="1" applyBorder="1" applyAlignment="1">
      <alignment vertical="top" wrapText="1"/>
    </xf>
    <xf numFmtId="0" fontId="10" fillId="0" borderId="70" xfId="0" applyFont="1" applyBorder="1" applyAlignment="1">
      <alignment vertical="top" wrapText="1"/>
    </xf>
    <xf numFmtId="164" fontId="20" fillId="0" borderId="55" xfId="0" applyNumberFormat="1" applyFont="1" applyBorder="1" applyAlignment="1">
      <alignment horizontal="center" vertical="top" wrapText="1"/>
    </xf>
    <xf numFmtId="164" fontId="20" fillId="0" borderId="63" xfId="0" applyNumberFormat="1" applyFont="1" applyBorder="1" applyAlignment="1">
      <alignment horizontal="center" vertical="top" wrapText="1"/>
    </xf>
    <xf numFmtId="164" fontId="20" fillId="0" borderId="70" xfId="0" applyNumberFormat="1" applyFont="1" applyBorder="1" applyAlignment="1">
      <alignment horizontal="center" vertical="top" wrapText="1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61" xfId="0" applyNumberFormat="1" applyFont="1" applyFill="1" applyBorder="1" applyAlignment="1">
      <alignment horizontal="right" vertical="top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61" xfId="0" applyNumberFormat="1" applyFont="1" applyFill="1" applyBorder="1" applyAlignment="1">
      <alignment horizontal="right" vertical="top"/>
    </xf>
    <xf numFmtId="49" fontId="6" fillId="6" borderId="24" xfId="0" applyNumberFormat="1" applyFont="1" applyFill="1" applyBorder="1" applyAlignment="1">
      <alignment horizontal="right" vertical="top"/>
    </xf>
    <xf numFmtId="0" fontId="6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61" xfId="0" applyFont="1" applyBorder="1" applyAlignment="1">
      <alignment vertical="top" wrapText="1"/>
    </xf>
    <xf numFmtId="164" fontId="21" fillId="4" borderId="24" xfId="0" applyNumberFormat="1" applyFont="1" applyFill="1" applyBorder="1" applyAlignment="1">
      <alignment horizontal="center" vertical="top" wrapText="1"/>
    </xf>
    <xf numFmtId="164" fontId="21" fillId="4" borderId="25" xfId="0" applyNumberFormat="1" applyFont="1" applyFill="1" applyBorder="1" applyAlignment="1">
      <alignment horizontal="center" vertical="top" wrapText="1"/>
    </xf>
    <xf numFmtId="0" fontId="7" fillId="0" borderId="53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164" fontId="20" fillId="0" borderId="53" xfId="0" applyNumberFormat="1" applyFont="1" applyBorder="1" applyAlignment="1">
      <alignment horizontal="center" vertical="top" wrapText="1"/>
    </xf>
    <xf numFmtId="164" fontId="20" fillId="0" borderId="18" xfId="0" applyNumberFormat="1" applyFont="1" applyBorder="1" applyAlignment="1">
      <alignment horizontal="center" vertical="top" wrapText="1"/>
    </xf>
    <xf numFmtId="164" fontId="20" fillId="0" borderId="47" xfId="0" applyNumberFormat="1" applyFont="1" applyBorder="1" applyAlignment="1">
      <alignment horizontal="center" vertical="top" wrapText="1"/>
    </xf>
    <xf numFmtId="0" fontId="7" fillId="5" borderId="55" xfId="0" applyFont="1" applyFill="1" applyBorder="1" applyAlignment="1">
      <alignment horizontal="left" vertical="top" wrapText="1"/>
    </xf>
    <xf numFmtId="0" fontId="7" fillId="5" borderId="63" xfId="0" applyFont="1" applyFill="1" applyBorder="1" applyAlignment="1">
      <alignment horizontal="left" vertical="top" wrapText="1"/>
    </xf>
    <xf numFmtId="0" fontId="7" fillId="5" borderId="70" xfId="0" applyFont="1" applyFill="1" applyBorder="1" applyAlignment="1">
      <alignment horizontal="left" vertical="top" wrapText="1"/>
    </xf>
    <xf numFmtId="0" fontId="7" fillId="0" borderId="62" xfId="0" applyFont="1" applyBorder="1" applyAlignment="1">
      <alignment horizontal="left" vertical="top" wrapText="1"/>
    </xf>
    <xf numFmtId="0" fontId="10" fillId="0" borderId="58" xfId="0" applyFont="1" applyBorder="1" applyAlignment="1">
      <alignment vertical="top" wrapText="1"/>
    </xf>
    <xf numFmtId="0" fontId="10" fillId="0" borderId="71" xfId="0" applyFont="1" applyBorder="1" applyAlignment="1">
      <alignment vertical="top" wrapText="1"/>
    </xf>
    <xf numFmtId="0" fontId="10" fillId="0" borderId="57" xfId="0" applyFont="1" applyBorder="1" applyAlignment="1">
      <alignment vertical="top" wrapText="1"/>
    </xf>
    <xf numFmtId="49" fontId="6" fillId="2" borderId="53" xfId="0" applyNumberFormat="1" applyFont="1" applyFill="1" applyBorder="1" applyAlignment="1">
      <alignment horizontal="center" vertical="top"/>
    </xf>
    <xf numFmtId="49" fontId="6" fillId="2" borderId="54" xfId="0" applyNumberFormat="1" applyFont="1" applyFill="1" applyBorder="1" applyAlignment="1">
      <alignment horizontal="center" vertical="top"/>
    </xf>
    <xf numFmtId="49" fontId="6" fillId="2" borderId="60" xfId="0" applyNumberFormat="1" applyFont="1" applyFill="1" applyBorder="1" applyAlignment="1">
      <alignment horizontal="center" vertical="top"/>
    </xf>
    <xf numFmtId="0" fontId="5" fillId="0" borderId="29" xfId="0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 wrapText="1"/>
    </xf>
    <xf numFmtId="0" fontId="5" fillId="0" borderId="33" xfId="0" applyFont="1" applyFill="1" applyBorder="1" applyAlignment="1">
      <alignment vertical="top" wrapText="1"/>
    </xf>
    <xf numFmtId="49" fontId="2" fillId="0" borderId="51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top" wrapText="1"/>
    </xf>
    <xf numFmtId="49" fontId="2" fillId="0" borderId="43" xfId="0" applyNumberFormat="1" applyFont="1" applyBorder="1" applyAlignment="1">
      <alignment horizontal="center" vertical="top" wrapText="1"/>
    </xf>
    <xf numFmtId="0" fontId="13" fillId="0" borderId="27" xfId="0" applyFont="1" applyFill="1" applyBorder="1" applyAlignment="1">
      <alignment vertical="top" wrapText="1"/>
    </xf>
    <xf numFmtId="0" fontId="13" fillId="0" borderId="7" xfId="0" applyFont="1" applyFill="1" applyBorder="1" applyAlignment="1">
      <alignment vertical="top" wrapText="1"/>
    </xf>
    <xf numFmtId="0" fontId="13" fillId="0" borderId="64" xfId="0" applyFont="1" applyFill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6" fillId="3" borderId="23" xfId="0" applyNumberFormat="1" applyFont="1" applyFill="1" applyBorder="1" applyAlignment="1">
      <alignment horizontal="left" vertical="top" wrapText="1"/>
    </xf>
    <xf numFmtId="49" fontId="6" fillId="3" borderId="24" xfId="0" applyNumberFormat="1" applyFont="1" applyFill="1" applyBorder="1" applyAlignment="1">
      <alignment horizontal="left" vertical="top" wrapText="1"/>
    </xf>
    <xf numFmtId="49" fontId="6" fillId="3" borderId="25" xfId="0" applyNumberFormat="1" applyFont="1" applyFill="1" applyBorder="1" applyAlignment="1">
      <alignment horizontal="left" vertical="top" wrapText="1"/>
    </xf>
    <xf numFmtId="0" fontId="5" fillId="0" borderId="51" xfId="0" applyFont="1" applyFill="1" applyBorder="1" applyAlignment="1">
      <alignment horizontal="left" vertical="top" wrapText="1"/>
    </xf>
    <xf numFmtId="0" fontId="23" fillId="0" borderId="56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3" fillId="0" borderId="43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3" fillId="0" borderId="19" xfId="0" applyFont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49" fontId="6" fillId="3" borderId="23" xfId="0" applyNumberFormat="1" applyFont="1" applyFill="1" applyBorder="1" applyAlignment="1">
      <alignment horizontal="left" vertical="top"/>
    </xf>
    <xf numFmtId="49" fontId="6" fillId="3" borderId="24" xfId="0" applyNumberFormat="1" applyFont="1" applyFill="1" applyBorder="1" applyAlignment="1">
      <alignment horizontal="left" vertical="top"/>
    </xf>
    <xf numFmtId="49" fontId="6" fillId="3" borderId="68" xfId="0" applyNumberFormat="1" applyFont="1" applyFill="1" applyBorder="1" applyAlignment="1">
      <alignment horizontal="left" vertical="top"/>
    </xf>
    <xf numFmtId="49" fontId="6" fillId="3" borderId="25" xfId="0" applyNumberFormat="1" applyFont="1" applyFill="1" applyBorder="1" applyAlignment="1">
      <alignment horizontal="left" vertical="top"/>
    </xf>
    <xf numFmtId="0" fontId="5" fillId="0" borderId="17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49" fontId="2" fillId="0" borderId="19" xfId="0" applyNumberFormat="1" applyFont="1" applyBorder="1" applyAlignment="1">
      <alignment horizontal="center" vertical="top"/>
    </xf>
    <xf numFmtId="0" fontId="26" fillId="0" borderId="19" xfId="0" applyFont="1" applyBorder="1" applyAlignment="1">
      <alignment horizontal="left" vertical="center" wrapText="1"/>
    </xf>
    <xf numFmtId="0" fontId="26" fillId="0" borderId="43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61" xfId="0" applyFont="1" applyFill="1" applyBorder="1" applyAlignment="1">
      <alignment horizontal="left" vertical="top" wrapText="1"/>
    </xf>
    <xf numFmtId="0" fontId="7" fillId="0" borderId="51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6" fillId="0" borderId="5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9" fillId="0" borderId="0" xfId="0" applyFont="1" applyAlignment="1">
      <alignment horizontal="left" vertical="top" wrapText="1"/>
    </xf>
    <xf numFmtId="0" fontId="31" fillId="0" borderId="0" xfId="0" applyFont="1" applyAlignment="1">
      <alignment vertical="top"/>
    </xf>
    <xf numFmtId="0" fontId="10" fillId="0" borderId="0" xfId="0" applyFont="1" applyAlignment="1">
      <alignment horizontal="left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51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43" xfId="0" applyNumberFormat="1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63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51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3" xfId="0" applyFont="1" applyBorder="1" applyAlignment="1">
      <alignment horizontal="center" vertical="center" textRotation="90" wrapText="1"/>
    </xf>
    <xf numFmtId="0" fontId="7" fillId="0" borderId="68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4" xfId="0" applyFont="1" applyBorder="1" applyAlignment="1">
      <alignment horizontal="center" vertical="center" textRotation="90" wrapText="1"/>
    </xf>
    <xf numFmtId="49" fontId="32" fillId="0" borderId="5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0" fontId="17" fillId="0" borderId="47" xfId="0" applyFont="1" applyFill="1" applyBorder="1" applyAlignment="1">
      <alignment horizontal="center" vertical="top"/>
    </xf>
    <xf numFmtId="164" fontId="17" fillId="0" borderId="16" xfId="0" applyNumberFormat="1" applyFont="1" applyFill="1" applyBorder="1" applyAlignment="1">
      <alignment horizontal="center" vertical="top"/>
    </xf>
    <xf numFmtId="164" fontId="17" fillId="0" borderId="15" xfId="0" applyNumberFormat="1" applyFont="1" applyFill="1" applyBorder="1" applyAlignment="1">
      <alignment horizontal="center" vertical="top"/>
    </xf>
    <xf numFmtId="164" fontId="33" fillId="0" borderId="26" xfId="0" applyNumberFormat="1" applyFont="1" applyFill="1" applyBorder="1" applyAlignment="1">
      <alignment horizontal="center" vertical="top"/>
    </xf>
    <xf numFmtId="164" fontId="17" fillId="0" borderId="17" xfId="0" applyNumberFormat="1" applyFont="1" applyFill="1" applyBorder="1" applyAlignment="1">
      <alignment horizontal="center" vertical="top"/>
    </xf>
    <xf numFmtId="164" fontId="17" fillId="5" borderId="18" xfId="0" applyNumberFormat="1" applyFont="1" applyFill="1" applyBorder="1" applyAlignment="1">
      <alignment horizontal="center" vertical="top"/>
    </xf>
    <xf numFmtId="164" fontId="17" fillId="0" borderId="5" xfId="0" applyNumberFormat="1" applyFont="1" applyFill="1" applyBorder="1" applyAlignment="1">
      <alignment horizontal="center" vertical="top"/>
    </xf>
    <xf numFmtId="49" fontId="32" fillId="0" borderId="19" xfId="0" applyNumberFormat="1" applyFont="1" applyBorder="1" applyAlignment="1">
      <alignment horizontal="center" vertical="top"/>
    </xf>
    <xf numFmtId="49" fontId="3" fillId="0" borderId="56" xfId="0" applyNumberFormat="1" applyFont="1" applyBorder="1" applyAlignment="1">
      <alignment horizontal="center" vertical="top"/>
    </xf>
    <xf numFmtId="0" fontId="17" fillId="0" borderId="52" xfId="0" applyFont="1" applyFill="1" applyBorder="1" applyAlignment="1">
      <alignment horizontal="center" vertical="top"/>
    </xf>
    <xf numFmtId="164" fontId="17" fillId="0" borderId="62" xfId="0" applyNumberFormat="1" applyFont="1" applyFill="1" applyBorder="1" applyAlignment="1">
      <alignment horizontal="center" vertical="top"/>
    </xf>
    <xf numFmtId="164" fontId="17" fillId="0" borderId="58" xfId="0" applyNumberFormat="1" applyFont="1" applyFill="1" applyBorder="1" applyAlignment="1">
      <alignment horizontal="center" vertical="top"/>
    </xf>
    <xf numFmtId="164" fontId="33" fillId="0" borderId="75" xfId="0" applyNumberFormat="1" applyFont="1" applyFill="1" applyBorder="1" applyAlignment="1">
      <alignment horizontal="center" vertical="top"/>
    </xf>
    <xf numFmtId="164" fontId="17" fillId="0" borderId="57" xfId="0" applyNumberFormat="1" applyFont="1" applyFill="1" applyBorder="1" applyAlignment="1">
      <alignment horizontal="center" vertical="top"/>
    </xf>
    <xf numFmtId="164" fontId="17" fillId="5" borderId="63" xfId="0" applyNumberFormat="1" applyFont="1" applyFill="1" applyBorder="1" applyAlignment="1">
      <alignment horizontal="center" vertical="top"/>
    </xf>
    <xf numFmtId="164" fontId="17" fillId="0" borderId="52" xfId="0" applyNumberFormat="1" applyFont="1" applyFill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52" xfId="0" applyNumberFormat="1" applyFont="1" applyBorder="1" applyAlignment="1">
      <alignment horizontal="center" vertical="top"/>
    </xf>
    <xf numFmtId="0" fontId="17" fillId="0" borderId="48" xfId="0" applyFont="1" applyFill="1" applyBorder="1" applyAlignment="1">
      <alignment horizontal="center" vertical="top"/>
    </xf>
    <xf numFmtId="164" fontId="17" fillId="0" borderId="6" xfId="0" applyNumberFormat="1" applyFont="1" applyFill="1" applyBorder="1" applyAlignment="1">
      <alignment horizontal="center" vertical="top"/>
    </xf>
    <xf numFmtId="164" fontId="33" fillId="0" borderId="20" xfId="0" applyNumberFormat="1" applyFont="1" applyFill="1" applyBorder="1" applyAlignment="1">
      <alignment horizontal="center" vertical="top"/>
    </xf>
    <xf numFmtId="164" fontId="33" fillId="0" borderId="30" xfId="0" applyNumberFormat="1" applyFont="1" applyFill="1" applyBorder="1" applyAlignment="1">
      <alignment horizontal="center" vertical="top"/>
    </xf>
    <xf numFmtId="164" fontId="33" fillId="0" borderId="21" xfId="0" applyNumberFormat="1" applyFont="1" applyFill="1" applyBorder="1" applyAlignment="1">
      <alignment horizontal="center" vertical="top"/>
    </xf>
    <xf numFmtId="164" fontId="17" fillId="5" borderId="0" xfId="0" applyNumberFormat="1" applyFont="1" applyFill="1" applyBorder="1" applyAlignment="1">
      <alignment horizontal="center" vertical="top"/>
    </xf>
    <xf numFmtId="164" fontId="17" fillId="0" borderId="19" xfId="0" applyNumberFormat="1" applyFont="1" applyFill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/>
    </xf>
    <xf numFmtId="0" fontId="34" fillId="4" borderId="49" xfId="0" applyFont="1" applyFill="1" applyBorder="1" applyAlignment="1">
      <alignment horizontal="center" vertical="top"/>
    </xf>
    <xf numFmtId="164" fontId="33" fillId="4" borderId="14" xfId="0" applyNumberFormat="1" applyFont="1" applyFill="1" applyBorder="1" applyAlignment="1">
      <alignment horizontal="center" vertical="top"/>
    </xf>
    <xf numFmtId="164" fontId="33" fillId="4" borderId="1" xfId="0" applyNumberFormat="1" applyFont="1" applyFill="1" applyBorder="1" applyAlignment="1">
      <alignment horizontal="center" vertical="top"/>
    </xf>
    <xf numFmtId="164" fontId="33" fillId="4" borderId="31" xfId="0" applyNumberFormat="1" applyFont="1" applyFill="1" applyBorder="1" applyAlignment="1">
      <alignment horizontal="center" vertical="top"/>
    </xf>
    <xf numFmtId="164" fontId="33" fillId="4" borderId="2" xfId="0" applyNumberFormat="1" applyFont="1" applyFill="1" applyBorder="1" applyAlignment="1">
      <alignment horizontal="center" vertical="top"/>
    </xf>
    <xf numFmtId="164" fontId="33" fillId="4" borderId="22" xfId="0" applyNumberFormat="1" applyFont="1" applyFill="1" applyBorder="1" applyAlignment="1">
      <alignment horizontal="center" vertical="top"/>
    </xf>
    <xf numFmtId="164" fontId="33" fillId="4" borderId="13" xfId="0" applyNumberFormat="1" applyFont="1" applyFill="1" applyBorder="1" applyAlignment="1">
      <alignment horizontal="center" vertical="top"/>
    </xf>
    <xf numFmtId="164" fontId="27" fillId="0" borderId="15" xfId="0" applyNumberFormat="1" applyFont="1" applyFill="1" applyBorder="1" applyAlignment="1">
      <alignment horizontal="center" vertical="top"/>
    </xf>
    <xf numFmtId="164" fontId="35" fillId="0" borderId="26" xfId="0" applyNumberFormat="1" applyFont="1" applyFill="1" applyBorder="1" applyAlignment="1">
      <alignment horizontal="center" vertical="top"/>
    </xf>
    <xf numFmtId="164" fontId="27" fillId="0" borderId="17" xfId="0" applyNumberFormat="1" applyFont="1" applyFill="1" applyBorder="1" applyAlignment="1">
      <alignment horizontal="center" vertical="top"/>
    </xf>
    <xf numFmtId="164" fontId="35" fillId="4" borderId="14" xfId="0" applyNumberFormat="1" applyFont="1" applyFill="1" applyBorder="1" applyAlignment="1">
      <alignment horizontal="center" vertical="top"/>
    </xf>
    <xf numFmtId="164" fontId="35" fillId="4" borderId="1" xfId="0" applyNumberFormat="1" applyFont="1" applyFill="1" applyBorder="1" applyAlignment="1">
      <alignment horizontal="center" vertical="top"/>
    </xf>
    <xf numFmtId="164" fontId="35" fillId="4" borderId="31" xfId="0" applyNumberFormat="1" applyFont="1" applyFill="1" applyBorder="1" applyAlignment="1">
      <alignment horizontal="center" vertical="top"/>
    </xf>
    <xf numFmtId="164" fontId="35" fillId="4" borderId="2" xfId="0" applyNumberFormat="1" applyFont="1" applyFill="1" applyBorder="1" applyAlignment="1">
      <alignment horizontal="center" vertical="top"/>
    </xf>
    <xf numFmtId="0" fontId="36" fillId="0" borderId="27" xfId="0" applyFont="1" applyFill="1" applyBorder="1" applyAlignment="1">
      <alignment vertical="top" wrapText="1"/>
    </xf>
    <xf numFmtId="0" fontId="36" fillId="0" borderId="7" xfId="0" applyFont="1" applyFill="1" applyBorder="1" applyAlignment="1">
      <alignment vertical="top" wrapText="1"/>
    </xf>
    <xf numFmtId="0" fontId="36" fillId="0" borderId="64" xfId="0" applyFont="1" applyFill="1" applyBorder="1" applyAlignment="1">
      <alignment vertical="top" wrapText="1"/>
    </xf>
    <xf numFmtId="0" fontId="17" fillId="7" borderId="5" xfId="0" applyFont="1" applyFill="1" applyBorder="1" applyAlignment="1">
      <alignment horizontal="center" vertical="top"/>
    </xf>
    <xf numFmtId="0" fontId="23" fillId="0" borderId="52" xfId="0" applyFont="1" applyBorder="1" applyAlignment="1">
      <alignment horizontal="center" vertical="top"/>
    </xf>
    <xf numFmtId="164" fontId="6" fillId="7" borderId="63" xfId="0" applyNumberFormat="1" applyFont="1" applyFill="1" applyBorder="1" applyAlignment="1">
      <alignment horizontal="center" vertical="top"/>
    </xf>
    <xf numFmtId="164" fontId="27" fillId="0" borderId="58" xfId="0" applyNumberFormat="1" applyFont="1" applyFill="1" applyBorder="1" applyAlignment="1">
      <alignment horizontal="center" vertical="top"/>
    </xf>
    <xf numFmtId="164" fontId="35" fillId="0" borderId="75" xfId="0" applyNumberFormat="1" applyFont="1" applyFill="1" applyBorder="1" applyAlignment="1">
      <alignment horizontal="center" vertical="top"/>
    </xf>
    <xf numFmtId="164" fontId="27" fillId="0" borderId="57" xfId="0" applyNumberFormat="1" applyFont="1" applyFill="1" applyBorder="1" applyAlignment="1">
      <alignment horizontal="center" vertical="top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8"/>
  <sheetViews>
    <sheetView tabSelected="1" topLeftCell="A214" zoomScale="96" zoomScaleNormal="96" workbookViewId="0">
      <selection activeCell="N342" sqref="N342"/>
    </sheetView>
  </sheetViews>
  <sheetFormatPr defaultColWidth="9.109375" defaultRowHeight="10.199999999999999"/>
  <cols>
    <col min="1" max="1" width="2.6640625" style="1" customWidth="1"/>
    <col min="2" max="3" width="2.5546875" style="1" customWidth="1"/>
    <col min="4" max="4" width="25" style="1" customWidth="1"/>
    <col min="5" max="5" width="7.88671875" style="2" customWidth="1"/>
    <col min="6" max="6" width="4.44140625" style="1" customWidth="1"/>
    <col min="7" max="7" width="5.6640625" style="3" customWidth="1"/>
    <col min="8" max="8" width="6.44140625" style="1" customWidth="1"/>
    <col min="9" max="9" width="5.33203125" style="1" customWidth="1"/>
    <col min="10" max="10" width="5" style="1" customWidth="1"/>
    <col min="11" max="11" width="5.88671875" style="1" customWidth="1"/>
    <col min="12" max="12" width="7.109375" style="1" customWidth="1"/>
    <col min="13" max="13" width="7" style="1" customWidth="1"/>
    <col min="14" max="14" width="34.5546875" style="1" customWidth="1"/>
    <col min="15" max="15" width="3.88671875" style="4" customWidth="1"/>
    <col min="16" max="17" width="3.33203125" style="1" customWidth="1"/>
    <col min="18" max="16384" width="9.109375" style="5"/>
  </cols>
  <sheetData>
    <row r="1" spans="1:23" ht="44.25" customHeight="1">
      <c r="L1" s="365" t="s">
        <v>223</v>
      </c>
      <c r="M1" s="366"/>
      <c r="N1" s="366"/>
      <c r="O1" s="366"/>
      <c r="P1" s="366"/>
      <c r="Q1" s="366"/>
    </row>
    <row r="2" spans="1:23" ht="14.25" customHeight="1">
      <c r="E2" s="74" t="s">
        <v>87</v>
      </c>
      <c r="F2" s="75"/>
      <c r="G2" s="76"/>
      <c r="H2" s="75"/>
      <c r="I2" s="75"/>
      <c r="J2" s="75"/>
      <c r="K2" s="75"/>
      <c r="L2" s="77"/>
      <c r="M2" s="75"/>
      <c r="N2" s="75"/>
      <c r="O2" s="5"/>
      <c r="P2" s="5"/>
      <c r="Q2" s="5"/>
    </row>
    <row r="3" spans="1:23" ht="16.5" customHeight="1" thickBot="1">
      <c r="A3" s="62"/>
      <c r="B3" s="63"/>
      <c r="C3" s="63"/>
      <c r="D3" s="367" t="s">
        <v>57</v>
      </c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</row>
    <row r="4" spans="1:23" ht="36.75" customHeight="1">
      <c r="A4" s="368" t="s">
        <v>0</v>
      </c>
      <c r="B4" s="371" t="s">
        <v>1</v>
      </c>
      <c r="C4" s="371" t="s">
        <v>2</v>
      </c>
      <c r="D4" s="374" t="s">
        <v>3</v>
      </c>
      <c r="E4" s="377" t="s">
        <v>4</v>
      </c>
      <c r="F4" s="380" t="s">
        <v>5</v>
      </c>
      <c r="G4" s="383" t="s">
        <v>6</v>
      </c>
      <c r="H4" s="253" t="s">
        <v>88</v>
      </c>
      <c r="I4" s="254"/>
      <c r="J4" s="254"/>
      <c r="K4" s="255"/>
      <c r="L4" s="386" t="s">
        <v>89</v>
      </c>
      <c r="M4" s="350" t="s">
        <v>90</v>
      </c>
      <c r="N4" s="353" t="s">
        <v>23</v>
      </c>
      <c r="O4" s="354"/>
      <c r="P4" s="354"/>
      <c r="Q4" s="355"/>
    </row>
    <row r="5" spans="1:23" ht="15" customHeight="1">
      <c r="A5" s="369"/>
      <c r="B5" s="372"/>
      <c r="C5" s="372"/>
      <c r="D5" s="375"/>
      <c r="E5" s="378"/>
      <c r="F5" s="381"/>
      <c r="G5" s="384"/>
      <c r="H5" s="356" t="s">
        <v>7</v>
      </c>
      <c r="I5" s="358" t="s">
        <v>8</v>
      </c>
      <c r="J5" s="358"/>
      <c r="K5" s="359" t="s">
        <v>9</v>
      </c>
      <c r="L5" s="387"/>
      <c r="M5" s="351"/>
      <c r="N5" s="361" t="s">
        <v>56</v>
      </c>
      <c r="O5" s="363" t="s">
        <v>10</v>
      </c>
      <c r="P5" s="363"/>
      <c r="Q5" s="364"/>
    </row>
    <row r="6" spans="1:23" ht="88.5" customHeight="1" thickBot="1">
      <c r="A6" s="370"/>
      <c r="B6" s="373"/>
      <c r="C6" s="373"/>
      <c r="D6" s="376"/>
      <c r="E6" s="379"/>
      <c r="F6" s="382"/>
      <c r="G6" s="385"/>
      <c r="H6" s="357"/>
      <c r="I6" s="73" t="s">
        <v>7</v>
      </c>
      <c r="J6" s="18" t="s">
        <v>11</v>
      </c>
      <c r="K6" s="360"/>
      <c r="L6" s="388"/>
      <c r="M6" s="352"/>
      <c r="N6" s="362"/>
      <c r="O6" s="6" t="s">
        <v>75</v>
      </c>
      <c r="P6" s="6" t="s">
        <v>76</v>
      </c>
      <c r="Q6" s="7" t="s">
        <v>85</v>
      </c>
    </row>
    <row r="7" spans="1:23" ht="14.25" customHeight="1" thickBot="1">
      <c r="A7" s="19" t="s">
        <v>12</v>
      </c>
      <c r="B7" s="337" t="s">
        <v>91</v>
      </c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  <c r="Q7" s="338"/>
    </row>
    <row r="8" spans="1:23" ht="14.25" customHeight="1" thickBot="1">
      <c r="A8" s="20" t="s">
        <v>12</v>
      </c>
      <c r="B8" s="21" t="s">
        <v>12</v>
      </c>
      <c r="C8" s="348" t="s">
        <v>92</v>
      </c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9"/>
    </row>
    <row r="9" spans="1:23" ht="17.25" customHeight="1">
      <c r="A9" s="314" t="s">
        <v>12</v>
      </c>
      <c r="B9" s="256" t="s">
        <v>12</v>
      </c>
      <c r="C9" s="259" t="s">
        <v>12</v>
      </c>
      <c r="D9" s="262" t="s">
        <v>93</v>
      </c>
      <c r="E9" s="265" t="s">
        <v>72</v>
      </c>
      <c r="F9" s="269" t="s">
        <v>94</v>
      </c>
      <c r="G9" s="32" t="s">
        <v>95</v>
      </c>
      <c r="H9" s="33">
        <v>89.5</v>
      </c>
      <c r="I9" s="24">
        <v>0</v>
      </c>
      <c r="J9" s="34"/>
      <c r="K9" s="35">
        <v>89.5</v>
      </c>
      <c r="L9" s="36">
        <v>100</v>
      </c>
      <c r="M9" s="25">
        <v>70</v>
      </c>
      <c r="N9" s="78" t="s">
        <v>96</v>
      </c>
      <c r="O9" s="79"/>
      <c r="P9" s="80" t="s">
        <v>73</v>
      </c>
      <c r="Q9" s="81"/>
    </row>
    <row r="10" spans="1:23" ht="15" customHeight="1">
      <c r="A10" s="316"/>
      <c r="B10" s="257"/>
      <c r="C10" s="260"/>
      <c r="D10" s="263"/>
      <c r="E10" s="266"/>
      <c r="F10" s="270"/>
      <c r="G10" s="82" t="s">
        <v>84</v>
      </c>
      <c r="H10" s="83"/>
      <c r="I10" s="84"/>
      <c r="J10" s="85"/>
      <c r="K10" s="86"/>
      <c r="L10" s="87">
        <v>0</v>
      </c>
      <c r="M10" s="88">
        <v>70</v>
      </c>
      <c r="N10" s="89" t="s">
        <v>97</v>
      </c>
      <c r="O10" s="90"/>
      <c r="P10" s="91"/>
      <c r="Q10" s="92"/>
    </row>
    <row r="11" spans="1:23" ht="13.5" customHeight="1">
      <c r="A11" s="316"/>
      <c r="B11" s="257"/>
      <c r="C11" s="260"/>
      <c r="D11" s="263"/>
      <c r="E11" s="267"/>
      <c r="F11" s="271"/>
      <c r="G11" s="50" t="s">
        <v>98</v>
      </c>
      <c r="H11" s="37"/>
      <c r="I11" s="38"/>
      <c r="J11" s="39"/>
      <c r="K11" s="40"/>
      <c r="L11" s="41">
        <v>0</v>
      </c>
      <c r="M11" s="42">
        <v>798</v>
      </c>
      <c r="N11" s="89" t="s">
        <v>99</v>
      </c>
      <c r="O11" s="93"/>
      <c r="P11" s="91" t="s">
        <v>73</v>
      </c>
      <c r="Q11" s="94"/>
      <c r="T11" s="95"/>
    </row>
    <row r="12" spans="1:23" ht="19.2" customHeight="1" thickBot="1">
      <c r="A12" s="315"/>
      <c r="B12" s="258"/>
      <c r="C12" s="261"/>
      <c r="D12" s="264"/>
      <c r="E12" s="268"/>
      <c r="F12" s="268"/>
      <c r="G12" s="43" t="s">
        <v>13</v>
      </c>
      <c r="H12" s="44">
        <f t="shared" ref="H12:M12" si="0">SUM(H9:H11)</f>
        <v>89.5</v>
      </c>
      <c r="I12" s="45">
        <f t="shared" si="0"/>
        <v>0</v>
      </c>
      <c r="J12" s="46">
        <f t="shared" si="0"/>
        <v>0</v>
      </c>
      <c r="K12" s="47">
        <f t="shared" si="0"/>
        <v>89.5</v>
      </c>
      <c r="L12" s="48">
        <f>SUM(L9:L11)</f>
        <v>100</v>
      </c>
      <c r="M12" s="51">
        <f t="shared" si="0"/>
        <v>938</v>
      </c>
      <c r="N12" s="96" t="s">
        <v>100</v>
      </c>
      <c r="O12" s="97"/>
      <c r="P12" s="98"/>
      <c r="Q12" s="99"/>
      <c r="R12" s="100"/>
      <c r="T12" s="95"/>
    </row>
    <row r="13" spans="1:23" ht="15" customHeight="1">
      <c r="A13" s="314" t="s">
        <v>12</v>
      </c>
      <c r="B13" s="256" t="s">
        <v>12</v>
      </c>
      <c r="C13" s="259" t="s">
        <v>14</v>
      </c>
      <c r="D13" s="262" t="s">
        <v>101</v>
      </c>
      <c r="E13" s="265" t="s">
        <v>72</v>
      </c>
      <c r="F13" s="269" t="s">
        <v>94</v>
      </c>
      <c r="G13" s="32" t="s">
        <v>95</v>
      </c>
      <c r="H13" s="33">
        <v>5.2</v>
      </c>
      <c r="I13" s="24">
        <v>0</v>
      </c>
      <c r="J13" s="34"/>
      <c r="K13" s="35">
        <v>0</v>
      </c>
      <c r="L13" s="36">
        <v>75.8</v>
      </c>
      <c r="M13" s="101">
        <v>60</v>
      </c>
      <c r="N13" s="102" t="s">
        <v>96</v>
      </c>
      <c r="O13" s="79"/>
      <c r="P13" s="80" t="s">
        <v>73</v>
      </c>
      <c r="Q13" s="81"/>
      <c r="R13" s="60"/>
      <c r="S13" s="58"/>
      <c r="T13" s="59"/>
      <c r="U13" s="58"/>
      <c r="V13" s="58"/>
      <c r="W13" s="58"/>
    </row>
    <row r="14" spans="1:23" ht="17.399999999999999" customHeight="1">
      <c r="A14" s="316"/>
      <c r="B14" s="257"/>
      <c r="C14" s="260"/>
      <c r="D14" s="263"/>
      <c r="E14" s="266"/>
      <c r="F14" s="270"/>
      <c r="G14" s="82" t="s">
        <v>84</v>
      </c>
      <c r="H14" s="83"/>
      <c r="I14" s="84"/>
      <c r="J14" s="85"/>
      <c r="K14" s="86"/>
      <c r="L14" s="87">
        <v>0</v>
      </c>
      <c r="M14" s="103">
        <v>60</v>
      </c>
      <c r="N14" s="104" t="s">
        <v>97</v>
      </c>
      <c r="O14" s="105" t="s">
        <v>73</v>
      </c>
      <c r="P14" s="91"/>
      <c r="Q14" s="106"/>
      <c r="R14" s="60"/>
      <c r="S14" s="58"/>
      <c r="T14" s="59"/>
      <c r="U14" s="58"/>
      <c r="V14" s="58"/>
      <c r="W14" s="58"/>
    </row>
    <row r="15" spans="1:23" ht="15" customHeight="1">
      <c r="A15" s="316"/>
      <c r="B15" s="257"/>
      <c r="C15" s="260"/>
      <c r="D15" s="263"/>
      <c r="E15" s="266"/>
      <c r="F15" s="270"/>
      <c r="G15" s="82"/>
      <c r="H15" s="83"/>
      <c r="I15" s="84"/>
      <c r="J15" s="85"/>
      <c r="K15" s="86"/>
      <c r="L15" s="87"/>
      <c r="M15" s="88"/>
      <c r="N15" s="104" t="s">
        <v>99</v>
      </c>
      <c r="O15" s="105"/>
      <c r="P15" s="91" t="s">
        <v>73</v>
      </c>
      <c r="Q15" s="106"/>
      <c r="R15" s="60"/>
      <c r="S15" s="58"/>
      <c r="T15" s="59"/>
      <c r="U15" s="58"/>
      <c r="V15" s="58"/>
      <c r="W15" s="58"/>
    </row>
    <row r="16" spans="1:23" ht="14.25" customHeight="1" thickBot="1">
      <c r="A16" s="316"/>
      <c r="B16" s="257"/>
      <c r="C16" s="260"/>
      <c r="D16" s="263"/>
      <c r="E16" s="267"/>
      <c r="F16" s="271"/>
      <c r="G16" s="50" t="s">
        <v>98</v>
      </c>
      <c r="H16" s="37"/>
      <c r="I16" s="38"/>
      <c r="J16" s="39"/>
      <c r="K16" s="40"/>
      <c r="L16" s="41">
        <v>0</v>
      </c>
      <c r="M16" s="107">
        <v>670</v>
      </c>
      <c r="N16" s="96" t="s">
        <v>100</v>
      </c>
      <c r="O16" s="105"/>
      <c r="P16" s="91"/>
      <c r="Q16" s="106"/>
      <c r="R16" s="60"/>
      <c r="S16" s="58"/>
      <c r="T16" s="59"/>
      <c r="U16" s="58"/>
      <c r="V16" s="58"/>
      <c r="W16" s="58"/>
    </row>
    <row r="17" spans="1:23" ht="16.5" customHeight="1" thickBot="1">
      <c r="A17" s="315"/>
      <c r="B17" s="258"/>
      <c r="C17" s="261"/>
      <c r="D17" s="264"/>
      <c r="E17" s="268"/>
      <c r="F17" s="268"/>
      <c r="G17" s="43" t="s">
        <v>13</v>
      </c>
      <c r="H17" s="44">
        <f t="shared" ref="H17:K17" si="1">SUM(H13:H16)</f>
        <v>5.2</v>
      </c>
      <c r="I17" s="45">
        <f t="shared" si="1"/>
        <v>0</v>
      </c>
      <c r="J17" s="46">
        <f t="shared" si="1"/>
        <v>0</v>
      </c>
      <c r="K17" s="47">
        <f t="shared" si="1"/>
        <v>0</v>
      </c>
      <c r="L17" s="48">
        <f>SUM(L13:L16)</f>
        <v>75.8</v>
      </c>
      <c r="M17" s="108">
        <f>SUM(M13:M16)</f>
        <v>790</v>
      </c>
      <c r="N17" s="109" t="s">
        <v>102</v>
      </c>
      <c r="O17" s="110"/>
      <c r="P17" s="98"/>
      <c r="Q17" s="111"/>
      <c r="R17" s="60"/>
      <c r="S17" s="58"/>
      <c r="T17" s="59"/>
      <c r="U17" s="58"/>
      <c r="V17" s="58"/>
      <c r="W17" s="58"/>
    </row>
    <row r="18" spans="1:23" ht="15.75" customHeight="1">
      <c r="A18" s="314" t="s">
        <v>12</v>
      </c>
      <c r="B18" s="256" t="s">
        <v>12</v>
      </c>
      <c r="C18" s="259" t="s">
        <v>58</v>
      </c>
      <c r="D18" s="262" t="s">
        <v>103</v>
      </c>
      <c r="E18" s="265" t="s">
        <v>72</v>
      </c>
      <c r="F18" s="269" t="s">
        <v>104</v>
      </c>
      <c r="G18" s="32" t="s">
        <v>95</v>
      </c>
      <c r="H18" s="33">
        <v>0</v>
      </c>
      <c r="I18" s="24">
        <v>0</v>
      </c>
      <c r="J18" s="34"/>
      <c r="K18" s="35">
        <v>0</v>
      </c>
      <c r="L18" s="36">
        <v>86.7</v>
      </c>
      <c r="M18" s="25">
        <v>48</v>
      </c>
      <c r="N18" s="78" t="s">
        <v>97</v>
      </c>
      <c r="O18" s="112" t="s">
        <v>73</v>
      </c>
      <c r="P18" s="113"/>
      <c r="Q18" s="114"/>
      <c r="R18" s="60"/>
      <c r="S18" s="58"/>
      <c r="T18" s="59"/>
      <c r="U18" s="58"/>
      <c r="V18" s="58"/>
      <c r="W18" s="58"/>
    </row>
    <row r="19" spans="1:23" ht="12.75" customHeight="1">
      <c r="A19" s="316"/>
      <c r="B19" s="257"/>
      <c r="C19" s="260"/>
      <c r="D19" s="263"/>
      <c r="E19" s="266"/>
      <c r="F19" s="345"/>
      <c r="G19" s="115"/>
      <c r="H19" s="116"/>
      <c r="I19" s="65"/>
      <c r="J19" s="117"/>
      <c r="K19" s="118"/>
      <c r="L19" s="119"/>
      <c r="M19" s="66"/>
      <c r="N19" s="89" t="s">
        <v>96</v>
      </c>
      <c r="O19" s="120"/>
      <c r="P19" s="121" t="s">
        <v>73</v>
      </c>
      <c r="Q19" s="122"/>
      <c r="R19" s="60"/>
      <c r="S19" s="58"/>
      <c r="T19" s="59"/>
      <c r="U19" s="58"/>
      <c r="V19" s="58"/>
      <c r="W19" s="58"/>
    </row>
    <row r="20" spans="1:23" ht="13.95" customHeight="1">
      <c r="A20" s="316"/>
      <c r="B20" s="257"/>
      <c r="C20" s="260"/>
      <c r="D20" s="263"/>
      <c r="E20" s="266"/>
      <c r="F20" s="345"/>
      <c r="G20" s="115"/>
      <c r="H20" s="116"/>
      <c r="I20" s="65"/>
      <c r="J20" s="117"/>
      <c r="K20" s="118"/>
      <c r="L20" s="119"/>
      <c r="M20" s="66"/>
      <c r="N20" s="89" t="s">
        <v>105</v>
      </c>
      <c r="O20" s="120"/>
      <c r="P20" s="121" t="s">
        <v>73</v>
      </c>
      <c r="Q20" s="122"/>
      <c r="R20" s="60"/>
      <c r="S20" s="58"/>
      <c r="T20" s="59"/>
      <c r="U20" s="58"/>
      <c r="V20" s="58"/>
      <c r="W20" s="58"/>
    </row>
    <row r="21" spans="1:23" ht="14.25" customHeight="1">
      <c r="A21" s="316"/>
      <c r="B21" s="257"/>
      <c r="C21" s="260"/>
      <c r="D21" s="263"/>
      <c r="E21" s="266"/>
      <c r="F21" s="345"/>
      <c r="G21" s="82" t="s">
        <v>84</v>
      </c>
      <c r="H21" s="83"/>
      <c r="I21" s="84"/>
      <c r="J21" s="85"/>
      <c r="K21" s="86"/>
      <c r="L21" s="87">
        <v>0</v>
      </c>
      <c r="M21" s="88">
        <v>48</v>
      </c>
      <c r="N21" s="89" t="s">
        <v>99</v>
      </c>
      <c r="O21" s="120"/>
      <c r="P21" s="121" t="s">
        <v>73</v>
      </c>
      <c r="Q21" s="122"/>
      <c r="R21" s="60"/>
      <c r="S21" s="58"/>
      <c r="T21" s="59"/>
      <c r="U21" s="58"/>
      <c r="V21" s="58"/>
      <c r="W21" s="58"/>
    </row>
    <row r="22" spans="1:23" ht="10.5" customHeight="1">
      <c r="A22" s="316"/>
      <c r="B22" s="257"/>
      <c r="C22" s="260"/>
      <c r="D22" s="263"/>
      <c r="E22" s="266"/>
      <c r="F22" s="345"/>
      <c r="G22" s="50" t="s">
        <v>98</v>
      </c>
      <c r="H22" s="37"/>
      <c r="I22" s="38"/>
      <c r="J22" s="39"/>
      <c r="K22" s="40"/>
      <c r="L22" s="41">
        <v>0</v>
      </c>
      <c r="M22" s="42">
        <v>540</v>
      </c>
      <c r="N22" s="346" t="s">
        <v>106</v>
      </c>
      <c r="O22" s="123"/>
      <c r="P22" s="124"/>
      <c r="Q22" s="125"/>
      <c r="R22" s="60"/>
      <c r="S22" s="58"/>
      <c r="T22" s="59"/>
      <c r="U22" s="58"/>
      <c r="V22" s="58"/>
      <c r="W22" s="58"/>
    </row>
    <row r="23" spans="1:23" ht="13.5" customHeight="1" thickBot="1">
      <c r="A23" s="315"/>
      <c r="B23" s="258"/>
      <c r="C23" s="261"/>
      <c r="D23" s="264"/>
      <c r="E23" s="268"/>
      <c r="F23" s="268"/>
      <c r="G23" s="43" t="s">
        <v>13</v>
      </c>
      <c r="H23" s="44">
        <f t="shared" ref="H23:M23" si="2">SUM(H18:H22)</f>
        <v>0</v>
      </c>
      <c r="I23" s="45">
        <f t="shared" si="2"/>
        <v>0</v>
      </c>
      <c r="J23" s="46">
        <f t="shared" si="2"/>
        <v>0</v>
      </c>
      <c r="K23" s="47">
        <f t="shared" si="2"/>
        <v>0</v>
      </c>
      <c r="L23" s="48">
        <f>SUM(L18:L22)</f>
        <v>86.7</v>
      </c>
      <c r="M23" s="51">
        <f t="shared" si="2"/>
        <v>636</v>
      </c>
      <c r="N23" s="347"/>
      <c r="O23" s="126"/>
      <c r="P23" s="127"/>
      <c r="Q23" s="128"/>
      <c r="R23" s="60"/>
      <c r="S23" s="58"/>
      <c r="T23" s="59"/>
      <c r="U23" s="58"/>
      <c r="V23" s="58"/>
      <c r="W23" s="58"/>
    </row>
    <row r="24" spans="1:23" ht="16.5" customHeight="1">
      <c r="A24" s="314" t="s">
        <v>12</v>
      </c>
      <c r="B24" s="256" t="s">
        <v>12</v>
      </c>
      <c r="C24" s="259" t="s">
        <v>59</v>
      </c>
      <c r="D24" s="262" t="s">
        <v>107</v>
      </c>
      <c r="E24" s="265" t="s">
        <v>72</v>
      </c>
      <c r="F24" s="269" t="s">
        <v>94</v>
      </c>
      <c r="G24" s="32" t="s">
        <v>95</v>
      </c>
      <c r="H24" s="33">
        <v>0</v>
      </c>
      <c r="I24" s="24">
        <v>0</v>
      </c>
      <c r="J24" s="34"/>
      <c r="K24" s="35">
        <v>0</v>
      </c>
      <c r="L24" s="36">
        <v>43</v>
      </c>
      <c r="M24" s="25">
        <v>43</v>
      </c>
      <c r="N24" s="78" t="s">
        <v>97</v>
      </c>
      <c r="O24" s="129"/>
      <c r="P24" s="130"/>
      <c r="Q24" s="131"/>
      <c r="R24" s="60"/>
      <c r="S24" s="58"/>
      <c r="T24" s="59"/>
      <c r="U24" s="58"/>
      <c r="V24" s="58"/>
      <c r="W24" s="58"/>
    </row>
    <row r="25" spans="1:23" ht="16.5" customHeight="1">
      <c r="A25" s="316"/>
      <c r="B25" s="257"/>
      <c r="C25" s="260"/>
      <c r="D25" s="263"/>
      <c r="E25" s="266"/>
      <c r="F25" s="270"/>
      <c r="G25" s="82" t="s">
        <v>84</v>
      </c>
      <c r="H25" s="83"/>
      <c r="I25" s="84"/>
      <c r="J25" s="85"/>
      <c r="K25" s="86"/>
      <c r="L25" s="87">
        <v>43</v>
      </c>
      <c r="M25" s="88">
        <v>43</v>
      </c>
      <c r="N25" s="89" t="s">
        <v>96</v>
      </c>
      <c r="O25" s="132" t="s">
        <v>73</v>
      </c>
      <c r="P25" s="133"/>
      <c r="Q25" s="134"/>
      <c r="R25" s="60"/>
      <c r="S25" s="58"/>
      <c r="T25" s="59"/>
      <c r="U25" s="58"/>
      <c r="V25" s="58"/>
      <c r="W25" s="58"/>
    </row>
    <row r="26" spans="1:23" ht="16.5" customHeight="1">
      <c r="A26" s="316"/>
      <c r="B26" s="257"/>
      <c r="C26" s="260"/>
      <c r="D26" s="263"/>
      <c r="E26" s="266"/>
      <c r="F26" s="270"/>
      <c r="G26" s="82" t="s">
        <v>98</v>
      </c>
      <c r="H26" s="83"/>
      <c r="I26" s="135"/>
      <c r="J26" s="85"/>
      <c r="K26" s="136"/>
      <c r="L26" s="87">
        <v>487</v>
      </c>
      <c r="M26" s="88">
        <v>487</v>
      </c>
      <c r="N26" s="89" t="s">
        <v>105</v>
      </c>
      <c r="O26" s="132"/>
      <c r="P26" s="133" t="s">
        <v>73</v>
      </c>
      <c r="Q26" s="134"/>
      <c r="R26" s="60"/>
      <c r="S26" s="58"/>
      <c r="T26" s="59"/>
      <c r="U26" s="58"/>
      <c r="V26" s="58"/>
      <c r="W26" s="58"/>
    </row>
    <row r="27" spans="1:23" ht="16.5" customHeight="1">
      <c r="A27" s="316"/>
      <c r="B27" s="257"/>
      <c r="C27" s="260"/>
      <c r="D27" s="263"/>
      <c r="E27" s="266"/>
      <c r="F27" s="345"/>
      <c r="G27" s="50"/>
      <c r="H27" s="37"/>
      <c r="I27" s="38"/>
      <c r="J27" s="39"/>
      <c r="K27" s="40"/>
      <c r="L27" s="41"/>
      <c r="M27" s="42"/>
      <c r="N27" s="89" t="s">
        <v>99</v>
      </c>
      <c r="O27" s="132"/>
      <c r="P27" s="133"/>
      <c r="Q27" s="134"/>
      <c r="R27" s="60"/>
      <c r="S27" s="58"/>
      <c r="T27" s="59"/>
      <c r="U27" s="58"/>
      <c r="V27" s="58"/>
      <c r="W27" s="58"/>
    </row>
    <row r="28" spans="1:23" ht="25.5" customHeight="1" thickBot="1">
      <c r="A28" s="315"/>
      <c r="B28" s="258"/>
      <c r="C28" s="261"/>
      <c r="D28" s="264"/>
      <c r="E28" s="268"/>
      <c r="F28" s="268"/>
      <c r="G28" s="43" t="s">
        <v>13</v>
      </c>
      <c r="H28" s="44">
        <f>SUM(H24:H26)</f>
        <v>0</v>
      </c>
      <c r="I28" s="45">
        <f>SUM(I24:I26)</f>
        <v>0</v>
      </c>
      <c r="J28" s="46">
        <f>SUM(J24:J26)</f>
        <v>0</v>
      </c>
      <c r="K28" s="47">
        <f>SUM(K24:K26)</f>
        <v>0</v>
      </c>
      <c r="L28" s="48">
        <f>SUM(L24:L27)</f>
        <v>573</v>
      </c>
      <c r="M28" s="48">
        <f>SUM(M24:M27)</f>
        <v>573</v>
      </c>
      <c r="N28" s="137" t="s">
        <v>108</v>
      </c>
      <c r="O28" s="138"/>
      <c r="P28" s="139"/>
      <c r="Q28" s="140"/>
      <c r="R28" s="60"/>
      <c r="S28" s="58"/>
      <c r="T28" s="59"/>
      <c r="U28" s="58"/>
      <c r="V28" s="58"/>
      <c r="W28" s="58"/>
    </row>
    <row r="29" spans="1:23" ht="20.399999999999999" customHeight="1">
      <c r="A29" s="141" t="s">
        <v>12</v>
      </c>
      <c r="B29" s="142" t="s">
        <v>12</v>
      </c>
      <c r="C29" s="8" t="s">
        <v>61</v>
      </c>
      <c r="D29" s="343" t="s">
        <v>109</v>
      </c>
      <c r="E29" s="265" t="s">
        <v>72</v>
      </c>
      <c r="F29" s="269" t="s">
        <v>110</v>
      </c>
      <c r="G29" s="32" t="s">
        <v>95</v>
      </c>
      <c r="H29" s="33">
        <v>0</v>
      </c>
      <c r="I29" s="24">
        <v>0</v>
      </c>
      <c r="J29" s="34"/>
      <c r="K29" s="35">
        <v>0</v>
      </c>
      <c r="L29" s="36">
        <v>76</v>
      </c>
      <c r="M29" s="25">
        <v>76</v>
      </c>
      <c r="N29" s="78" t="s">
        <v>97</v>
      </c>
      <c r="O29" s="129"/>
      <c r="P29" s="130"/>
      <c r="Q29" s="131"/>
      <c r="R29" s="100"/>
      <c r="S29" s="58"/>
      <c r="T29" s="59"/>
      <c r="U29" s="58"/>
      <c r="V29" s="58"/>
      <c r="W29" s="58"/>
    </row>
    <row r="30" spans="1:23" ht="14.25" customHeight="1">
      <c r="A30" s="70"/>
      <c r="B30" s="143"/>
      <c r="C30" s="22"/>
      <c r="D30" s="318"/>
      <c r="E30" s="266"/>
      <c r="F30" s="345"/>
      <c r="G30" s="82" t="s">
        <v>84</v>
      </c>
      <c r="H30" s="83"/>
      <c r="I30" s="84"/>
      <c r="J30" s="85"/>
      <c r="K30" s="86"/>
      <c r="L30" s="87">
        <v>76</v>
      </c>
      <c r="M30" s="88">
        <v>76</v>
      </c>
      <c r="N30" s="89" t="s">
        <v>96</v>
      </c>
      <c r="O30" s="144" t="s">
        <v>73</v>
      </c>
      <c r="P30" s="145"/>
      <c r="Q30" s="146"/>
      <c r="R30" s="147"/>
      <c r="S30" s="148"/>
      <c r="T30" s="149"/>
      <c r="U30" s="58"/>
      <c r="V30" s="58"/>
      <c r="W30" s="58"/>
    </row>
    <row r="31" spans="1:23" ht="13.5" customHeight="1">
      <c r="A31" s="70"/>
      <c r="B31" s="143"/>
      <c r="C31" s="22"/>
      <c r="D31" s="318"/>
      <c r="E31" s="266"/>
      <c r="F31" s="345"/>
      <c r="G31" s="82" t="s">
        <v>98</v>
      </c>
      <c r="H31" s="83"/>
      <c r="I31" s="135"/>
      <c r="J31" s="85"/>
      <c r="K31" s="136"/>
      <c r="L31" s="87">
        <v>856</v>
      </c>
      <c r="M31" s="88">
        <v>857</v>
      </c>
      <c r="N31" s="89" t="s">
        <v>105</v>
      </c>
      <c r="O31" s="132" t="s">
        <v>73</v>
      </c>
      <c r="P31" s="133"/>
      <c r="Q31" s="134"/>
      <c r="R31" s="100"/>
      <c r="S31" s="58"/>
      <c r="T31" s="59"/>
      <c r="U31" s="58"/>
      <c r="V31" s="58"/>
      <c r="W31" s="58"/>
    </row>
    <row r="32" spans="1:23" ht="13.5" customHeight="1" thickBot="1">
      <c r="A32" s="70"/>
      <c r="B32" s="143"/>
      <c r="C32" s="22"/>
      <c r="D32" s="318"/>
      <c r="E32" s="266"/>
      <c r="F32" s="345"/>
      <c r="G32" s="50"/>
      <c r="H32" s="37"/>
      <c r="I32" s="38"/>
      <c r="J32" s="39"/>
      <c r="K32" s="40"/>
      <c r="L32" s="41"/>
      <c r="M32" s="42"/>
      <c r="N32" s="89" t="s">
        <v>99</v>
      </c>
      <c r="O32" s="132"/>
      <c r="P32" s="133" t="s">
        <v>73</v>
      </c>
      <c r="Q32" s="134"/>
      <c r="R32" s="100"/>
      <c r="S32" s="58"/>
      <c r="T32" s="59"/>
      <c r="U32" s="58"/>
      <c r="V32" s="58"/>
      <c r="W32" s="58"/>
    </row>
    <row r="33" spans="1:23" ht="22.2" customHeight="1" thickBot="1">
      <c r="A33" s="150"/>
      <c r="B33" s="151"/>
      <c r="C33" s="9"/>
      <c r="D33" s="344"/>
      <c r="E33" s="268"/>
      <c r="F33" s="268"/>
      <c r="G33" s="43" t="s">
        <v>13</v>
      </c>
      <c r="H33" s="44">
        <f t="shared" ref="H33:K33" si="3">SUM(H29:H31)</f>
        <v>0</v>
      </c>
      <c r="I33" s="45">
        <f t="shared" si="3"/>
        <v>0</v>
      </c>
      <c r="J33" s="46">
        <f t="shared" si="3"/>
        <v>0</v>
      </c>
      <c r="K33" s="47">
        <f t="shared" si="3"/>
        <v>0</v>
      </c>
      <c r="L33" s="48">
        <f>L29+L30+L31+L32</f>
        <v>1008</v>
      </c>
      <c r="M33" s="49">
        <f>M29+M30+M31+M32</f>
        <v>1009</v>
      </c>
      <c r="N33" s="152" t="s">
        <v>111</v>
      </c>
      <c r="O33" s="138"/>
      <c r="P33" s="139"/>
      <c r="Q33" s="140"/>
      <c r="R33" s="100"/>
      <c r="S33" s="58"/>
      <c r="T33" s="59"/>
      <c r="U33" s="58"/>
      <c r="V33" s="58"/>
      <c r="W33" s="58"/>
    </row>
    <row r="34" spans="1:23" ht="13.5" customHeight="1">
      <c r="A34" s="314" t="s">
        <v>12</v>
      </c>
      <c r="B34" s="256" t="s">
        <v>12</v>
      </c>
      <c r="C34" s="259" t="s">
        <v>62</v>
      </c>
      <c r="D34" s="262" t="s">
        <v>112</v>
      </c>
      <c r="E34" s="265" t="s">
        <v>72</v>
      </c>
      <c r="F34" s="269" t="s">
        <v>110</v>
      </c>
      <c r="G34" s="32" t="s">
        <v>95</v>
      </c>
      <c r="H34" s="33">
        <v>0</v>
      </c>
      <c r="I34" s="24">
        <v>0</v>
      </c>
      <c r="J34" s="34"/>
      <c r="K34" s="35">
        <v>0</v>
      </c>
      <c r="L34" s="36">
        <v>0</v>
      </c>
      <c r="M34" s="25">
        <v>30</v>
      </c>
      <c r="N34" s="78" t="s">
        <v>113</v>
      </c>
      <c r="O34" s="153"/>
      <c r="P34" s="154"/>
      <c r="Q34" s="155" t="s">
        <v>73</v>
      </c>
      <c r="R34" s="60"/>
      <c r="S34" s="58"/>
      <c r="T34" s="59"/>
      <c r="U34" s="58"/>
      <c r="V34" s="58"/>
      <c r="W34" s="58"/>
    </row>
    <row r="35" spans="1:23" ht="18" customHeight="1">
      <c r="A35" s="316"/>
      <c r="B35" s="257"/>
      <c r="C35" s="260"/>
      <c r="D35" s="263"/>
      <c r="E35" s="266"/>
      <c r="F35" s="270"/>
      <c r="G35" s="82" t="s">
        <v>84</v>
      </c>
      <c r="H35" s="83"/>
      <c r="I35" s="84"/>
      <c r="J35" s="85"/>
      <c r="K35" s="86"/>
      <c r="L35" s="87"/>
      <c r="M35" s="88"/>
      <c r="N35" s="156"/>
      <c r="O35" s="157"/>
      <c r="P35" s="158"/>
      <c r="Q35" s="92"/>
      <c r="R35" s="60"/>
      <c r="S35" s="58"/>
      <c r="T35" s="59"/>
      <c r="U35" s="58"/>
      <c r="V35" s="58"/>
      <c r="W35" s="58"/>
    </row>
    <row r="36" spans="1:23" ht="13.5" customHeight="1">
      <c r="A36" s="316"/>
      <c r="B36" s="257"/>
      <c r="C36" s="260"/>
      <c r="D36" s="263"/>
      <c r="E36" s="267"/>
      <c r="F36" s="271"/>
      <c r="G36" s="50" t="s">
        <v>98</v>
      </c>
      <c r="H36" s="37"/>
      <c r="I36" s="38"/>
      <c r="J36" s="39"/>
      <c r="K36" s="40"/>
      <c r="L36" s="41"/>
      <c r="M36" s="42"/>
      <c r="N36" s="159"/>
      <c r="O36" s="160"/>
      <c r="P36" s="161"/>
      <c r="Q36" s="94"/>
      <c r="R36" s="60"/>
      <c r="S36" s="58"/>
      <c r="T36" s="59"/>
      <c r="U36" s="58"/>
      <c r="V36" s="58"/>
      <c r="W36" s="58"/>
    </row>
    <row r="37" spans="1:23" ht="27" customHeight="1" thickBot="1">
      <c r="A37" s="315"/>
      <c r="B37" s="258"/>
      <c r="C37" s="261"/>
      <c r="D37" s="264"/>
      <c r="E37" s="268"/>
      <c r="F37" s="268"/>
      <c r="G37" s="43" t="s">
        <v>13</v>
      </c>
      <c r="H37" s="44">
        <f t="shared" ref="H37:K37" si="4">SUM(H34:H36)</f>
        <v>0</v>
      </c>
      <c r="I37" s="45">
        <f t="shared" si="4"/>
        <v>0</v>
      </c>
      <c r="J37" s="46">
        <f t="shared" si="4"/>
        <v>0</v>
      </c>
      <c r="K37" s="47">
        <f t="shared" si="4"/>
        <v>0</v>
      </c>
      <c r="L37" s="48">
        <f>L34+L35+L36</f>
        <v>0</v>
      </c>
      <c r="M37" s="48">
        <f>M34+M35+M36</f>
        <v>30</v>
      </c>
      <c r="N37" s="162" t="s">
        <v>114</v>
      </c>
      <c r="O37" s="163"/>
      <c r="P37" s="164"/>
      <c r="Q37" s="99"/>
      <c r="R37" s="60"/>
      <c r="S37" s="58"/>
      <c r="T37" s="59"/>
      <c r="U37" s="58"/>
      <c r="V37" s="58"/>
      <c r="W37" s="58"/>
    </row>
    <row r="38" spans="1:23" ht="15.75" customHeight="1" thickBot="1">
      <c r="A38" s="20" t="s">
        <v>12</v>
      </c>
      <c r="B38" s="30" t="s">
        <v>12</v>
      </c>
      <c r="C38" s="290" t="s">
        <v>15</v>
      </c>
      <c r="D38" s="291"/>
      <c r="E38" s="291"/>
      <c r="F38" s="291"/>
      <c r="G38" s="292"/>
      <c r="H38" s="69">
        <f t="shared" ref="H38:M38" si="5">H12+H17+H23+H28+H33+H37</f>
        <v>94.7</v>
      </c>
      <c r="I38" s="69">
        <f t="shared" si="5"/>
        <v>0</v>
      </c>
      <c r="J38" s="69">
        <f t="shared" si="5"/>
        <v>0</v>
      </c>
      <c r="K38" s="69">
        <f t="shared" si="5"/>
        <v>89.5</v>
      </c>
      <c r="L38" s="69">
        <f t="shared" si="5"/>
        <v>1843.5</v>
      </c>
      <c r="M38" s="69">
        <f t="shared" si="5"/>
        <v>3976</v>
      </c>
      <c r="N38" s="31"/>
      <c r="O38" s="26"/>
      <c r="P38" s="26"/>
      <c r="Q38" s="27"/>
      <c r="R38" s="165"/>
      <c r="S38" s="58"/>
      <c r="T38" s="59"/>
      <c r="U38" s="58"/>
      <c r="V38" s="58"/>
      <c r="W38" s="58"/>
    </row>
    <row r="39" spans="1:23" ht="28.5" customHeight="1" thickBot="1">
      <c r="A39" s="20" t="s">
        <v>12</v>
      </c>
      <c r="B39" s="21" t="s">
        <v>14</v>
      </c>
      <c r="C39" s="327" t="s">
        <v>115</v>
      </c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28"/>
      <c r="Q39" s="329"/>
      <c r="R39" s="165"/>
      <c r="S39" s="58"/>
      <c r="T39" s="59"/>
      <c r="U39" s="58"/>
      <c r="V39" s="58"/>
      <c r="W39" s="58"/>
    </row>
    <row r="40" spans="1:23" ht="16.5" customHeight="1">
      <c r="A40" s="314" t="s">
        <v>12</v>
      </c>
      <c r="B40" s="256" t="s">
        <v>14</v>
      </c>
      <c r="C40" s="259" t="s">
        <v>12</v>
      </c>
      <c r="D40" s="262" t="s">
        <v>116</v>
      </c>
      <c r="E40" s="265" t="s">
        <v>72</v>
      </c>
      <c r="F40" s="269" t="s">
        <v>110</v>
      </c>
      <c r="G40" s="32" t="s">
        <v>95</v>
      </c>
      <c r="H40" s="33">
        <v>14.2</v>
      </c>
      <c r="I40" s="24">
        <v>0</v>
      </c>
      <c r="J40" s="34"/>
      <c r="K40" s="35">
        <v>0</v>
      </c>
      <c r="L40" s="36">
        <v>63</v>
      </c>
      <c r="M40" s="25">
        <v>63</v>
      </c>
      <c r="N40" s="102" t="s">
        <v>97</v>
      </c>
      <c r="O40" s="129" t="s">
        <v>73</v>
      </c>
      <c r="P40" s="130"/>
      <c r="Q40" s="155"/>
      <c r="R40" s="165"/>
      <c r="S40" s="58"/>
      <c r="T40" s="59"/>
      <c r="U40" s="58"/>
      <c r="V40" s="58"/>
      <c r="W40" s="58"/>
    </row>
    <row r="41" spans="1:23" ht="18" customHeight="1">
      <c r="A41" s="316"/>
      <c r="B41" s="257"/>
      <c r="C41" s="260"/>
      <c r="D41" s="263"/>
      <c r="E41" s="266"/>
      <c r="F41" s="270"/>
      <c r="G41" s="82" t="s">
        <v>84</v>
      </c>
      <c r="H41" s="83"/>
      <c r="I41" s="84"/>
      <c r="J41" s="85"/>
      <c r="K41" s="86"/>
      <c r="L41" s="87">
        <v>63</v>
      </c>
      <c r="M41" s="88">
        <v>63</v>
      </c>
      <c r="N41" s="104" t="s">
        <v>96</v>
      </c>
      <c r="O41" s="132" t="s">
        <v>73</v>
      </c>
      <c r="P41" s="133"/>
      <c r="Q41" s="106"/>
      <c r="R41" s="165"/>
      <c r="S41" s="58"/>
      <c r="T41" s="59"/>
      <c r="U41" s="58"/>
      <c r="V41" s="58"/>
      <c r="W41" s="58"/>
    </row>
    <row r="42" spans="1:23" ht="18" customHeight="1">
      <c r="A42" s="316"/>
      <c r="B42" s="257"/>
      <c r="C42" s="260"/>
      <c r="D42" s="263"/>
      <c r="E42" s="267"/>
      <c r="F42" s="271"/>
      <c r="G42" s="82" t="s">
        <v>98</v>
      </c>
      <c r="H42" s="83"/>
      <c r="I42" s="135"/>
      <c r="J42" s="85"/>
      <c r="K42" s="136"/>
      <c r="L42" s="41">
        <v>714</v>
      </c>
      <c r="M42" s="42">
        <v>714</v>
      </c>
      <c r="N42" s="104" t="s">
        <v>105</v>
      </c>
      <c r="O42" s="166"/>
      <c r="P42" s="167" t="s">
        <v>73</v>
      </c>
      <c r="Q42" s="168"/>
      <c r="R42" s="165"/>
      <c r="S42" s="58"/>
      <c r="T42" s="59"/>
      <c r="U42" s="58"/>
      <c r="V42" s="58"/>
      <c r="W42" s="58"/>
    </row>
    <row r="43" spans="1:23" ht="14.4" customHeight="1">
      <c r="A43" s="316"/>
      <c r="B43" s="257"/>
      <c r="C43" s="260"/>
      <c r="D43" s="263"/>
      <c r="E43" s="267"/>
      <c r="F43" s="267"/>
      <c r="G43" s="50"/>
      <c r="H43" s="37"/>
      <c r="I43" s="38"/>
      <c r="J43" s="39"/>
      <c r="K43" s="40"/>
      <c r="L43" s="41"/>
      <c r="M43" s="42"/>
      <c r="N43" s="104" t="s">
        <v>99</v>
      </c>
      <c r="O43" s="166"/>
      <c r="P43" s="167" t="s">
        <v>73</v>
      </c>
      <c r="Q43" s="168"/>
      <c r="R43" s="165"/>
      <c r="S43" s="58"/>
      <c r="T43" s="59"/>
      <c r="U43" s="58"/>
      <c r="V43" s="58"/>
      <c r="W43" s="58"/>
    </row>
    <row r="44" spans="1:23" ht="17.25" customHeight="1" thickBot="1">
      <c r="A44" s="315"/>
      <c r="B44" s="258"/>
      <c r="C44" s="261"/>
      <c r="D44" s="264"/>
      <c r="E44" s="268"/>
      <c r="F44" s="268"/>
      <c r="G44" s="43" t="s">
        <v>13</v>
      </c>
      <c r="H44" s="44">
        <f>SUM(H40:H42)</f>
        <v>14.2</v>
      </c>
      <c r="I44" s="45">
        <f>SUM(I40:I42)</f>
        <v>0</v>
      </c>
      <c r="J44" s="46">
        <f>SUM(J40:J42)</f>
        <v>0</v>
      </c>
      <c r="K44" s="47">
        <f>SUM(K40:K42)</f>
        <v>0</v>
      </c>
      <c r="L44" s="48">
        <f>SUM(L40:L43)</f>
        <v>840</v>
      </c>
      <c r="M44" s="51">
        <f>SUM(M40:M42)</f>
        <v>840</v>
      </c>
      <c r="N44" s="169" t="s">
        <v>117</v>
      </c>
      <c r="O44" s="163"/>
      <c r="P44" s="164"/>
      <c r="Q44" s="99"/>
      <c r="R44" s="58"/>
      <c r="S44" s="58"/>
      <c r="T44" s="58"/>
      <c r="U44" s="58"/>
      <c r="V44" s="58"/>
      <c r="W44" s="58"/>
    </row>
    <row r="45" spans="1:23" ht="18" customHeight="1">
      <c r="A45" s="314" t="s">
        <v>12</v>
      </c>
      <c r="B45" s="256" t="s">
        <v>14</v>
      </c>
      <c r="C45" s="259" t="s">
        <v>14</v>
      </c>
      <c r="D45" s="262" t="s">
        <v>118</v>
      </c>
      <c r="E45" s="265" t="s">
        <v>72</v>
      </c>
      <c r="F45" s="269" t="s">
        <v>110</v>
      </c>
      <c r="G45" s="32" t="s">
        <v>95</v>
      </c>
      <c r="H45" s="33">
        <v>0</v>
      </c>
      <c r="I45" s="24">
        <v>0</v>
      </c>
      <c r="J45" s="34"/>
      <c r="K45" s="35">
        <v>0</v>
      </c>
      <c r="L45" s="36">
        <v>16</v>
      </c>
      <c r="M45" s="25">
        <v>16</v>
      </c>
      <c r="N45" s="102" t="s">
        <v>97</v>
      </c>
      <c r="O45" s="129" t="s">
        <v>73</v>
      </c>
      <c r="P45" s="130"/>
      <c r="Q45" s="155"/>
      <c r="R45" s="58"/>
      <c r="S45" s="58"/>
      <c r="T45" s="58"/>
      <c r="U45" s="58"/>
      <c r="V45" s="58"/>
      <c r="W45" s="58"/>
    </row>
    <row r="46" spans="1:23" ht="15.75" customHeight="1">
      <c r="A46" s="316"/>
      <c r="B46" s="257"/>
      <c r="C46" s="260"/>
      <c r="D46" s="263"/>
      <c r="E46" s="266"/>
      <c r="F46" s="270"/>
      <c r="G46" s="82" t="s">
        <v>84</v>
      </c>
      <c r="H46" s="83"/>
      <c r="I46" s="84"/>
      <c r="J46" s="85"/>
      <c r="K46" s="86"/>
      <c r="L46" s="87">
        <v>16</v>
      </c>
      <c r="M46" s="88">
        <v>16</v>
      </c>
      <c r="N46" s="104" t="s">
        <v>96</v>
      </c>
      <c r="O46" s="132" t="s">
        <v>73</v>
      </c>
      <c r="P46" s="133"/>
      <c r="Q46" s="106"/>
      <c r="R46" s="58"/>
      <c r="S46" s="58"/>
      <c r="T46" s="58"/>
      <c r="U46" s="58"/>
      <c r="V46" s="58"/>
      <c r="W46" s="58"/>
    </row>
    <row r="47" spans="1:23" ht="16.5" customHeight="1">
      <c r="A47" s="316"/>
      <c r="B47" s="257"/>
      <c r="C47" s="260"/>
      <c r="D47" s="263"/>
      <c r="E47" s="267"/>
      <c r="F47" s="271"/>
      <c r="G47" s="82" t="s">
        <v>98</v>
      </c>
      <c r="H47" s="83"/>
      <c r="I47" s="135"/>
      <c r="J47" s="85"/>
      <c r="K47" s="136"/>
      <c r="L47" s="41">
        <v>180</v>
      </c>
      <c r="M47" s="42">
        <v>180</v>
      </c>
      <c r="N47" s="104" t="s">
        <v>105</v>
      </c>
      <c r="O47" s="166" t="s">
        <v>73</v>
      </c>
      <c r="P47" s="167"/>
      <c r="Q47" s="168"/>
      <c r="R47" s="58"/>
      <c r="S47" s="58"/>
      <c r="T47" s="58"/>
      <c r="U47" s="58"/>
      <c r="V47" s="58"/>
      <c r="W47" s="58"/>
    </row>
    <row r="48" spans="1:23" ht="16.5" customHeight="1">
      <c r="A48" s="316"/>
      <c r="B48" s="257"/>
      <c r="C48" s="260"/>
      <c r="D48" s="263"/>
      <c r="E48" s="267"/>
      <c r="F48" s="267"/>
      <c r="G48" s="50"/>
      <c r="H48" s="37"/>
      <c r="I48" s="38"/>
      <c r="J48" s="39"/>
      <c r="K48" s="40"/>
      <c r="L48" s="41"/>
      <c r="M48" s="42"/>
      <c r="N48" s="104" t="s">
        <v>99</v>
      </c>
      <c r="O48" s="166"/>
      <c r="P48" s="167" t="s">
        <v>73</v>
      </c>
      <c r="Q48" s="168"/>
      <c r="R48" s="58"/>
      <c r="S48" s="58"/>
      <c r="T48" s="58"/>
      <c r="U48" s="58"/>
      <c r="V48" s="58"/>
      <c r="W48" s="58"/>
    </row>
    <row r="49" spans="1:23" ht="26.25" customHeight="1" thickBot="1">
      <c r="A49" s="315"/>
      <c r="B49" s="258"/>
      <c r="C49" s="261"/>
      <c r="D49" s="264"/>
      <c r="E49" s="268"/>
      <c r="F49" s="268"/>
      <c r="G49" s="43" t="s">
        <v>13</v>
      </c>
      <c r="H49" s="44">
        <f t="shared" ref="H49:K49" si="6">SUM(H45:H47)</f>
        <v>0</v>
      </c>
      <c r="I49" s="45">
        <f t="shared" si="6"/>
        <v>0</v>
      </c>
      <c r="J49" s="46">
        <f t="shared" si="6"/>
        <v>0</v>
      </c>
      <c r="K49" s="47">
        <f t="shared" si="6"/>
        <v>0</v>
      </c>
      <c r="L49" s="48">
        <f>SUM(L45:L48)</f>
        <v>212</v>
      </c>
      <c r="M49" s="51">
        <f>SUM(M45:M48)</f>
        <v>212</v>
      </c>
      <c r="N49" s="170" t="s">
        <v>119</v>
      </c>
      <c r="O49" s="138"/>
      <c r="P49" s="139"/>
      <c r="Q49" s="171"/>
      <c r="R49" s="58"/>
      <c r="S49" s="58"/>
      <c r="T49" s="58"/>
      <c r="U49" s="58"/>
      <c r="V49" s="58"/>
      <c r="W49" s="58"/>
    </row>
    <row r="50" spans="1:23" ht="15.75" customHeight="1">
      <c r="A50" s="314" t="s">
        <v>12</v>
      </c>
      <c r="B50" s="256" t="s">
        <v>14</v>
      </c>
      <c r="C50" s="259" t="s">
        <v>58</v>
      </c>
      <c r="D50" s="262" t="s">
        <v>120</v>
      </c>
      <c r="E50" s="265" t="s">
        <v>72</v>
      </c>
      <c r="F50" s="269" t="s">
        <v>110</v>
      </c>
      <c r="G50" s="32" t="s">
        <v>95</v>
      </c>
      <c r="H50" s="33">
        <v>0</v>
      </c>
      <c r="I50" s="24">
        <v>0</v>
      </c>
      <c r="J50" s="34"/>
      <c r="K50" s="35">
        <v>0</v>
      </c>
      <c r="L50" s="36">
        <v>150</v>
      </c>
      <c r="M50" s="25">
        <v>151</v>
      </c>
      <c r="N50" s="102" t="s">
        <v>97</v>
      </c>
      <c r="O50" s="129" t="s">
        <v>73</v>
      </c>
      <c r="P50" s="130"/>
      <c r="Q50" s="155"/>
      <c r="R50" s="58"/>
      <c r="S50" s="58"/>
      <c r="T50" s="58"/>
      <c r="U50" s="58"/>
      <c r="V50" s="58"/>
      <c r="W50" s="58"/>
    </row>
    <row r="51" spans="1:23" ht="13.5" customHeight="1">
      <c r="A51" s="316"/>
      <c r="B51" s="257"/>
      <c r="C51" s="260"/>
      <c r="D51" s="263"/>
      <c r="E51" s="266"/>
      <c r="F51" s="270"/>
      <c r="G51" s="82" t="s">
        <v>84</v>
      </c>
      <c r="H51" s="83"/>
      <c r="I51" s="84"/>
      <c r="J51" s="85"/>
      <c r="K51" s="86"/>
      <c r="L51" s="87">
        <v>0</v>
      </c>
      <c r="M51" s="88">
        <v>0</v>
      </c>
      <c r="N51" s="104" t="s">
        <v>96</v>
      </c>
      <c r="O51" s="132" t="s">
        <v>73</v>
      </c>
      <c r="P51" s="133"/>
      <c r="Q51" s="106"/>
      <c r="R51" s="58"/>
      <c r="S51" s="58"/>
      <c r="T51" s="58"/>
      <c r="U51" s="58"/>
      <c r="V51" s="58"/>
      <c r="W51" s="58"/>
    </row>
    <row r="52" spans="1:23" ht="17.25" customHeight="1">
      <c r="A52" s="316"/>
      <c r="B52" s="257"/>
      <c r="C52" s="260"/>
      <c r="D52" s="263"/>
      <c r="E52" s="267"/>
      <c r="F52" s="271"/>
      <c r="G52" s="82" t="s">
        <v>98</v>
      </c>
      <c r="H52" s="83"/>
      <c r="I52" s="135"/>
      <c r="J52" s="85"/>
      <c r="K52" s="136"/>
      <c r="L52" s="41">
        <v>451</v>
      </c>
      <c r="M52" s="42">
        <v>451</v>
      </c>
      <c r="N52" s="104" t="s">
        <v>105</v>
      </c>
      <c r="O52" s="166" t="s">
        <v>73</v>
      </c>
      <c r="P52" s="167"/>
      <c r="Q52" s="168"/>
      <c r="R52" s="58"/>
      <c r="S52" s="58"/>
      <c r="T52" s="58"/>
      <c r="U52" s="58"/>
      <c r="V52" s="58"/>
      <c r="W52" s="58"/>
    </row>
    <row r="53" spans="1:23" ht="12" customHeight="1">
      <c r="A53" s="316"/>
      <c r="B53" s="257"/>
      <c r="C53" s="260"/>
      <c r="D53" s="263"/>
      <c r="E53" s="267"/>
      <c r="F53" s="267"/>
      <c r="G53" s="50"/>
      <c r="H53" s="37"/>
      <c r="I53" s="38"/>
      <c r="J53" s="39"/>
      <c r="K53" s="40"/>
      <c r="L53" s="41"/>
      <c r="M53" s="42"/>
      <c r="N53" s="104" t="s">
        <v>99</v>
      </c>
      <c r="O53" s="166"/>
      <c r="P53" s="167" t="s">
        <v>73</v>
      </c>
      <c r="Q53" s="168"/>
      <c r="R53" s="58"/>
      <c r="S53" s="58"/>
      <c r="T53" s="58"/>
      <c r="U53" s="58"/>
      <c r="V53" s="58"/>
      <c r="W53" s="58"/>
    </row>
    <row r="54" spans="1:23" ht="12" customHeight="1" thickBot="1">
      <c r="A54" s="315"/>
      <c r="B54" s="258"/>
      <c r="C54" s="261"/>
      <c r="D54" s="264"/>
      <c r="E54" s="268"/>
      <c r="F54" s="268"/>
      <c r="G54" s="43" t="s">
        <v>13</v>
      </c>
      <c r="H54" s="44">
        <f t="shared" ref="H54:K54" si="7">SUM(H50:H52)</f>
        <v>0</v>
      </c>
      <c r="I54" s="45">
        <f t="shared" si="7"/>
        <v>0</v>
      </c>
      <c r="J54" s="46">
        <f t="shared" si="7"/>
        <v>0</v>
      </c>
      <c r="K54" s="47">
        <f t="shared" si="7"/>
        <v>0</v>
      </c>
      <c r="L54" s="48">
        <f>SUM(L50:L53)</f>
        <v>601</v>
      </c>
      <c r="M54" s="51">
        <f>SUM(M50:M53)</f>
        <v>602</v>
      </c>
      <c r="N54" s="172" t="s">
        <v>121</v>
      </c>
      <c r="O54" s="138"/>
      <c r="P54" s="139"/>
      <c r="Q54" s="171"/>
      <c r="R54" s="58"/>
      <c r="S54" s="58"/>
      <c r="T54" s="58"/>
      <c r="U54" s="58"/>
      <c r="V54" s="58"/>
      <c r="W54" s="58"/>
    </row>
    <row r="55" spans="1:23" ht="15.75" customHeight="1">
      <c r="A55" s="314" t="s">
        <v>12</v>
      </c>
      <c r="B55" s="256" t="s">
        <v>14</v>
      </c>
      <c r="C55" s="259" t="s">
        <v>59</v>
      </c>
      <c r="D55" s="262" t="s">
        <v>122</v>
      </c>
      <c r="E55" s="265" t="s">
        <v>72</v>
      </c>
      <c r="F55" s="269" t="s">
        <v>123</v>
      </c>
      <c r="G55" s="32" t="s">
        <v>95</v>
      </c>
      <c r="H55" s="33">
        <v>0</v>
      </c>
      <c r="I55" s="24">
        <v>0</v>
      </c>
      <c r="J55" s="34"/>
      <c r="K55" s="35">
        <v>0</v>
      </c>
      <c r="L55" s="36">
        <v>106</v>
      </c>
      <c r="M55" s="25">
        <v>106</v>
      </c>
      <c r="N55" s="102" t="s">
        <v>97</v>
      </c>
      <c r="O55" s="129" t="s">
        <v>73</v>
      </c>
      <c r="P55" s="130"/>
      <c r="Q55" s="155"/>
      <c r="R55" s="58"/>
      <c r="S55" s="58"/>
      <c r="T55" s="58"/>
      <c r="U55" s="58"/>
      <c r="V55" s="58"/>
      <c r="W55" s="58"/>
    </row>
    <row r="56" spans="1:23" ht="13.5" customHeight="1">
      <c r="A56" s="316"/>
      <c r="B56" s="257"/>
      <c r="C56" s="260"/>
      <c r="D56" s="263"/>
      <c r="E56" s="266"/>
      <c r="F56" s="270"/>
      <c r="G56" s="82" t="s">
        <v>84</v>
      </c>
      <c r="H56" s="83"/>
      <c r="I56" s="84"/>
      <c r="J56" s="85"/>
      <c r="K56" s="86"/>
      <c r="L56" s="87">
        <v>0</v>
      </c>
      <c r="M56" s="88">
        <v>0</v>
      </c>
      <c r="N56" s="104" t="s">
        <v>96</v>
      </c>
      <c r="O56" s="132" t="s">
        <v>73</v>
      </c>
      <c r="P56" s="133"/>
      <c r="Q56" s="106"/>
      <c r="R56" s="58"/>
      <c r="S56" s="58"/>
      <c r="T56" s="58"/>
      <c r="U56" s="58"/>
      <c r="V56" s="58"/>
      <c r="W56" s="58"/>
    </row>
    <row r="57" spans="1:23" ht="13.5" customHeight="1">
      <c r="A57" s="316"/>
      <c r="B57" s="257"/>
      <c r="C57" s="260"/>
      <c r="D57" s="263"/>
      <c r="E57" s="267"/>
      <c r="F57" s="271"/>
      <c r="G57" s="82" t="s">
        <v>98</v>
      </c>
      <c r="H57" s="83"/>
      <c r="I57" s="135"/>
      <c r="J57" s="85"/>
      <c r="K57" s="136"/>
      <c r="L57" s="41">
        <v>340</v>
      </c>
      <c r="M57" s="42">
        <v>340</v>
      </c>
      <c r="N57" s="104" t="s">
        <v>105</v>
      </c>
      <c r="O57" s="166"/>
      <c r="P57" s="167" t="s">
        <v>73</v>
      </c>
      <c r="Q57" s="168"/>
      <c r="R57" s="58"/>
      <c r="S57" s="58"/>
      <c r="T57" s="58"/>
      <c r="U57" s="58"/>
      <c r="V57" s="58"/>
      <c r="W57" s="58"/>
    </row>
    <row r="58" spans="1:23" ht="13.5" customHeight="1">
      <c r="A58" s="316"/>
      <c r="B58" s="257"/>
      <c r="C58" s="260"/>
      <c r="D58" s="263"/>
      <c r="E58" s="267"/>
      <c r="F58" s="267"/>
      <c r="G58" s="50"/>
      <c r="H58" s="37"/>
      <c r="I58" s="38"/>
      <c r="J58" s="39"/>
      <c r="K58" s="40"/>
      <c r="L58" s="41"/>
      <c r="M58" s="42"/>
      <c r="N58" s="104" t="s">
        <v>99</v>
      </c>
      <c r="O58" s="166"/>
      <c r="P58" s="167" t="s">
        <v>73</v>
      </c>
      <c r="Q58" s="168"/>
      <c r="R58" s="58"/>
      <c r="S58" s="58"/>
      <c r="T58" s="58"/>
      <c r="U58" s="58"/>
      <c r="V58" s="58"/>
      <c r="W58" s="58"/>
    </row>
    <row r="59" spans="1:23" ht="12.75" customHeight="1" thickBot="1">
      <c r="A59" s="315"/>
      <c r="B59" s="258"/>
      <c r="C59" s="261"/>
      <c r="D59" s="264"/>
      <c r="E59" s="268"/>
      <c r="F59" s="268"/>
      <c r="G59" s="43" t="s">
        <v>13</v>
      </c>
      <c r="H59" s="44">
        <f t="shared" ref="H59:K59" si="8">SUM(H55:H57)</f>
        <v>0</v>
      </c>
      <c r="I59" s="45">
        <f t="shared" si="8"/>
        <v>0</v>
      </c>
      <c r="J59" s="46">
        <f t="shared" si="8"/>
        <v>0</v>
      </c>
      <c r="K59" s="47">
        <f t="shared" si="8"/>
        <v>0</v>
      </c>
      <c r="L59" s="48">
        <f>SUM(L55:L58)</f>
        <v>446</v>
      </c>
      <c r="M59" s="51">
        <f>SUM(M55:M58)</f>
        <v>446</v>
      </c>
      <c r="N59" s="172" t="s">
        <v>121</v>
      </c>
      <c r="O59" s="138"/>
      <c r="P59" s="139"/>
      <c r="Q59" s="171"/>
      <c r="R59" s="58"/>
      <c r="S59" s="58"/>
      <c r="T59" s="58"/>
      <c r="U59" s="58"/>
      <c r="V59" s="58"/>
      <c r="W59" s="58"/>
    </row>
    <row r="60" spans="1:23" ht="15.75" customHeight="1">
      <c r="A60" s="314" t="s">
        <v>12</v>
      </c>
      <c r="B60" s="256" t="s">
        <v>14</v>
      </c>
      <c r="C60" s="259" t="s">
        <v>61</v>
      </c>
      <c r="D60" s="262" t="s">
        <v>124</v>
      </c>
      <c r="E60" s="265" t="s">
        <v>72</v>
      </c>
      <c r="F60" s="269" t="s">
        <v>110</v>
      </c>
      <c r="G60" s="32" t="s">
        <v>95</v>
      </c>
      <c r="H60" s="33">
        <v>0</v>
      </c>
      <c r="I60" s="24">
        <v>0</v>
      </c>
      <c r="J60" s="34"/>
      <c r="K60" s="35">
        <v>0</v>
      </c>
      <c r="L60" s="36">
        <v>26</v>
      </c>
      <c r="M60" s="25">
        <v>26</v>
      </c>
      <c r="N60" s="102" t="s">
        <v>97</v>
      </c>
      <c r="O60" s="129"/>
      <c r="P60" s="130" t="s">
        <v>73</v>
      </c>
      <c r="Q60" s="155"/>
      <c r="R60" s="58"/>
      <c r="S60" s="58"/>
      <c r="T60" s="58"/>
      <c r="U60" s="58"/>
      <c r="V60" s="58"/>
      <c r="W60" s="58"/>
    </row>
    <row r="61" spans="1:23" ht="19.5" customHeight="1">
      <c r="A61" s="316"/>
      <c r="B61" s="257"/>
      <c r="C61" s="260"/>
      <c r="D61" s="263"/>
      <c r="E61" s="266"/>
      <c r="F61" s="270"/>
      <c r="G61" s="82" t="s">
        <v>84</v>
      </c>
      <c r="H61" s="83"/>
      <c r="I61" s="84"/>
      <c r="J61" s="85"/>
      <c r="K61" s="86"/>
      <c r="L61" s="87">
        <v>26</v>
      </c>
      <c r="M61" s="88">
        <v>26</v>
      </c>
      <c r="N61" s="104" t="s">
        <v>96</v>
      </c>
      <c r="O61" s="132"/>
      <c r="P61" s="133" t="s">
        <v>73</v>
      </c>
      <c r="Q61" s="106"/>
      <c r="R61" s="58"/>
      <c r="S61" s="58"/>
      <c r="T61" s="58"/>
      <c r="U61" s="58"/>
      <c r="V61" s="58"/>
      <c r="W61" s="58"/>
    </row>
    <row r="62" spans="1:23" ht="15.75" customHeight="1">
      <c r="A62" s="316"/>
      <c r="B62" s="257"/>
      <c r="C62" s="260"/>
      <c r="D62" s="263"/>
      <c r="E62" s="267"/>
      <c r="F62" s="271"/>
      <c r="G62" s="50" t="s">
        <v>98</v>
      </c>
      <c r="H62" s="83"/>
      <c r="I62" s="135"/>
      <c r="J62" s="85"/>
      <c r="K62" s="136"/>
      <c r="L62" s="41">
        <v>292</v>
      </c>
      <c r="M62" s="42">
        <v>292</v>
      </c>
      <c r="N62" s="104" t="s">
        <v>105</v>
      </c>
      <c r="O62" s="166"/>
      <c r="P62" s="167" t="s">
        <v>73</v>
      </c>
      <c r="Q62" s="168"/>
      <c r="R62" s="58"/>
      <c r="S62" s="58"/>
      <c r="T62" s="58"/>
      <c r="U62" s="58"/>
      <c r="V62" s="58"/>
      <c r="W62" s="58"/>
    </row>
    <row r="63" spans="1:23" ht="15.75" customHeight="1">
      <c r="A63" s="316"/>
      <c r="B63" s="257"/>
      <c r="C63" s="260"/>
      <c r="D63" s="263"/>
      <c r="E63" s="267"/>
      <c r="F63" s="267"/>
      <c r="G63" s="50"/>
      <c r="H63" s="37"/>
      <c r="I63" s="38"/>
      <c r="J63" s="39"/>
      <c r="K63" s="40"/>
      <c r="L63" s="41"/>
      <c r="M63" s="42"/>
      <c r="N63" s="104" t="s">
        <v>99</v>
      </c>
      <c r="O63" s="166"/>
      <c r="P63" s="167" t="s">
        <v>73</v>
      </c>
      <c r="Q63" s="168"/>
      <c r="R63" s="58"/>
      <c r="S63" s="58"/>
      <c r="T63" s="58"/>
      <c r="U63" s="58"/>
      <c r="V63" s="58"/>
      <c r="W63" s="58"/>
    </row>
    <row r="64" spans="1:23" ht="15" customHeight="1" thickBot="1">
      <c r="A64" s="315"/>
      <c r="B64" s="258"/>
      <c r="C64" s="261"/>
      <c r="D64" s="264"/>
      <c r="E64" s="268"/>
      <c r="F64" s="268"/>
      <c r="G64" s="43" t="s">
        <v>13</v>
      </c>
      <c r="H64" s="44">
        <f t="shared" ref="H64:K64" si="9">SUM(H60:H62)</f>
        <v>0</v>
      </c>
      <c r="I64" s="45">
        <f t="shared" si="9"/>
        <v>0</v>
      </c>
      <c r="J64" s="46">
        <f t="shared" si="9"/>
        <v>0</v>
      </c>
      <c r="K64" s="47">
        <f t="shared" si="9"/>
        <v>0</v>
      </c>
      <c r="L64" s="48">
        <f>SUM(L60:L63)</f>
        <v>344</v>
      </c>
      <c r="M64" s="51">
        <f>SUM(M60:M63)</f>
        <v>344</v>
      </c>
      <c r="N64" s="172" t="s">
        <v>121</v>
      </c>
      <c r="O64" s="138"/>
      <c r="P64" s="139"/>
      <c r="Q64" s="171"/>
      <c r="R64" s="58"/>
      <c r="S64" s="58"/>
      <c r="T64" s="58"/>
      <c r="U64" s="58"/>
      <c r="V64" s="58"/>
      <c r="W64" s="58"/>
    </row>
    <row r="65" spans="1:23" ht="12.75" customHeight="1">
      <c r="A65" s="314" t="s">
        <v>12</v>
      </c>
      <c r="B65" s="256" t="s">
        <v>14</v>
      </c>
      <c r="C65" s="259" t="s">
        <v>62</v>
      </c>
      <c r="D65" s="262" t="s">
        <v>125</v>
      </c>
      <c r="E65" s="265" t="s">
        <v>72</v>
      </c>
      <c r="F65" s="269" t="s">
        <v>110</v>
      </c>
      <c r="G65" s="32" t="s">
        <v>95</v>
      </c>
      <c r="H65" s="33">
        <v>0</v>
      </c>
      <c r="I65" s="24">
        <v>0</v>
      </c>
      <c r="J65" s="34"/>
      <c r="K65" s="35">
        <v>0</v>
      </c>
      <c r="L65" s="36">
        <v>4.5999999999999996</v>
      </c>
      <c r="M65" s="25">
        <v>4.7</v>
      </c>
      <c r="N65" s="102" t="s">
        <v>97</v>
      </c>
      <c r="O65" s="129" t="s">
        <v>73</v>
      </c>
      <c r="P65" s="130"/>
      <c r="Q65" s="155"/>
      <c r="R65" s="58"/>
      <c r="S65" s="58"/>
      <c r="T65" s="58"/>
      <c r="U65" s="58"/>
      <c r="V65" s="58"/>
      <c r="W65" s="58"/>
    </row>
    <row r="66" spans="1:23" ht="14.25" customHeight="1">
      <c r="A66" s="316"/>
      <c r="B66" s="257"/>
      <c r="C66" s="260"/>
      <c r="D66" s="263"/>
      <c r="E66" s="266"/>
      <c r="F66" s="270"/>
      <c r="G66" s="82" t="s">
        <v>84</v>
      </c>
      <c r="H66" s="83"/>
      <c r="I66" s="84"/>
      <c r="J66" s="85"/>
      <c r="K66" s="86"/>
      <c r="L66" s="87">
        <v>4.5999999999999996</v>
      </c>
      <c r="M66" s="88">
        <v>4.7</v>
      </c>
      <c r="N66" s="173" t="s">
        <v>96</v>
      </c>
      <c r="O66" s="132" t="s">
        <v>73</v>
      </c>
      <c r="P66" s="133"/>
      <c r="Q66" s="106"/>
      <c r="R66" s="58"/>
      <c r="S66" s="58"/>
      <c r="T66" s="58"/>
      <c r="U66" s="58"/>
      <c r="V66" s="58"/>
      <c r="W66" s="58"/>
    </row>
    <row r="67" spans="1:23" ht="15.75" customHeight="1">
      <c r="A67" s="316"/>
      <c r="B67" s="257"/>
      <c r="C67" s="260"/>
      <c r="D67" s="263"/>
      <c r="E67" s="267"/>
      <c r="F67" s="271"/>
      <c r="G67" s="50" t="s">
        <v>98</v>
      </c>
      <c r="H67" s="83"/>
      <c r="I67" s="135"/>
      <c r="J67" s="85"/>
      <c r="K67" s="136"/>
      <c r="L67" s="87">
        <v>53</v>
      </c>
      <c r="M67" s="88">
        <v>5.3</v>
      </c>
      <c r="N67" s="173" t="s">
        <v>105</v>
      </c>
      <c r="O67" s="166" t="s">
        <v>73</v>
      </c>
      <c r="P67" s="167"/>
      <c r="Q67" s="168"/>
      <c r="R67" s="58"/>
      <c r="S67" s="58"/>
      <c r="T67" s="58"/>
      <c r="U67" s="58"/>
      <c r="V67" s="58"/>
      <c r="W67" s="58"/>
    </row>
    <row r="68" spans="1:23" ht="21" customHeight="1">
      <c r="A68" s="316"/>
      <c r="B68" s="257"/>
      <c r="C68" s="260"/>
      <c r="D68" s="263"/>
      <c r="E68" s="267"/>
      <c r="F68" s="267"/>
      <c r="G68" s="50"/>
      <c r="H68" s="37"/>
      <c r="I68" s="38"/>
      <c r="J68" s="39"/>
      <c r="K68" s="40"/>
      <c r="L68" s="41"/>
      <c r="M68" s="42"/>
      <c r="N68" s="173" t="s">
        <v>99</v>
      </c>
      <c r="O68" s="166"/>
      <c r="P68" s="167" t="s">
        <v>73</v>
      </c>
      <c r="Q68" s="168"/>
      <c r="R68" s="58"/>
      <c r="S68" s="58"/>
      <c r="T68" s="58"/>
      <c r="U68" s="58"/>
      <c r="V68" s="58"/>
      <c r="W68" s="58"/>
    </row>
    <row r="69" spans="1:23" ht="19.95" customHeight="1" thickBot="1">
      <c r="A69" s="315"/>
      <c r="B69" s="258"/>
      <c r="C69" s="261"/>
      <c r="D69" s="264"/>
      <c r="E69" s="268"/>
      <c r="F69" s="268"/>
      <c r="G69" s="43" t="s">
        <v>13</v>
      </c>
      <c r="H69" s="44">
        <f t="shared" ref="H69:K69" si="10">SUM(H65:H67)</f>
        <v>0</v>
      </c>
      <c r="I69" s="45">
        <f t="shared" si="10"/>
        <v>0</v>
      </c>
      <c r="J69" s="46">
        <f t="shared" si="10"/>
        <v>0</v>
      </c>
      <c r="K69" s="47">
        <f t="shared" si="10"/>
        <v>0</v>
      </c>
      <c r="L69" s="48">
        <f>SUM(L65:L68)</f>
        <v>62.2</v>
      </c>
      <c r="M69" s="51">
        <f>SUM(M65:M68)</f>
        <v>14.7</v>
      </c>
      <c r="N69" s="172" t="s">
        <v>121</v>
      </c>
      <c r="O69" s="138"/>
      <c r="P69" s="139"/>
      <c r="Q69" s="171"/>
      <c r="R69" s="58"/>
      <c r="S69" s="58"/>
      <c r="T69" s="58"/>
      <c r="U69" s="58"/>
      <c r="V69" s="58"/>
      <c r="W69" s="58"/>
    </row>
    <row r="70" spans="1:23" ht="15" customHeight="1">
      <c r="A70" s="314" t="s">
        <v>12</v>
      </c>
      <c r="B70" s="256" t="s">
        <v>14</v>
      </c>
      <c r="C70" s="259" t="s">
        <v>63</v>
      </c>
      <c r="D70" s="262" t="s">
        <v>126</v>
      </c>
      <c r="E70" s="265" t="s">
        <v>72</v>
      </c>
      <c r="F70" s="269" t="s">
        <v>110</v>
      </c>
      <c r="G70" s="32" t="s">
        <v>95</v>
      </c>
      <c r="H70" s="33">
        <v>0</v>
      </c>
      <c r="I70" s="24">
        <v>0</v>
      </c>
      <c r="J70" s="34"/>
      <c r="K70" s="35">
        <v>0</v>
      </c>
      <c r="L70" s="36">
        <v>0</v>
      </c>
      <c r="M70" s="25">
        <v>23</v>
      </c>
      <c r="N70" s="102" t="s">
        <v>97</v>
      </c>
      <c r="O70" s="129" t="s">
        <v>73</v>
      </c>
      <c r="P70" s="130"/>
      <c r="Q70" s="155"/>
    </row>
    <row r="71" spans="1:23" ht="16.5" customHeight="1">
      <c r="A71" s="316"/>
      <c r="B71" s="257"/>
      <c r="C71" s="260"/>
      <c r="D71" s="263"/>
      <c r="E71" s="266"/>
      <c r="F71" s="270"/>
      <c r="G71" s="82" t="s">
        <v>84</v>
      </c>
      <c r="H71" s="83"/>
      <c r="I71" s="84"/>
      <c r="J71" s="85"/>
      <c r="K71" s="86"/>
      <c r="L71" s="87"/>
      <c r="M71" s="88">
        <v>23</v>
      </c>
      <c r="N71" s="173" t="s">
        <v>96</v>
      </c>
      <c r="O71" s="132"/>
      <c r="P71" s="133" t="s">
        <v>73</v>
      </c>
      <c r="Q71" s="106"/>
      <c r="R71" s="58"/>
      <c r="S71" s="58"/>
      <c r="T71" s="58"/>
      <c r="U71" s="58"/>
      <c r="V71" s="58"/>
      <c r="W71" s="58"/>
    </row>
    <row r="72" spans="1:23" ht="15.75" customHeight="1">
      <c r="A72" s="316"/>
      <c r="B72" s="257"/>
      <c r="C72" s="260"/>
      <c r="D72" s="263"/>
      <c r="E72" s="267"/>
      <c r="F72" s="271"/>
      <c r="G72" s="82" t="s">
        <v>98</v>
      </c>
      <c r="H72" s="83"/>
      <c r="I72" s="135"/>
      <c r="J72" s="85"/>
      <c r="K72" s="136"/>
      <c r="L72" s="87"/>
      <c r="M72" s="88">
        <v>130</v>
      </c>
      <c r="N72" s="173" t="s">
        <v>105</v>
      </c>
      <c r="O72" s="166"/>
      <c r="P72" s="167" t="s">
        <v>73</v>
      </c>
      <c r="Q72" s="168"/>
      <c r="R72" s="58"/>
      <c r="S72" s="58"/>
      <c r="T72" s="58"/>
      <c r="U72" s="58"/>
      <c r="V72" s="58"/>
      <c r="W72" s="58"/>
    </row>
    <row r="73" spans="1:23" ht="15.75" customHeight="1">
      <c r="A73" s="316"/>
      <c r="B73" s="257"/>
      <c r="C73" s="260"/>
      <c r="D73" s="263"/>
      <c r="E73" s="267"/>
      <c r="F73" s="267"/>
      <c r="G73" s="50"/>
      <c r="H73" s="37"/>
      <c r="I73" s="38"/>
      <c r="J73" s="39"/>
      <c r="K73" s="40"/>
      <c r="L73" s="41"/>
      <c r="M73" s="42"/>
      <c r="N73" s="173" t="s">
        <v>99</v>
      </c>
      <c r="O73" s="166"/>
      <c r="P73" s="167"/>
      <c r="Q73" s="168" t="s">
        <v>73</v>
      </c>
      <c r="R73" s="58"/>
      <c r="S73" s="58"/>
      <c r="T73" s="58"/>
      <c r="U73" s="58"/>
      <c r="V73" s="58"/>
      <c r="W73" s="58"/>
    </row>
    <row r="74" spans="1:23" ht="23.4" customHeight="1" thickBot="1">
      <c r="A74" s="315"/>
      <c r="B74" s="258"/>
      <c r="C74" s="261"/>
      <c r="D74" s="264"/>
      <c r="E74" s="268"/>
      <c r="F74" s="268"/>
      <c r="G74" s="43" t="s">
        <v>13</v>
      </c>
      <c r="H74" s="44">
        <f>SUM(H70:H73)</f>
        <v>0</v>
      </c>
      <c r="I74" s="45">
        <f t="shared" ref="I74:K74" si="11">SUM(I70:I72)</f>
        <v>0</v>
      </c>
      <c r="J74" s="46">
        <f t="shared" si="11"/>
        <v>0</v>
      </c>
      <c r="K74" s="47">
        <f t="shared" si="11"/>
        <v>0</v>
      </c>
      <c r="L74" s="48">
        <f>SUM(L70:L73)</f>
        <v>0</v>
      </c>
      <c r="M74" s="51">
        <f>SUM(M70:M73)</f>
        <v>176</v>
      </c>
      <c r="N74" s="172" t="s">
        <v>121</v>
      </c>
      <c r="O74" s="138"/>
      <c r="P74" s="139"/>
      <c r="Q74" s="171"/>
      <c r="R74" s="58"/>
      <c r="S74" s="58"/>
      <c r="T74" s="58"/>
      <c r="U74" s="58"/>
      <c r="V74" s="58"/>
      <c r="W74" s="58"/>
    </row>
    <row r="75" spans="1:23" ht="21" customHeight="1">
      <c r="A75" s="314" t="s">
        <v>12</v>
      </c>
      <c r="B75" s="256" t="s">
        <v>14</v>
      </c>
      <c r="C75" s="259" t="s">
        <v>64</v>
      </c>
      <c r="D75" s="262" t="s">
        <v>127</v>
      </c>
      <c r="E75" s="265" t="s">
        <v>72</v>
      </c>
      <c r="F75" s="269" t="s">
        <v>128</v>
      </c>
      <c r="G75" s="32"/>
      <c r="H75" s="33">
        <v>0</v>
      </c>
      <c r="I75" s="24">
        <v>0</v>
      </c>
      <c r="J75" s="34"/>
      <c r="K75" s="35">
        <v>0</v>
      </c>
      <c r="L75" s="36">
        <v>0</v>
      </c>
      <c r="M75" s="25">
        <v>0</v>
      </c>
      <c r="N75" s="174" t="s">
        <v>105</v>
      </c>
      <c r="O75" s="129" t="s">
        <v>73</v>
      </c>
      <c r="P75" s="175"/>
      <c r="Q75" s="81"/>
      <c r="R75" s="58"/>
      <c r="S75" s="58"/>
      <c r="T75" s="58"/>
      <c r="U75" s="58"/>
      <c r="V75" s="58"/>
      <c r="W75" s="58"/>
    </row>
    <row r="76" spans="1:23" ht="16.5" customHeight="1">
      <c r="A76" s="316"/>
      <c r="B76" s="257"/>
      <c r="C76" s="260"/>
      <c r="D76" s="263"/>
      <c r="E76" s="266"/>
      <c r="F76" s="270"/>
      <c r="G76" s="82" t="s">
        <v>84</v>
      </c>
      <c r="H76" s="83">
        <v>150</v>
      </c>
      <c r="I76" s="84"/>
      <c r="J76" s="85"/>
      <c r="K76" s="86">
        <v>150</v>
      </c>
      <c r="L76" s="87">
        <v>799</v>
      </c>
      <c r="M76" s="88">
        <v>224</v>
      </c>
      <c r="N76" s="178"/>
      <c r="O76" s="179"/>
      <c r="P76" s="180"/>
      <c r="Q76" s="92"/>
      <c r="R76" s="58"/>
      <c r="S76" s="58"/>
      <c r="T76" s="58"/>
      <c r="U76" s="58"/>
      <c r="V76" s="58"/>
      <c r="W76" s="58"/>
    </row>
    <row r="77" spans="1:23" ht="16.5" customHeight="1">
      <c r="A77" s="316"/>
      <c r="B77" s="257"/>
      <c r="C77" s="260"/>
      <c r="D77" s="263"/>
      <c r="E77" s="267"/>
      <c r="F77" s="271"/>
      <c r="G77" s="50"/>
      <c r="H77" s="37"/>
      <c r="I77" s="38"/>
      <c r="J77" s="39"/>
      <c r="K77" s="40"/>
      <c r="L77" s="41"/>
      <c r="M77" s="42"/>
      <c r="N77" s="178"/>
      <c r="O77" s="160"/>
      <c r="P77" s="161"/>
      <c r="Q77" s="94"/>
      <c r="R77" s="58"/>
      <c r="S77" s="58"/>
      <c r="T77" s="58"/>
      <c r="U77" s="58"/>
      <c r="V77" s="58"/>
      <c r="W77" s="58"/>
    </row>
    <row r="78" spans="1:23" ht="25.5" customHeight="1" thickBot="1">
      <c r="A78" s="315"/>
      <c r="B78" s="258"/>
      <c r="C78" s="261"/>
      <c r="D78" s="264"/>
      <c r="E78" s="268"/>
      <c r="F78" s="268"/>
      <c r="G78" s="43" t="s">
        <v>13</v>
      </c>
      <c r="H78" s="44">
        <f t="shared" ref="H78:M78" si="12">SUM(H75:H77)</f>
        <v>150</v>
      </c>
      <c r="I78" s="45">
        <f t="shared" si="12"/>
        <v>0</v>
      </c>
      <c r="J78" s="46">
        <f t="shared" si="12"/>
        <v>0</v>
      </c>
      <c r="K78" s="47">
        <f t="shared" si="12"/>
        <v>150</v>
      </c>
      <c r="L78" s="48">
        <f>SUM(L75:L77)</f>
        <v>799</v>
      </c>
      <c r="M78" s="51">
        <f t="shared" si="12"/>
        <v>224</v>
      </c>
      <c r="N78" s="96" t="s">
        <v>121</v>
      </c>
      <c r="O78" s="163"/>
      <c r="P78" s="164"/>
      <c r="Q78" s="99"/>
      <c r="R78" s="58"/>
      <c r="S78" s="58"/>
      <c r="T78" s="58"/>
      <c r="U78" s="58"/>
      <c r="V78" s="58"/>
      <c r="W78" s="58"/>
    </row>
    <row r="79" spans="1:23" ht="16.5" customHeight="1">
      <c r="A79" s="314" t="s">
        <v>12</v>
      </c>
      <c r="B79" s="256" t="s">
        <v>14</v>
      </c>
      <c r="C79" s="259" t="s">
        <v>65</v>
      </c>
      <c r="D79" s="262" t="s">
        <v>129</v>
      </c>
      <c r="E79" s="265" t="s">
        <v>72</v>
      </c>
      <c r="F79" s="269" t="s">
        <v>130</v>
      </c>
      <c r="G79" s="32" t="s">
        <v>95</v>
      </c>
      <c r="H79" s="33">
        <v>0</v>
      </c>
      <c r="I79" s="24">
        <v>0</v>
      </c>
      <c r="J79" s="34"/>
      <c r="K79" s="35">
        <v>0</v>
      </c>
      <c r="L79" s="36">
        <v>110</v>
      </c>
      <c r="M79" s="25">
        <v>102</v>
      </c>
      <c r="N79" s="102" t="s">
        <v>97</v>
      </c>
      <c r="O79" s="129"/>
      <c r="P79" s="130"/>
      <c r="Q79" s="155"/>
      <c r="R79" s="58"/>
      <c r="S79" s="58"/>
      <c r="T79" s="58"/>
      <c r="U79" s="58"/>
      <c r="V79" s="58"/>
      <c r="W79" s="58"/>
    </row>
    <row r="80" spans="1:23" ht="18" customHeight="1">
      <c r="A80" s="316"/>
      <c r="B80" s="257"/>
      <c r="C80" s="260"/>
      <c r="D80" s="263"/>
      <c r="E80" s="266"/>
      <c r="F80" s="270"/>
      <c r="G80" s="82" t="s">
        <v>84</v>
      </c>
      <c r="H80" s="83"/>
      <c r="I80" s="84"/>
      <c r="J80" s="85"/>
      <c r="K80" s="86"/>
      <c r="L80" s="87">
        <v>0</v>
      </c>
      <c r="M80" s="88">
        <v>0</v>
      </c>
      <c r="N80" s="173" t="s">
        <v>96</v>
      </c>
      <c r="O80" s="132" t="s">
        <v>73</v>
      </c>
      <c r="P80" s="133"/>
      <c r="Q80" s="106"/>
      <c r="R80" s="58"/>
      <c r="S80" s="58"/>
      <c r="T80" s="58"/>
      <c r="U80" s="58"/>
      <c r="V80" s="58"/>
      <c r="W80" s="58"/>
    </row>
    <row r="81" spans="1:23" ht="16.2" customHeight="1">
      <c r="A81" s="316"/>
      <c r="B81" s="257"/>
      <c r="C81" s="260"/>
      <c r="D81" s="263"/>
      <c r="E81" s="267"/>
      <c r="F81" s="271"/>
      <c r="G81" s="181" t="s">
        <v>98</v>
      </c>
      <c r="H81" s="116"/>
      <c r="I81" s="182"/>
      <c r="J81" s="117"/>
      <c r="K81" s="183"/>
      <c r="L81" s="119">
        <v>590</v>
      </c>
      <c r="M81" s="66">
        <v>592</v>
      </c>
      <c r="N81" s="173" t="s">
        <v>105</v>
      </c>
      <c r="O81" s="166" t="s">
        <v>73</v>
      </c>
      <c r="P81" s="167"/>
      <c r="Q81" s="168"/>
      <c r="R81" s="58"/>
      <c r="S81" s="58"/>
      <c r="T81" s="58"/>
      <c r="U81" s="58"/>
      <c r="V81" s="58"/>
      <c r="W81" s="58"/>
    </row>
    <row r="82" spans="1:23" ht="11.25" customHeight="1">
      <c r="A82" s="316"/>
      <c r="B82" s="257"/>
      <c r="C82" s="260"/>
      <c r="D82" s="263"/>
      <c r="E82" s="267"/>
      <c r="F82" s="267"/>
      <c r="G82" s="50"/>
      <c r="H82" s="37"/>
      <c r="I82" s="38"/>
      <c r="J82" s="39"/>
      <c r="K82" s="40"/>
      <c r="L82" s="41"/>
      <c r="M82" s="42"/>
      <c r="N82" s="173" t="s">
        <v>99</v>
      </c>
      <c r="O82" s="166"/>
      <c r="P82" s="167" t="s">
        <v>73</v>
      </c>
      <c r="Q82" s="168"/>
      <c r="R82" s="58"/>
      <c r="S82" s="58"/>
      <c r="T82" s="58"/>
      <c r="U82" s="58"/>
      <c r="V82" s="58"/>
      <c r="W82" s="58"/>
    </row>
    <row r="83" spans="1:23" ht="13.5" customHeight="1" thickBot="1">
      <c r="A83" s="315"/>
      <c r="B83" s="258"/>
      <c r="C83" s="261"/>
      <c r="D83" s="264"/>
      <c r="E83" s="268"/>
      <c r="F83" s="268"/>
      <c r="G83" s="43" t="s">
        <v>13</v>
      </c>
      <c r="H83" s="44">
        <f t="shared" ref="H83:K83" si="13">SUM(H79:H81)</f>
        <v>0</v>
      </c>
      <c r="I83" s="45">
        <f t="shared" si="13"/>
        <v>0</v>
      </c>
      <c r="J83" s="46">
        <f t="shared" si="13"/>
        <v>0</v>
      </c>
      <c r="K83" s="47">
        <f t="shared" si="13"/>
        <v>0</v>
      </c>
      <c r="L83" s="48">
        <f>SUM(L79:L82)</f>
        <v>700</v>
      </c>
      <c r="M83" s="51">
        <f>SUM(M79:M82)</f>
        <v>694</v>
      </c>
      <c r="N83" s="172" t="s">
        <v>121</v>
      </c>
      <c r="O83" s="163"/>
      <c r="P83" s="164"/>
      <c r="Q83" s="99"/>
      <c r="R83" s="58"/>
      <c r="S83" s="58"/>
      <c r="T83" s="58"/>
      <c r="U83" s="58"/>
      <c r="V83" s="58"/>
      <c r="W83" s="58"/>
    </row>
    <row r="84" spans="1:23" ht="13.5" customHeight="1">
      <c r="A84" s="314" t="s">
        <v>12</v>
      </c>
      <c r="B84" s="256" t="s">
        <v>14</v>
      </c>
      <c r="C84" s="259" t="s">
        <v>66</v>
      </c>
      <c r="D84" s="262" t="s">
        <v>131</v>
      </c>
      <c r="E84" s="265" t="s">
        <v>72</v>
      </c>
      <c r="F84" s="269" t="s">
        <v>110</v>
      </c>
      <c r="G84" s="32" t="s">
        <v>95</v>
      </c>
      <c r="H84" s="33">
        <v>0</v>
      </c>
      <c r="I84" s="24">
        <v>0</v>
      </c>
      <c r="J84" s="34"/>
      <c r="K84" s="35">
        <v>0</v>
      </c>
      <c r="L84" s="36">
        <v>0</v>
      </c>
      <c r="M84" s="25">
        <v>111</v>
      </c>
      <c r="N84" s="173" t="s">
        <v>96</v>
      </c>
      <c r="O84" s="184"/>
      <c r="P84" s="175"/>
      <c r="Q84" s="81"/>
      <c r="R84" s="58"/>
      <c r="S84" s="58"/>
      <c r="T84" s="58"/>
      <c r="U84" s="58"/>
      <c r="V84" s="58"/>
      <c r="W84" s="58"/>
    </row>
    <row r="85" spans="1:23" ht="13.5" customHeight="1">
      <c r="A85" s="316"/>
      <c r="B85" s="257"/>
      <c r="C85" s="260"/>
      <c r="D85" s="263"/>
      <c r="E85" s="266"/>
      <c r="F85" s="270"/>
      <c r="G85" s="82" t="s">
        <v>84</v>
      </c>
      <c r="H85" s="83"/>
      <c r="I85" s="84"/>
      <c r="J85" s="85"/>
      <c r="K85" s="86"/>
      <c r="L85" s="87"/>
      <c r="M85" s="88">
        <v>0</v>
      </c>
      <c r="N85" s="173" t="s">
        <v>105</v>
      </c>
      <c r="O85" s="179"/>
      <c r="P85" s="180"/>
      <c r="Q85" s="106" t="s">
        <v>73</v>
      </c>
      <c r="R85" s="58"/>
      <c r="S85" s="58"/>
      <c r="T85" s="58"/>
      <c r="U85" s="58"/>
      <c r="V85" s="58"/>
      <c r="W85" s="58"/>
    </row>
    <row r="86" spans="1:23" ht="13.5" customHeight="1">
      <c r="A86" s="316"/>
      <c r="B86" s="257"/>
      <c r="C86" s="260"/>
      <c r="D86" s="263"/>
      <c r="E86" s="267"/>
      <c r="F86" s="271"/>
      <c r="G86" s="50" t="s">
        <v>98</v>
      </c>
      <c r="H86" s="37"/>
      <c r="I86" s="38"/>
      <c r="J86" s="39"/>
      <c r="K86" s="40"/>
      <c r="L86" s="41"/>
      <c r="M86" s="42">
        <v>48</v>
      </c>
      <c r="N86" s="173" t="s">
        <v>99</v>
      </c>
      <c r="O86" s="160"/>
      <c r="P86" s="161"/>
      <c r="Q86" s="94"/>
      <c r="R86" s="58"/>
      <c r="S86" s="58"/>
      <c r="T86" s="58"/>
      <c r="U86" s="58"/>
      <c r="V86" s="58"/>
      <c r="W86" s="58"/>
    </row>
    <row r="87" spans="1:23" ht="23.25" customHeight="1" thickBot="1">
      <c r="A87" s="315"/>
      <c r="B87" s="258"/>
      <c r="C87" s="261"/>
      <c r="D87" s="264"/>
      <c r="E87" s="268"/>
      <c r="F87" s="268"/>
      <c r="G87" s="43" t="s">
        <v>13</v>
      </c>
      <c r="H87" s="44">
        <f t="shared" ref="H87:M87" si="14">SUM(H84:H86)</f>
        <v>0</v>
      </c>
      <c r="I87" s="45">
        <f t="shared" si="14"/>
        <v>0</v>
      </c>
      <c r="J87" s="46">
        <f t="shared" si="14"/>
        <v>0</v>
      </c>
      <c r="K87" s="47">
        <f t="shared" si="14"/>
        <v>0</v>
      </c>
      <c r="L87" s="48">
        <f t="shared" si="14"/>
        <v>0</v>
      </c>
      <c r="M87" s="51">
        <f t="shared" si="14"/>
        <v>159</v>
      </c>
      <c r="N87" s="172" t="s">
        <v>121</v>
      </c>
      <c r="O87" s="163"/>
      <c r="P87" s="164"/>
      <c r="Q87" s="99"/>
      <c r="R87" s="58"/>
      <c r="S87" s="58"/>
      <c r="T87" s="58"/>
      <c r="U87" s="58"/>
      <c r="V87" s="58"/>
      <c r="W87" s="58"/>
    </row>
    <row r="88" spans="1:23" ht="17.25" customHeight="1">
      <c r="A88" s="314" t="s">
        <v>12</v>
      </c>
      <c r="B88" s="256" t="s">
        <v>14</v>
      </c>
      <c r="C88" s="259" t="s">
        <v>67</v>
      </c>
      <c r="D88" s="323" t="s">
        <v>132</v>
      </c>
      <c r="E88" s="389" t="s">
        <v>72</v>
      </c>
      <c r="F88" s="390" t="s">
        <v>133</v>
      </c>
      <c r="G88" s="391"/>
      <c r="H88" s="392">
        <v>0</v>
      </c>
      <c r="I88" s="393">
        <v>0</v>
      </c>
      <c r="J88" s="394"/>
      <c r="K88" s="395">
        <v>0</v>
      </c>
      <c r="L88" s="396">
        <v>0</v>
      </c>
      <c r="M88" s="397">
        <v>0</v>
      </c>
      <c r="N88" s="174" t="s">
        <v>105</v>
      </c>
      <c r="O88" s="129" t="s">
        <v>73</v>
      </c>
      <c r="P88" s="175"/>
      <c r="Q88" s="81"/>
      <c r="R88" s="58"/>
      <c r="S88" s="58"/>
      <c r="T88" s="58"/>
      <c r="U88" s="58"/>
      <c r="V88" s="58"/>
      <c r="W88" s="58"/>
    </row>
    <row r="89" spans="1:23" ht="16.5" customHeight="1">
      <c r="A89" s="316"/>
      <c r="B89" s="257"/>
      <c r="C89" s="260"/>
      <c r="D89" s="324"/>
      <c r="E89" s="398"/>
      <c r="F89" s="399"/>
      <c r="G89" s="400" t="s">
        <v>84</v>
      </c>
      <c r="H89" s="401">
        <v>40</v>
      </c>
      <c r="I89" s="402"/>
      <c r="J89" s="403"/>
      <c r="K89" s="404">
        <v>40</v>
      </c>
      <c r="L89" s="405">
        <v>0</v>
      </c>
      <c r="M89" s="406">
        <v>0</v>
      </c>
      <c r="N89" s="185" t="s">
        <v>121</v>
      </c>
      <c r="O89" s="179"/>
      <c r="P89" s="180"/>
      <c r="Q89" s="92"/>
      <c r="R89" s="58"/>
      <c r="S89" s="58"/>
      <c r="T89" s="58"/>
      <c r="U89" s="58"/>
      <c r="V89" s="58"/>
      <c r="W89" s="58"/>
    </row>
    <row r="90" spans="1:23" ht="18" customHeight="1">
      <c r="A90" s="316"/>
      <c r="B90" s="257"/>
      <c r="C90" s="260"/>
      <c r="D90" s="324"/>
      <c r="E90" s="407"/>
      <c r="F90" s="408"/>
      <c r="G90" s="409"/>
      <c r="H90" s="410"/>
      <c r="I90" s="411"/>
      <c r="J90" s="412"/>
      <c r="K90" s="413"/>
      <c r="L90" s="414"/>
      <c r="M90" s="415"/>
      <c r="N90" s="178"/>
      <c r="O90" s="160"/>
      <c r="P90" s="161"/>
      <c r="Q90" s="94"/>
      <c r="R90" s="58"/>
      <c r="S90" s="58"/>
      <c r="T90" s="58"/>
      <c r="U90" s="58"/>
      <c r="V90" s="58"/>
      <c r="W90" s="58"/>
    </row>
    <row r="91" spans="1:23" ht="28.2" customHeight="1" thickBot="1">
      <c r="A91" s="315"/>
      <c r="B91" s="258"/>
      <c r="C91" s="261"/>
      <c r="D91" s="325"/>
      <c r="E91" s="416"/>
      <c r="F91" s="416"/>
      <c r="G91" s="417" t="s">
        <v>13</v>
      </c>
      <c r="H91" s="418">
        <f t="shared" ref="H91:M91" si="15">SUM(H88:H90)</f>
        <v>40</v>
      </c>
      <c r="I91" s="419">
        <f t="shared" si="15"/>
        <v>0</v>
      </c>
      <c r="J91" s="420">
        <f t="shared" si="15"/>
        <v>0</v>
      </c>
      <c r="K91" s="421">
        <f t="shared" si="15"/>
        <v>40</v>
      </c>
      <c r="L91" s="422">
        <f t="shared" si="15"/>
        <v>0</v>
      </c>
      <c r="M91" s="423">
        <f t="shared" si="15"/>
        <v>0</v>
      </c>
      <c r="N91" s="186"/>
      <c r="O91" s="163"/>
      <c r="P91" s="164"/>
      <c r="Q91" s="99"/>
      <c r="R91" s="58"/>
      <c r="S91" s="58"/>
      <c r="T91" s="58"/>
      <c r="U91" s="58"/>
      <c r="V91" s="58"/>
      <c r="W91" s="58"/>
    </row>
    <row r="92" spans="1:23" ht="19.5" customHeight="1" thickBot="1">
      <c r="A92" s="20" t="s">
        <v>12</v>
      </c>
      <c r="B92" s="30" t="s">
        <v>14</v>
      </c>
      <c r="C92" s="290" t="s">
        <v>15</v>
      </c>
      <c r="D92" s="291"/>
      <c r="E92" s="291"/>
      <c r="F92" s="291"/>
      <c r="G92" s="292"/>
      <c r="H92" s="69">
        <f>H44+H49+H54+H59+H64+H69+H74+H78+H83+H91+H87</f>
        <v>204.2</v>
      </c>
      <c r="I92" s="69">
        <f t="shared" ref="I92:M92" si="16">I44+I49+I54+I59+I64+I69+I74+I78+I83+I91+I87</f>
        <v>0</v>
      </c>
      <c r="J92" s="69">
        <f t="shared" si="16"/>
        <v>0</v>
      </c>
      <c r="K92" s="69">
        <f t="shared" si="16"/>
        <v>190</v>
      </c>
      <c r="L92" s="69">
        <f t="shared" si="16"/>
        <v>4004.2</v>
      </c>
      <c r="M92" s="69">
        <f t="shared" si="16"/>
        <v>3711.7</v>
      </c>
      <c r="N92" s="31"/>
      <c r="O92" s="26"/>
      <c r="P92" s="26"/>
      <c r="Q92" s="27"/>
      <c r="R92" s="58"/>
      <c r="S92" s="58"/>
      <c r="T92" s="58"/>
      <c r="U92" s="58"/>
      <c r="V92" s="58"/>
      <c r="W92" s="58"/>
    </row>
    <row r="93" spans="1:23" ht="18.75" customHeight="1" thickBot="1">
      <c r="A93" s="53" t="s">
        <v>12</v>
      </c>
      <c r="B93" s="293" t="s">
        <v>16</v>
      </c>
      <c r="C93" s="293"/>
      <c r="D93" s="293"/>
      <c r="E93" s="293"/>
      <c r="F93" s="293"/>
      <c r="G93" s="294"/>
      <c r="H93" s="55">
        <f t="shared" ref="H93:M93" si="17">H92+H38</f>
        <v>298.89999999999998</v>
      </c>
      <c r="I93" s="55">
        <f t="shared" si="17"/>
        <v>0</v>
      </c>
      <c r="J93" s="55">
        <f t="shared" si="17"/>
        <v>0</v>
      </c>
      <c r="K93" s="55">
        <f t="shared" si="17"/>
        <v>279.5</v>
      </c>
      <c r="L93" s="55">
        <f t="shared" si="17"/>
        <v>5847.7</v>
      </c>
      <c r="M93" s="55">
        <f t="shared" si="17"/>
        <v>7687.7</v>
      </c>
      <c r="N93" s="28"/>
      <c r="O93" s="28"/>
      <c r="P93" s="28"/>
      <c r="Q93" s="29"/>
      <c r="R93" s="58"/>
      <c r="S93" s="58"/>
      <c r="T93" s="58"/>
      <c r="U93" s="58"/>
      <c r="V93" s="58"/>
      <c r="W93" s="58"/>
    </row>
    <row r="94" spans="1:23" ht="16.5" customHeight="1" thickBot="1">
      <c r="A94" s="19" t="s">
        <v>14</v>
      </c>
      <c r="B94" s="337" t="s">
        <v>134</v>
      </c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337"/>
      <c r="Q94" s="338"/>
      <c r="R94" s="58"/>
      <c r="S94" s="58"/>
      <c r="T94" s="58"/>
      <c r="U94" s="58"/>
      <c r="V94" s="58"/>
      <c r="W94" s="58"/>
    </row>
    <row r="95" spans="1:23" ht="15.75" customHeight="1" thickBot="1">
      <c r="A95" s="20" t="s">
        <v>14</v>
      </c>
      <c r="B95" s="21" t="s">
        <v>12</v>
      </c>
      <c r="C95" s="339" t="s">
        <v>135</v>
      </c>
      <c r="D95" s="340"/>
      <c r="E95" s="341"/>
      <c r="F95" s="341"/>
      <c r="G95" s="340"/>
      <c r="H95" s="340"/>
      <c r="I95" s="340"/>
      <c r="J95" s="340"/>
      <c r="K95" s="340"/>
      <c r="L95" s="340"/>
      <c r="M95" s="340"/>
      <c r="N95" s="340"/>
      <c r="O95" s="340"/>
      <c r="P95" s="340"/>
      <c r="Q95" s="342"/>
      <c r="R95" s="58"/>
      <c r="S95" s="58"/>
      <c r="T95" s="58"/>
      <c r="U95" s="58"/>
      <c r="V95" s="58"/>
      <c r="W95" s="58"/>
    </row>
    <row r="96" spans="1:23" ht="19.2" customHeight="1">
      <c r="A96" s="314" t="s">
        <v>14</v>
      </c>
      <c r="B96" s="256" t="s">
        <v>12</v>
      </c>
      <c r="C96" s="259" t="s">
        <v>12</v>
      </c>
      <c r="D96" s="262" t="s">
        <v>136</v>
      </c>
      <c r="E96" s="265" t="s">
        <v>72</v>
      </c>
      <c r="F96" s="269" t="s">
        <v>110</v>
      </c>
      <c r="G96" s="32" t="s">
        <v>95</v>
      </c>
      <c r="H96" s="33">
        <v>0</v>
      </c>
      <c r="I96" s="24">
        <v>0</v>
      </c>
      <c r="J96" s="34"/>
      <c r="K96" s="35">
        <v>0</v>
      </c>
      <c r="L96" s="36">
        <v>116</v>
      </c>
      <c r="M96" s="25">
        <v>117</v>
      </c>
      <c r="N96" s="102" t="s">
        <v>97</v>
      </c>
      <c r="O96" s="129"/>
      <c r="P96" s="130"/>
      <c r="Q96" s="155"/>
      <c r="R96" s="58"/>
      <c r="S96" s="58"/>
      <c r="T96" s="58"/>
      <c r="U96" s="58"/>
      <c r="V96" s="58"/>
      <c r="W96" s="58"/>
    </row>
    <row r="97" spans="1:23" ht="19.5" customHeight="1">
      <c r="A97" s="316"/>
      <c r="B97" s="257"/>
      <c r="C97" s="260"/>
      <c r="D97" s="263"/>
      <c r="E97" s="266"/>
      <c r="F97" s="270"/>
      <c r="G97" s="82" t="s">
        <v>84</v>
      </c>
      <c r="H97" s="83"/>
      <c r="I97" s="84"/>
      <c r="J97" s="85"/>
      <c r="K97" s="86"/>
      <c r="L97" s="87">
        <v>116</v>
      </c>
      <c r="M97" s="88">
        <v>117</v>
      </c>
      <c r="N97" s="173" t="s">
        <v>96</v>
      </c>
      <c r="O97" s="132" t="s">
        <v>73</v>
      </c>
      <c r="P97" s="133"/>
      <c r="Q97" s="106"/>
      <c r="R97" s="58"/>
      <c r="S97" s="58"/>
      <c r="T97" s="58"/>
      <c r="U97" s="58"/>
      <c r="V97" s="58"/>
      <c r="W97" s="58"/>
    </row>
    <row r="98" spans="1:23" ht="18" customHeight="1">
      <c r="A98" s="316"/>
      <c r="B98" s="257"/>
      <c r="C98" s="260"/>
      <c r="D98" s="263"/>
      <c r="E98" s="267"/>
      <c r="F98" s="271"/>
      <c r="G98" s="82" t="s">
        <v>98</v>
      </c>
      <c r="H98" s="83"/>
      <c r="I98" s="135"/>
      <c r="J98" s="85"/>
      <c r="K98" s="136"/>
      <c r="L98" s="87">
        <v>1317</v>
      </c>
      <c r="M98" s="88">
        <v>1318</v>
      </c>
      <c r="N98" s="173" t="s">
        <v>105</v>
      </c>
      <c r="O98" s="166" t="s">
        <v>73</v>
      </c>
      <c r="P98" s="167"/>
      <c r="Q98" s="168"/>
      <c r="R98" s="58"/>
      <c r="S98" s="58"/>
      <c r="T98" s="58"/>
      <c r="U98" s="58"/>
      <c r="V98" s="58"/>
      <c r="W98" s="58"/>
    </row>
    <row r="99" spans="1:23" ht="18" customHeight="1">
      <c r="A99" s="316"/>
      <c r="B99" s="257"/>
      <c r="C99" s="260"/>
      <c r="D99" s="263"/>
      <c r="E99" s="267"/>
      <c r="F99" s="267"/>
      <c r="G99" s="50"/>
      <c r="H99" s="37"/>
      <c r="I99" s="38"/>
      <c r="J99" s="39"/>
      <c r="K99" s="40"/>
      <c r="L99" s="41"/>
      <c r="M99" s="42"/>
      <c r="N99" s="173" t="s">
        <v>99</v>
      </c>
      <c r="O99" s="166"/>
      <c r="P99" s="167" t="s">
        <v>73</v>
      </c>
      <c r="Q99" s="168"/>
      <c r="R99" s="58"/>
      <c r="S99" s="58"/>
      <c r="T99" s="58"/>
      <c r="U99" s="58"/>
      <c r="V99" s="58"/>
      <c r="W99" s="58"/>
    </row>
    <row r="100" spans="1:23" ht="20.25" customHeight="1" thickBot="1">
      <c r="A100" s="315"/>
      <c r="B100" s="258"/>
      <c r="C100" s="261"/>
      <c r="D100" s="264"/>
      <c r="E100" s="268"/>
      <c r="F100" s="268"/>
      <c r="G100" s="43" t="s">
        <v>13</v>
      </c>
      <c r="H100" s="44">
        <f t="shared" ref="H100:K100" si="18">SUM(H96:H98)</f>
        <v>0</v>
      </c>
      <c r="I100" s="45">
        <f t="shared" si="18"/>
        <v>0</v>
      </c>
      <c r="J100" s="46">
        <f t="shared" si="18"/>
        <v>0</v>
      </c>
      <c r="K100" s="47">
        <f t="shared" si="18"/>
        <v>0</v>
      </c>
      <c r="L100" s="48">
        <f>SUM(L96:L99)</f>
        <v>1549</v>
      </c>
      <c r="M100" s="51">
        <f>SUM(M96:M99)</f>
        <v>1552</v>
      </c>
      <c r="N100" s="172" t="s">
        <v>121</v>
      </c>
      <c r="O100" s="138"/>
      <c r="P100" s="139"/>
      <c r="Q100" s="171"/>
      <c r="R100" s="58"/>
      <c r="S100" s="58"/>
      <c r="T100" s="58"/>
      <c r="U100" s="58"/>
      <c r="V100" s="58"/>
      <c r="W100" s="58"/>
    </row>
    <row r="101" spans="1:23" ht="18.75" customHeight="1">
      <c r="A101" s="314" t="s">
        <v>14</v>
      </c>
      <c r="B101" s="256" t="s">
        <v>12</v>
      </c>
      <c r="C101" s="259" t="s">
        <v>14</v>
      </c>
      <c r="D101" s="262" t="s">
        <v>137</v>
      </c>
      <c r="E101" s="265" t="s">
        <v>72</v>
      </c>
      <c r="F101" s="269" t="s">
        <v>110</v>
      </c>
      <c r="G101" s="32" t="s">
        <v>95</v>
      </c>
      <c r="H101" s="33">
        <v>0</v>
      </c>
      <c r="I101" s="24">
        <v>0</v>
      </c>
      <c r="J101" s="34"/>
      <c r="K101" s="35">
        <v>0</v>
      </c>
      <c r="L101" s="36">
        <v>0</v>
      </c>
      <c r="M101" s="25">
        <v>24</v>
      </c>
      <c r="N101" s="102" t="s">
        <v>97</v>
      </c>
      <c r="O101" s="129" t="s">
        <v>73</v>
      </c>
      <c r="P101" s="130"/>
      <c r="Q101" s="155"/>
      <c r="R101" s="58"/>
      <c r="S101" s="58"/>
      <c r="T101" s="58"/>
      <c r="U101" s="58"/>
      <c r="V101" s="58"/>
      <c r="W101" s="58"/>
    </row>
    <row r="102" spans="1:23" ht="14.25" customHeight="1">
      <c r="A102" s="316"/>
      <c r="B102" s="257"/>
      <c r="C102" s="260"/>
      <c r="D102" s="263"/>
      <c r="E102" s="266"/>
      <c r="F102" s="270"/>
      <c r="G102" s="82" t="s">
        <v>84</v>
      </c>
      <c r="H102" s="83"/>
      <c r="I102" s="84"/>
      <c r="J102" s="85"/>
      <c r="K102" s="86"/>
      <c r="L102" s="87"/>
      <c r="M102" s="88">
        <v>24</v>
      </c>
      <c r="N102" s="173" t="s">
        <v>96</v>
      </c>
      <c r="O102" s="132" t="s">
        <v>73</v>
      </c>
      <c r="P102" s="133"/>
      <c r="Q102" s="106"/>
      <c r="R102" s="58"/>
      <c r="S102" s="58"/>
      <c r="T102" s="58"/>
      <c r="U102" s="58"/>
      <c r="V102" s="58"/>
      <c r="W102" s="58"/>
    </row>
    <row r="103" spans="1:23" ht="20.25" customHeight="1">
      <c r="A103" s="316"/>
      <c r="B103" s="257"/>
      <c r="C103" s="260"/>
      <c r="D103" s="263"/>
      <c r="E103" s="267"/>
      <c r="F103" s="271"/>
      <c r="G103" s="82" t="s">
        <v>98</v>
      </c>
      <c r="H103" s="83"/>
      <c r="I103" s="135"/>
      <c r="J103" s="85"/>
      <c r="K103" s="136"/>
      <c r="L103" s="87"/>
      <c r="M103" s="88">
        <v>267</v>
      </c>
      <c r="N103" s="173" t="s">
        <v>105</v>
      </c>
      <c r="O103" s="166"/>
      <c r="P103" s="167" t="s">
        <v>73</v>
      </c>
      <c r="Q103" s="168"/>
      <c r="R103" s="58"/>
      <c r="S103" s="58"/>
      <c r="T103" s="58"/>
      <c r="U103" s="58"/>
      <c r="V103" s="58"/>
      <c r="W103" s="58"/>
    </row>
    <row r="104" spans="1:23" ht="17.25" customHeight="1">
      <c r="A104" s="316"/>
      <c r="B104" s="257"/>
      <c r="C104" s="260"/>
      <c r="D104" s="263"/>
      <c r="E104" s="267"/>
      <c r="F104" s="267"/>
      <c r="G104" s="50"/>
      <c r="H104" s="37"/>
      <c r="I104" s="38"/>
      <c r="J104" s="39"/>
      <c r="K104" s="40"/>
      <c r="L104" s="41"/>
      <c r="M104" s="42"/>
      <c r="N104" s="173" t="s">
        <v>99</v>
      </c>
      <c r="O104" s="166"/>
      <c r="P104" s="167" t="s">
        <v>73</v>
      </c>
      <c r="Q104" s="168"/>
      <c r="R104" s="58"/>
      <c r="S104" s="58"/>
      <c r="T104" s="58"/>
      <c r="U104" s="58"/>
      <c r="V104" s="58"/>
      <c r="W104" s="58"/>
    </row>
    <row r="105" spans="1:23" ht="15" customHeight="1" thickBot="1">
      <c r="A105" s="315"/>
      <c r="B105" s="258"/>
      <c r="C105" s="261"/>
      <c r="D105" s="264"/>
      <c r="E105" s="268"/>
      <c r="F105" s="268"/>
      <c r="G105" s="43" t="s">
        <v>13</v>
      </c>
      <c r="H105" s="44">
        <f t="shared" ref="H105:K105" si="19">SUM(H101:H103)</f>
        <v>0</v>
      </c>
      <c r="I105" s="45">
        <f t="shared" si="19"/>
        <v>0</v>
      </c>
      <c r="J105" s="46">
        <f t="shared" si="19"/>
        <v>0</v>
      </c>
      <c r="K105" s="47">
        <f t="shared" si="19"/>
        <v>0</v>
      </c>
      <c r="L105" s="48">
        <f>SUM(L101:L104)</f>
        <v>0</v>
      </c>
      <c r="M105" s="51">
        <f>SUM(M101:M104)</f>
        <v>315</v>
      </c>
      <c r="N105" s="172" t="s">
        <v>121</v>
      </c>
      <c r="O105" s="138"/>
      <c r="P105" s="139"/>
      <c r="Q105" s="171"/>
      <c r="R105" s="58"/>
      <c r="S105" s="58"/>
      <c r="T105" s="58"/>
      <c r="U105" s="58"/>
      <c r="V105" s="58"/>
      <c r="W105" s="58"/>
    </row>
    <row r="106" spans="1:23" ht="15" customHeight="1">
      <c r="A106" s="314" t="s">
        <v>14</v>
      </c>
      <c r="B106" s="256" t="s">
        <v>12</v>
      </c>
      <c r="C106" s="259" t="s">
        <v>58</v>
      </c>
      <c r="D106" s="262" t="s">
        <v>138</v>
      </c>
      <c r="E106" s="265" t="s">
        <v>72</v>
      </c>
      <c r="F106" s="269" t="s">
        <v>110</v>
      </c>
      <c r="G106" s="32" t="s">
        <v>95</v>
      </c>
      <c r="H106" s="33">
        <v>0</v>
      </c>
      <c r="I106" s="24">
        <v>0</v>
      </c>
      <c r="J106" s="34"/>
      <c r="K106" s="35">
        <v>0</v>
      </c>
      <c r="L106" s="36">
        <v>0</v>
      </c>
      <c r="M106" s="25">
        <v>75</v>
      </c>
      <c r="N106" s="102" t="s">
        <v>97</v>
      </c>
      <c r="O106" s="184"/>
      <c r="P106" s="130" t="s">
        <v>73</v>
      </c>
      <c r="Q106" s="155"/>
      <c r="R106" s="58"/>
      <c r="S106" s="58"/>
      <c r="T106" s="58"/>
      <c r="U106" s="58"/>
      <c r="V106" s="58"/>
      <c r="W106" s="58"/>
    </row>
    <row r="107" spans="1:23" ht="16.5" customHeight="1">
      <c r="A107" s="316"/>
      <c r="B107" s="257"/>
      <c r="C107" s="260"/>
      <c r="D107" s="263"/>
      <c r="E107" s="266"/>
      <c r="F107" s="270"/>
      <c r="G107" s="82" t="s">
        <v>84</v>
      </c>
      <c r="H107" s="83"/>
      <c r="I107" s="84"/>
      <c r="J107" s="85"/>
      <c r="K107" s="86"/>
      <c r="L107" s="87"/>
      <c r="M107" s="88">
        <v>75</v>
      </c>
      <c r="N107" s="173" t="s">
        <v>96</v>
      </c>
      <c r="O107" s="179"/>
      <c r="P107" s="133" t="s">
        <v>73</v>
      </c>
      <c r="Q107" s="106"/>
      <c r="R107" s="58"/>
      <c r="S107" s="58"/>
      <c r="T107" s="58"/>
      <c r="U107" s="58"/>
      <c r="V107" s="58"/>
      <c r="W107" s="58"/>
    </row>
    <row r="108" spans="1:23" ht="15" customHeight="1">
      <c r="A108" s="316"/>
      <c r="B108" s="257"/>
      <c r="C108" s="260"/>
      <c r="D108" s="263"/>
      <c r="E108" s="267"/>
      <c r="F108" s="271"/>
      <c r="G108" s="82" t="s">
        <v>98</v>
      </c>
      <c r="H108" s="83"/>
      <c r="I108" s="135"/>
      <c r="J108" s="85"/>
      <c r="K108" s="136"/>
      <c r="L108" s="87"/>
      <c r="M108" s="88">
        <v>845</v>
      </c>
      <c r="N108" s="173" t="s">
        <v>105</v>
      </c>
      <c r="O108" s="160"/>
      <c r="P108" s="167" t="s">
        <v>73</v>
      </c>
      <c r="Q108" s="168"/>
      <c r="R108" s="58"/>
      <c r="S108" s="58"/>
      <c r="T108" s="58"/>
      <c r="U108" s="58"/>
      <c r="V108" s="58"/>
      <c r="W108" s="58"/>
    </row>
    <row r="109" spans="1:23" ht="15" customHeight="1">
      <c r="A109" s="316"/>
      <c r="B109" s="257"/>
      <c r="C109" s="260"/>
      <c r="D109" s="263"/>
      <c r="E109" s="267"/>
      <c r="F109" s="267"/>
      <c r="G109" s="50"/>
      <c r="H109" s="37"/>
      <c r="I109" s="38"/>
      <c r="J109" s="39"/>
      <c r="K109" s="40"/>
      <c r="L109" s="41"/>
      <c r="M109" s="42"/>
      <c r="N109" s="173" t="s">
        <v>99</v>
      </c>
      <c r="O109" s="160"/>
      <c r="P109" s="167"/>
      <c r="Q109" s="168" t="s">
        <v>73</v>
      </c>
      <c r="R109" s="58"/>
      <c r="S109" s="58"/>
      <c r="T109" s="58"/>
      <c r="U109" s="58"/>
      <c r="V109" s="58"/>
      <c r="W109" s="58"/>
    </row>
    <row r="110" spans="1:23" ht="15" customHeight="1" thickBot="1">
      <c r="A110" s="315"/>
      <c r="B110" s="258"/>
      <c r="C110" s="261"/>
      <c r="D110" s="264"/>
      <c r="E110" s="268"/>
      <c r="F110" s="268"/>
      <c r="G110" s="43" t="s">
        <v>13</v>
      </c>
      <c r="H110" s="44">
        <f t="shared" ref="H110:K110" si="20">SUM(H106:H108)</f>
        <v>0</v>
      </c>
      <c r="I110" s="45">
        <f t="shared" si="20"/>
        <v>0</v>
      </c>
      <c r="J110" s="46">
        <f t="shared" si="20"/>
        <v>0</v>
      </c>
      <c r="K110" s="47">
        <f t="shared" si="20"/>
        <v>0</v>
      </c>
      <c r="L110" s="48">
        <f>SUM(L106:L109)</f>
        <v>0</v>
      </c>
      <c r="M110" s="51">
        <f>SUM(M106:M109)</f>
        <v>995</v>
      </c>
      <c r="N110" s="172" t="s">
        <v>121</v>
      </c>
      <c r="O110" s="163"/>
      <c r="P110" s="164"/>
      <c r="Q110" s="99"/>
      <c r="R110" s="58"/>
      <c r="S110" s="58"/>
      <c r="T110" s="58"/>
      <c r="U110" s="58"/>
      <c r="V110" s="58"/>
      <c r="W110" s="58"/>
    </row>
    <row r="111" spans="1:23" ht="14.25" customHeight="1">
      <c r="A111" s="314" t="s">
        <v>14</v>
      </c>
      <c r="B111" s="256" t="s">
        <v>12</v>
      </c>
      <c r="C111" s="259" t="s">
        <v>59</v>
      </c>
      <c r="D111" s="262" t="s">
        <v>139</v>
      </c>
      <c r="E111" s="265" t="s">
        <v>72</v>
      </c>
      <c r="F111" s="269" t="s">
        <v>140</v>
      </c>
      <c r="G111" s="32" t="s">
        <v>95</v>
      </c>
      <c r="H111" s="33">
        <v>0</v>
      </c>
      <c r="I111" s="24">
        <v>0</v>
      </c>
      <c r="J111" s="34"/>
      <c r="K111" s="35">
        <v>0</v>
      </c>
      <c r="L111" s="36">
        <v>0</v>
      </c>
      <c r="M111" s="25">
        <v>0</v>
      </c>
      <c r="N111" s="102" t="s">
        <v>97</v>
      </c>
      <c r="O111" s="129"/>
      <c r="P111" s="130" t="s">
        <v>73</v>
      </c>
      <c r="Q111" s="155"/>
      <c r="R111" s="58"/>
      <c r="S111" s="58"/>
      <c r="T111" s="58"/>
      <c r="U111" s="58"/>
      <c r="V111" s="58"/>
      <c r="W111" s="58"/>
    </row>
    <row r="112" spans="1:23" ht="15" customHeight="1">
      <c r="A112" s="316"/>
      <c r="B112" s="257"/>
      <c r="C112" s="260"/>
      <c r="D112" s="263"/>
      <c r="E112" s="266"/>
      <c r="F112" s="270"/>
      <c r="G112" s="82" t="s">
        <v>84</v>
      </c>
      <c r="H112" s="83"/>
      <c r="I112" s="84"/>
      <c r="J112" s="85"/>
      <c r="K112" s="86"/>
      <c r="L112" s="87"/>
      <c r="M112" s="88"/>
      <c r="N112" s="173" t="s">
        <v>96</v>
      </c>
      <c r="O112" s="132"/>
      <c r="P112" s="133" t="s">
        <v>73</v>
      </c>
      <c r="Q112" s="106"/>
      <c r="R112" s="58"/>
      <c r="S112" s="58"/>
      <c r="T112" s="58"/>
      <c r="U112" s="58"/>
      <c r="V112" s="58"/>
      <c r="W112" s="58"/>
    </row>
    <row r="113" spans="1:23" ht="15.75" customHeight="1">
      <c r="A113" s="316"/>
      <c r="B113" s="257"/>
      <c r="C113" s="260"/>
      <c r="D113" s="263"/>
      <c r="E113" s="267"/>
      <c r="F113" s="271"/>
      <c r="G113" s="50" t="s">
        <v>98</v>
      </c>
      <c r="H113" s="37"/>
      <c r="I113" s="38"/>
      <c r="J113" s="39"/>
      <c r="K113" s="40"/>
      <c r="L113" s="41"/>
      <c r="M113" s="42"/>
      <c r="N113" s="173" t="s">
        <v>105</v>
      </c>
      <c r="O113" s="166"/>
      <c r="P113" s="167" t="s">
        <v>73</v>
      </c>
      <c r="Q113" s="168"/>
      <c r="R113" s="58"/>
      <c r="S113" s="58"/>
      <c r="T113" s="58"/>
      <c r="U113" s="58"/>
      <c r="V113" s="58"/>
      <c r="W113" s="58"/>
    </row>
    <row r="114" spans="1:23" ht="15.75" customHeight="1">
      <c r="A114" s="316"/>
      <c r="B114" s="257"/>
      <c r="C114" s="260"/>
      <c r="D114" s="263"/>
      <c r="E114" s="267"/>
      <c r="F114" s="267"/>
      <c r="G114" s="50"/>
      <c r="H114" s="37"/>
      <c r="I114" s="38"/>
      <c r="J114" s="39"/>
      <c r="K114" s="40"/>
      <c r="L114" s="41"/>
      <c r="M114" s="42"/>
      <c r="N114" s="173" t="s">
        <v>99</v>
      </c>
      <c r="O114" s="166"/>
      <c r="P114" s="167"/>
      <c r="Q114" s="168" t="s">
        <v>73</v>
      </c>
      <c r="R114" s="58"/>
      <c r="S114" s="58"/>
      <c r="T114" s="58"/>
      <c r="U114" s="58"/>
      <c r="V114" s="58"/>
      <c r="W114" s="58"/>
    </row>
    <row r="115" spans="1:23" ht="29.25" customHeight="1" thickBot="1">
      <c r="A115" s="315"/>
      <c r="B115" s="258"/>
      <c r="C115" s="261"/>
      <c r="D115" s="264"/>
      <c r="E115" s="268"/>
      <c r="F115" s="268"/>
      <c r="G115" s="43" t="s">
        <v>13</v>
      </c>
      <c r="H115" s="44">
        <f t="shared" ref="H115:M115" si="21">SUM(H111:H113)</f>
        <v>0</v>
      </c>
      <c r="I115" s="45">
        <f t="shared" si="21"/>
        <v>0</v>
      </c>
      <c r="J115" s="46">
        <f t="shared" si="21"/>
        <v>0</v>
      </c>
      <c r="K115" s="47">
        <f t="shared" si="21"/>
        <v>0</v>
      </c>
      <c r="L115" s="48">
        <f t="shared" si="21"/>
        <v>0</v>
      </c>
      <c r="M115" s="51">
        <f t="shared" si="21"/>
        <v>0</v>
      </c>
      <c r="N115" s="170" t="s">
        <v>141</v>
      </c>
      <c r="O115" s="138"/>
      <c r="P115" s="139"/>
      <c r="Q115" s="171"/>
      <c r="R115" s="58"/>
      <c r="S115" s="58"/>
      <c r="T115" s="58"/>
      <c r="U115" s="58"/>
      <c r="V115" s="58"/>
      <c r="W115" s="58"/>
    </row>
    <row r="116" spans="1:23" ht="15.75" customHeight="1">
      <c r="A116" s="314" t="s">
        <v>14</v>
      </c>
      <c r="B116" s="256" t="s">
        <v>12</v>
      </c>
      <c r="C116" s="259" t="s">
        <v>61</v>
      </c>
      <c r="D116" s="262" t="s">
        <v>142</v>
      </c>
      <c r="E116" s="265" t="s">
        <v>72</v>
      </c>
      <c r="F116" s="269" t="s">
        <v>143</v>
      </c>
      <c r="G116" s="32" t="s">
        <v>95</v>
      </c>
      <c r="H116" s="33">
        <v>0</v>
      </c>
      <c r="I116" s="24">
        <v>0</v>
      </c>
      <c r="J116" s="34"/>
      <c r="K116" s="35">
        <v>0</v>
      </c>
      <c r="L116" s="36">
        <v>82</v>
      </c>
      <c r="M116" s="25">
        <v>82</v>
      </c>
      <c r="N116" s="102" t="s">
        <v>97</v>
      </c>
      <c r="O116" s="184"/>
      <c r="P116" s="175"/>
      <c r="Q116" s="81"/>
      <c r="R116" s="58"/>
      <c r="S116" s="58"/>
      <c r="T116" s="58"/>
      <c r="U116" s="58"/>
      <c r="V116" s="58"/>
      <c r="W116" s="58"/>
    </row>
    <row r="117" spans="1:23" ht="13.5" customHeight="1">
      <c r="A117" s="316"/>
      <c r="B117" s="257"/>
      <c r="C117" s="260"/>
      <c r="D117" s="263"/>
      <c r="E117" s="266"/>
      <c r="F117" s="270"/>
      <c r="G117" s="82" t="s">
        <v>84</v>
      </c>
      <c r="H117" s="83"/>
      <c r="I117" s="84"/>
      <c r="J117" s="85"/>
      <c r="K117" s="86"/>
      <c r="L117" s="87">
        <v>0</v>
      </c>
      <c r="M117" s="88">
        <v>0</v>
      </c>
      <c r="N117" s="173" t="s">
        <v>96</v>
      </c>
      <c r="O117" s="132" t="s">
        <v>73</v>
      </c>
      <c r="P117" s="180"/>
      <c r="Q117" s="92"/>
      <c r="R117" s="58"/>
      <c r="S117" s="58"/>
      <c r="T117" s="58"/>
      <c r="U117" s="58"/>
      <c r="V117" s="58"/>
      <c r="W117" s="58"/>
    </row>
    <row r="118" spans="1:23" ht="15" customHeight="1">
      <c r="A118" s="316"/>
      <c r="B118" s="257"/>
      <c r="C118" s="260"/>
      <c r="D118" s="263"/>
      <c r="E118" s="267"/>
      <c r="F118" s="271"/>
      <c r="G118" s="82" t="s">
        <v>98</v>
      </c>
      <c r="H118" s="83"/>
      <c r="I118" s="135"/>
      <c r="J118" s="85"/>
      <c r="K118" s="136"/>
      <c r="L118" s="87">
        <v>465</v>
      </c>
      <c r="M118" s="88">
        <v>466</v>
      </c>
      <c r="N118" s="173" t="s">
        <v>105</v>
      </c>
      <c r="O118" s="166" t="s">
        <v>73</v>
      </c>
      <c r="P118" s="161"/>
      <c r="Q118" s="94"/>
      <c r="R118" s="58"/>
      <c r="S118" s="58"/>
      <c r="T118" s="58"/>
      <c r="U118" s="58"/>
      <c r="V118" s="58"/>
      <c r="W118" s="58"/>
    </row>
    <row r="119" spans="1:23" ht="15" customHeight="1">
      <c r="A119" s="316"/>
      <c r="B119" s="257"/>
      <c r="C119" s="260"/>
      <c r="D119" s="263"/>
      <c r="E119" s="267"/>
      <c r="F119" s="267"/>
      <c r="G119" s="50"/>
      <c r="H119" s="37"/>
      <c r="I119" s="38"/>
      <c r="J119" s="39"/>
      <c r="K119" s="40"/>
      <c r="L119" s="41"/>
      <c r="M119" s="42"/>
      <c r="N119" s="173" t="s">
        <v>99</v>
      </c>
      <c r="O119" s="160"/>
      <c r="P119" s="161"/>
      <c r="Q119" s="94"/>
      <c r="R119" s="58"/>
      <c r="S119" s="58"/>
      <c r="T119" s="58"/>
      <c r="U119" s="58"/>
      <c r="V119" s="58"/>
      <c r="W119" s="58"/>
    </row>
    <row r="120" spans="1:23" ht="13.5" customHeight="1" thickBot="1">
      <c r="A120" s="315"/>
      <c r="B120" s="258"/>
      <c r="C120" s="261"/>
      <c r="D120" s="264"/>
      <c r="E120" s="268"/>
      <c r="F120" s="268"/>
      <c r="G120" s="43" t="s">
        <v>13</v>
      </c>
      <c r="H120" s="44">
        <f t="shared" ref="H120:M120" si="22">SUM(H116:H118)</f>
        <v>0</v>
      </c>
      <c r="I120" s="45">
        <f t="shared" si="22"/>
        <v>0</v>
      </c>
      <c r="J120" s="46">
        <f t="shared" si="22"/>
        <v>0</v>
      </c>
      <c r="K120" s="47">
        <f t="shared" si="22"/>
        <v>0</v>
      </c>
      <c r="L120" s="48">
        <f t="shared" si="22"/>
        <v>547</v>
      </c>
      <c r="M120" s="51">
        <f t="shared" si="22"/>
        <v>548</v>
      </c>
      <c r="N120" s="172" t="s">
        <v>121</v>
      </c>
      <c r="O120" s="163"/>
      <c r="P120" s="164"/>
      <c r="Q120" s="99"/>
      <c r="R120" s="58"/>
      <c r="S120" s="58"/>
      <c r="T120" s="58"/>
      <c r="U120" s="58"/>
      <c r="V120" s="58"/>
      <c r="W120" s="58"/>
    </row>
    <row r="121" spans="1:23" ht="15.75" customHeight="1">
      <c r="A121" s="314" t="s">
        <v>14</v>
      </c>
      <c r="B121" s="256" t="s">
        <v>12</v>
      </c>
      <c r="C121" s="259" t="s">
        <v>62</v>
      </c>
      <c r="D121" s="262" t="s">
        <v>144</v>
      </c>
      <c r="E121" s="265" t="s">
        <v>72</v>
      </c>
      <c r="F121" s="269" t="s">
        <v>110</v>
      </c>
      <c r="G121" s="32" t="s">
        <v>95</v>
      </c>
      <c r="H121" s="33">
        <v>0</v>
      </c>
      <c r="I121" s="24">
        <v>0</v>
      </c>
      <c r="J121" s="34"/>
      <c r="K121" s="35">
        <v>0</v>
      </c>
      <c r="L121" s="36">
        <v>9</v>
      </c>
      <c r="M121" s="25">
        <v>9</v>
      </c>
      <c r="N121" s="102" t="s">
        <v>97</v>
      </c>
      <c r="O121" s="184"/>
      <c r="P121" s="175"/>
      <c r="Q121" s="81"/>
      <c r="R121" s="58"/>
      <c r="S121" s="58"/>
      <c r="T121" s="58"/>
      <c r="U121" s="58"/>
      <c r="V121" s="58"/>
      <c r="W121" s="58"/>
    </row>
    <row r="122" spans="1:23" ht="14.25" customHeight="1">
      <c r="A122" s="316"/>
      <c r="B122" s="257"/>
      <c r="C122" s="260"/>
      <c r="D122" s="263"/>
      <c r="E122" s="266"/>
      <c r="F122" s="270"/>
      <c r="G122" s="82" t="s">
        <v>84</v>
      </c>
      <c r="H122" s="83"/>
      <c r="I122" s="84"/>
      <c r="J122" s="85"/>
      <c r="K122" s="86"/>
      <c r="L122" s="87"/>
      <c r="M122" s="88"/>
      <c r="N122" s="173" t="s">
        <v>96</v>
      </c>
      <c r="O122" s="179"/>
      <c r="P122" s="180"/>
      <c r="Q122" s="92"/>
      <c r="R122" s="58"/>
      <c r="S122" s="58"/>
      <c r="T122" s="58"/>
      <c r="U122" s="58"/>
      <c r="V122" s="58"/>
      <c r="W122" s="58"/>
    </row>
    <row r="123" spans="1:23" ht="12" customHeight="1">
      <c r="A123" s="316"/>
      <c r="B123" s="257"/>
      <c r="C123" s="260"/>
      <c r="D123" s="263"/>
      <c r="E123" s="267"/>
      <c r="F123" s="271"/>
      <c r="G123" s="82" t="s">
        <v>98</v>
      </c>
      <c r="H123" s="83"/>
      <c r="I123" s="135"/>
      <c r="J123" s="85"/>
      <c r="K123" s="136"/>
      <c r="L123" s="87">
        <v>49</v>
      </c>
      <c r="M123" s="88">
        <v>49</v>
      </c>
      <c r="N123" s="173" t="s">
        <v>105</v>
      </c>
      <c r="O123" s="160" t="s">
        <v>73</v>
      </c>
      <c r="P123" s="161"/>
      <c r="Q123" s="94"/>
      <c r="R123" s="58"/>
      <c r="S123" s="58"/>
      <c r="T123" s="58"/>
      <c r="U123" s="58"/>
      <c r="V123" s="58"/>
      <c r="W123" s="58"/>
    </row>
    <row r="124" spans="1:23" ht="12" customHeight="1">
      <c r="A124" s="316"/>
      <c r="B124" s="257"/>
      <c r="C124" s="260"/>
      <c r="D124" s="263"/>
      <c r="E124" s="267"/>
      <c r="F124" s="267"/>
      <c r="G124" s="50"/>
      <c r="H124" s="37"/>
      <c r="I124" s="38"/>
      <c r="J124" s="39"/>
      <c r="K124" s="40"/>
      <c r="L124" s="41"/>
      <c r="M124" s="42"/>
      <c r="N124" s="173" t="s">
        <v>99</v>
      </c>
      <c r="O124" s="160"/>
      <c r="P124" s="161"/>
      <c r="Q124" s="94"/>
      <c r="R124" s="58"/>
      <c r="S124" s="58"/>
      <c r="T124" s="58"/>
      <c r="U124" s="58"/>
      <c r="V124" s="58"/>
      <c r="W124" s="58"/>
    </row>
    <row r="125" spans="1:23" ht="13.5" customHeight="1" thickBot="1">
      <c r="A125" s="315"/>
      <c r="B125" s="258"/>
      <c r="C125" s="261"/>
      <c r="D125" s="264"/>
      <c r="E125" s="268"/>
      <c r="F125" s="268"/>
      <c r="G125" s="43" t="s">
        <v>13</v>
      </c>
      <c r="H125" s="44">
        <f t="shared" ref="H125:K125" si="23">SUM(H121:H123)</f>
        <v>0</v>
      </c>
      <c r="I125" s="45">
        <f t="shared" si="23"/>
        <v>0</v>
      </c>
      <c r="J125" s="46">
        <f t="shared" si="23"/>
        <v>0</v>
      </c>
      <c r="K125" s="47">
        <f t="shared" si="23"/>
        <v>0</v>
      </c>
      <c r="L125" s="48">
        <f>SUM(L121:L124)</f>
        <v>58</v>
      </c>
      <c r="M125" s="51">
        <f>SUM(M121:M124)</f>
        <v>58</v>
      </c>
      <c r="N125" s="172" t="s">
        <v>121</v>
      </c>
      <c r="O125" s="163"/>
      <c r="P125" s="164"/>
      <c r="Q125" s="99"/>
      <c r="R125" s="58"/>
      <c r="S125" s="58"/>
      <c r="T125" s="58"/>
      <c r="U125" s="58"/>
      <c r="V125" s="58"/>
      <c r="W125" s="58"/>
    </row>
    <row r="126" spans="1:23" ht="15.75" customHeight="1">
      <c r="A126" s="314" t="s">
        <v>14</v>
      </c>
      <c r="B126" s="256" t="s">
        <v>12</v>
      </c>
      <c r="C126" s="259" t="s">
        <v>63</v>
      </c>
      <c r="D126" s="262" t="s">
        <v>145</v>
      </c>
      <c r="E126" s="265" t="s">
        <v>72</v>
      </c>
      <c r="F126" s="269" t="s">
        <v>110</v>
      </c>
      <c r="G126" s="32" t="s">
        <v>95</v>
      </c>
      <c r="H126" s="33">
        <v>0</v>
      </c>
      <c r="I126" s="24">
        <v>0</v>
      </c>
      <c r="J126" s="34"/>
      <c r="K126" s="35">
        <v>0</v>
      </c>
      <c r="L126" s="36">
        <v>0</v>
      </c>
      <c r="M126" s="25">
        <v>29</v>
      </c>
      <c r="N126" s="102" t="s">
        <v>97</v>
      </c>
      <c r="O126" s="129"/>
      <c r="P126" s="130" t="s">
        <v>73</v>
      </c>
      <c r="Q126" s="155"/>
      <c r="R126" s="58"/>
      <c r="S126" s="58"/>
      <c r="T126" s="58"/>
      <c r="U126" s="58"/>
      <c r="V126" s="58"/>
      <c r="W126" s="58"/>
    </row>
    <row r="127" spans="1:23" ht="13.5" customHeight="1">
      <c r="A127" s="316"/>
      <c r="B127" s="257"/>
      <c r="C127" s="260"/>
      <c r="D127" s="263"/>
      <c r="E127" s="266"/>
      <c r="F127" s="270"/>
      <c r="G127" s="82" t="s">
        <v>84</v>
      </c>
      <c r="H127" s="83"/>
      <c r="I127" s="84"/>
      <c r="J127" s="85"/>
      <c r="K127" s="86"/>
      <c r="L127" s="87"/>
      <c r="M127" s="88">
        <v>0</v>
      </c>
      <c r="N127" s="173" t="s">
        <v>96</v>
      </c>
      <c r="O127" s="132"/>
      <c r="P127" s="133" t="s">
        <v>73</v>
      </c>
      <c r="Q127" s="106"/>
      <c r="R127" s="58"/>
      <c r="S127" s="58"/>
      <c r="T127" s="58"/>
      <c r="U127" s="58"/>
      <c r="V127" s="58"/>
      <c r="W127" s="58"/>
    </row>
    <row r="128" spans="1:23" ht="14.25" customHeight="1">
      <c r="A128" s="316"/>
      <c r="B128" s="257"/>
      <c r="C128" s="260"/>
      <c r="D128" s="263"/>
      <c r="E128" s="267"/>
      <c r="F128" s="271"/>
      <c r="G128" s="82" t="s">
        <v>98</v>
      </c>
      <c r="H128" s="83"/>
      <c r="I128" s="135"/>
      <c r="J128" s="85"/>
      <c r="K128" s="136"/>
      <c r="L128" s="87"/>
      <c r="M128" s="88">
        <v>164</v>
      </c>
      <c r="N128" s="173" t="s">
        <v>105</v>
      </c>
      <c r="O128" s="166"/>
      <c r="P128" s="167" t="s">
        <v>73</v>
      </c>
      <c r="Q128" s="168"/>
      <c r="R128" s="58"/>
      <c r="S128" s="58"/>
      <c r="T128" s="58"/>
      <c r="U128" s="58"/>
      <c r="V128" s="58"/>
      <c r="W128" s="58"/>
    </row>
    <row r="129" spans="1:23" ht="16.5" customHeight="1">
      <c r="A129" s="316"/>
      <c r="B129" s="257"/>
      <c r="C129" s="260"/>
      <c r="D129" s="263"/>
      <c r="E129" s="267"/>
      <c r="F129" s="267"/>
      <c r="G129" s="50"/>
      <c r="H129" s="37"/>
      <c r="I129" s="38"/>
      <c r="J129" s="39"/>
      <c r="K129" s="40"/>
      <c r="L129" s="41"/>
      <c r="M129" s="42"/>
      <c r="N129" s="173" t="s">
        <v>99</v>
      </c>
      <c r="O129" s="166"/>
      <c r="P129" s="167" t="s">
        <v>73</v>
      </c>
      <c r="Q129" s="168"/>
      <c r="R129" s="58"/>
      <c r="S129" s="58"/>
      <c r="T129" s="58"/>
      <c r="U129" s="58"/>
      <c r="V129" s="58"/>
      <c r="W129" s="58"/>
    </row>
    <row r="130" spans="1:23" ht="14.25" customHeight="1" thickBot="1">
      <c r="A130" s="315"/>
      <c r="B130" s="258"/>
      <c r="C130" s="261"/>
      <c r="D130" s="264"/>
      <c r="E130" s="268"/>
      <c r="F130" s="268"/>
      <c r="G130" s="43" t="s">
        <v>13</v>
      </c>
      <c r="H130" s="44">
        <f t="shared" ref="H130:K130" si="24">SUM(H126:H128)</f>
        <v>0</v>
      </c>
      <c r="I130" s="45">
        <f t="shared" si="24"/>
        <v>0</v>
      </c>
      <c r="J130" s="46">
        <f t="shared" si="24"/>
        <v>0</v>
      </c>
      <c r="K130" s="47">
        <f t="shared" si="24"/>
        <v>0</v>
      </c>
      <c r="L130" s="48">
        <f>SUM(L126:L129)</f>
        <v>0</v>
      </c>
      <c r="M130" s="51">
        <f>SUM(M126:M129)</f>
        <v>193</v>
      </c>
      <c r="N130" s="172" t="s">
        <v>121</v>
      </c>
      <c r="O130" s="138"/>
      <c r="P130" s="139"/>
      <c r="Q130" s="171"/>
      <c r="R130" s="58"/>
      <c r="S130" s="58"/>
      <c r="T130" s="58"/>
      <c r="U130" s="58"/>
      <c r="V130" s="58"/>
      <c r="W130" s="58"/>
    </row>
    <row r="131" spans="1:23" ht="16.95" customHeight="1">
      <c r="A131" s="314" t="s">
        <v>14</v>
      </c>
      <c r="B131" s="256" t="s">
        <v>12</v>
      </c>
      <c r="C131" s="259" t="s">
        <v>64</v>
      </c>
      <c r="D131" s="262" t="s">
        <v>146</v>
      </c>
      <c r="E131" s="265" t="s">
        <v>72</v>
      </c>
      <c r="F131" s="269" t="s">
        <v>147</v>
      </c>
      <c r="G131" s="32" t="s">
        <v>95</v>
      </c>
      <c r="H131" s="33">
        <v>0</v>
      </c>
      <c r="I131" s="24">
        <v>0</v>
      </c>
      <c r="J131" s="34"/>
      <c r="K131" s="35">
        <v>0</v>
      </c>
      <c r="L131" s="36">
        <v>0</v>
      </c>
      <c r="M131" s="25">
        <v>195.5</v>
      </c>
      <c r="N131" s="102" t="s">
        <v>97</v>
      </c>
      <c r="O131" s="184"/>
      <c r="P131" s="130" t="s">
        <v>73</v>
      </c>
      <c r="Q131" s="81"/>
      <c r="R131" s="58"/>
      <c r="S131" s="58"/>
      <c r="T131" s="58"/>
      <c r="U131" s="58"/>
      <c r="V131" s="58"/>
      <c r="W131" s="58"/>
    </row>
    <row r="132" spans="1:23" ht="18.75" customHeight="1">
      <c r="A132" s="316"/>
      <c r="B132" s="257"/>
      <c r="C132" s="260"/>
      <c r="D132" s="263"/>
      <c r="E132" s="266"/>
      <c r="F132" s="270"/>
      <c r="G132" s="82" t="s">
        <v>84</v>
      </c>
      <c r="H132" s="83"/>
      <c r="I132" s="84"/>
      <c r="J132" s="85"/>
      <c r="K132" s="86"/>
      <c r="L132" s="87"/>
      <c r="M132" s="88"/>
      <c r="N132" s="173" t="s">
        <v>96</v>
      </c>
      <c r="O132" s="179"/>
      <c r="P132" s="133" t="s">
        <v>73</v>
      </c>
      <c r="Q132" s="92"/>
      <c r="R132" s="58"/>
      <c r="S132" s="58"/>
      <c r="T132" s="58"/>
      <c r="U132" s="58"/>
      <c r="V132" s="58"/>
      <c r="W132" s="58"/>
    </row>
    <row r="133" spans="1:23" ht="18" customHeight="1">
      <c r="A133" s="316"/>
      <c r="B133" s="257"/>
      <c r="C133" s="260"/>
      <c r="D133" s="263"/>
      <c r="E133" s="267"/>
      <c r="F133" s="271"/>
      <c r="G133" s="82" t="s">
        <v>98</v>
      </c>
      <c r="H133" s="83"/>
      <c r="I133" s="135"/>
      <c r="J133" s="85"/>
      <c r="K133" s="136"/>
      <c r="L133" s="87"/>
      <c r="M133" s="88">
        <v>1108</v>
      </c>
      <c r="N133" s="173" t="s">
        <v>105</v>
      </c>
      <c r="O133" s="160"/>
      <c r="P133" s="167" t="s">
        <v>73</v>
      </c>
      <c r="Q133" s="94"/>
      <c r="R133" s="58"/>
      <c r="S133" s="58"/>
      <c r="T133" s="58"/>
      <c r="U133" s="58"/>
      <c r="V133" s="58"/>
      <c r="W133" s="58"/>
    </row>
    <row r="134" spans="1:23" ht="14.25" customHeight="1">
      <c r="A134" s="316"/>
      <c r="B134" s="257"/>
      <c r="C134" s="260"/>
      <c r="D134" s="263"/>
      <c r="E134" s="267"/>
      <c r="F134" s="267"/>
      <c r="G134" s="50"/>
      <c r="H134" s="37"/>
      <c r="I134" s="38"/>
      <c r="J134" s="39"/>
      <c r="K134" s="40"/>
      <c r="L134" s="41"/>
      <c r="M134" s="42"/>
      <c r="N134" s="173" t="s">
        <v>99</v>
      </c>
      <c r="O134" s="160"/>
      <c r="P134" s="167"/>
      <c r="Q134" s="94"/>
      <c r="R134" s="58"/>
      <c r="S134" s="58"/>
      <c r="T134" s="58"/>
      <c r="U134" s="58"/>
      <c r="V134" s="58"/>
      <c r="W134" s="58"/>
    </row>
    <row r="135" spans="1:23" ht="19.95" customHeight="1" thickBot="1">
      <c r="A135" s="315"/>
      <c r="B135" s="258"/>
      <c r="C135" s="261"/>
      <c r="D135" s="264"/>
      <c r="E135" s="268"/>
      <c r="F135" s="268"/>
      <c r="G135" s="43" t="s">
        <v>13</v>
      </c>
      <c r="H135" s="44">
        <f t="shared" ref="H135:L135" si="25">SUM(H131:H133)</f>
        <v>0</v>
      </c>
      <c r="I135" s="45">
        <f t="shared" si="25"/>
        <v>0</v>
      </c>
      <c r="J135" s="46">
        <f t="shared" si="25"/>
        <v>0</v>
      </c>
      <c r="K135" s="47">
        <f t="shared" si="25"/>
        <v>0</v>
      </c>
      <c r="L135" s="48">
        <f t="shared" si="25"/>
        <v>0</v>
      </c>
      <c r="M135" s="51">
        <f>SUM(M131:M134)</f>
        <v>1303.5</v>
      </c>
      <c r="N135" s="172" t="s">
        <v>148</v>
      </c>
      <c r="O135" s="163"/>
      <c r="P135" s="164"/>
      <c r="Q135" s="99"/>
      <c r="R135" s="58"/>
      <c r="S135" s="58"/>
      <c r="T135" s="58"/>
      <c r="U135" s="58"/>
      <c r="V135" s="58"/>
      <c r="W135" s="58"/>
    </row>
    <row r="136" spans="1:23" ht="18" customHeight="1">
      <c r="A136" s="314" t="s">
        <v>14</v>
      </c>
      <c r="B136" s="256" t="s">
        <v>12</v>
      </c>
      <c r="C136" s="259" t="s">
        <v>65</v>
      </c>
      <c r="D136" s="262" t="s">
        <v>149</v>
      </c>
      <c r="E136" s="265" t="s">
        <v>72</v>
      </c>
      <c r="F136" s="269" t="s">
        <v>94</v>
      </c>
      <c r="G136" s="32" t="s">
        <v>95</v>
      </c>
      <c r="H136" s="33">
        <v>0</v>
      </c>
      <c r="I136" s="24">
        <v>0</v>
      </c>
      <c r="J136" s="34"/>
      <c r="K136" s="35">
        <v>0</v>
      </c>
      <c r="L136" s="36">
        <v>17</v>
      </c>
      <c r="M136" s="25">
        <v>18</v>
      </c>
      <c r="N136" s="102" t="s">
        <v>97</v>
      </c>
      <c r="O136" s="129" t="s">
        <v>73</v>
      </c>
      <c r="P136" s="130"/>
      <c r="Q136" s="155"/>
      <c r="R136" s="58"/>
      <c r="S136" s="58"/>
      <c r="T136" s="58"/>
      <c r="U136" s="58"/>
      <c r="V136" s="58"/>
      <c r="W136" s="58"/>
    </row>
    <row r="137" spans="1:23" ht="18" customHeight="1">
      <c r="A137" s="316"/>
      <c r="B137" s="257"/>
      <c r="C137" s="260"/>
      <c r="D137" s="263"/>
      <c r="E137" s="266"/>
      <c r="F137" s="270"/>
      <c r="G137" s="82" t="s">
        <v>84</v>
      </c>
      <c r="H137" s="83"/>
      <c r="I137" s="84"/>
      <c r="J137" s="85"/>
      <c r="K137" s="86"/>
      <c r="L137" s="87"/>
      <c r="M137" s="88"/>
      <c r="N137" s="173" t="s">
        <v>96</v>
      </c>
      <c r="O137" s="132" t="s">
        <v>73</v>
      </c>
      <c r="P137" s="133"/>
      <c r="Q137" s="106"/>
      <c r="R137" s="58"/>
      <c r="S137" s="58"/>
      <c r="T137" s="58"/>
      <c r="U137" s="58"/>
      <c r="V137" s="58"/>
      <c r="W137" s="58"/>
    </row>
    <row r="138" spans="1:23" ht="14.4" customHeight="1">
      <c r="A138" s="316"/>
      <c r="B138" s="257"/>
      <c r="C138" s="260"/>
      <c r="D138" s="263"/>
      <c r="E138" s="267"/>
      <c r="F138" s="271"/>
      <c r="G138" s="82" t="s">
        <v>98</v>
      </c>
      <c r="H138" s="83"/>
      <c r="I138" s="135"/>
      <c r="J138" s="85"/>
      <c r="K138" s="136"/>
      <c r="L138" s="87">
        <v>97</v>
      </c>
      <c r="M138" s="88">
        <v>98</v>
      </c>
      <c r="N138" s="173" t="s">
        <v>105</v>
      </c>
      <c r="O138" s="166"/>
      <c r="P138" s="167" t="s">
        <v>73</v>
      </c>
      <c r="Q138" s="168"/>
      <c r="R138" s="58"/>
      <c r="S138" s="58"/>
      <c r="T138" s="58"/>
      <c r="U138" s="58"/>
      <c r="V138" s="58"/>
      <c r="W138" s="58"/>
    </row>
    <row r="139" spans="1:23" ht="15.6" customHeight="1">
      <c r="A139" s="316"/>
      <c r="B139" s="257"/>
      <c r="C139" s="260"/>
      <c r="D139" s="263"/>
      <c r="E139" s="267"/>
      <c r="F139" s="267"/>
      <c r="G139" s="50"/>
      <c r="H139" s="37"/>
      <c r="I139" s="38"/>
      <c r="J139" s="39"/>
      <c r="K139" s="40"/>
      <c r="L139" s="41"/>
      <c r="M139" s="42"/>
      <c r="N139" s="173" t="s">
        <v>99</v>
      </c>
      <c r="O139" s="166"/>
      <c r="P139" s="167" t="s">
        <v>73</v>
      </c>
      <c r="Q139" s="168"/>
      <c r="R139" s="58"/>
      <c r="S139" s="58"/>
      <c r="T139" s="58"/>
      <c r="U139" s="58"/>
      <c r="V139" s="58"/>
      <c r="W139" s="58"/>
    </row>
    <row r="140" spans="1:23" ht="13.2" customHeight="1" thickBot="1">
      <c r="A140" s="315"/>
      <c r="B140" s="258"/>
      <c r="C140" s="261"/>
      <c r="D140" s="264"/>
      <c r="E140" s="268"/>
      <c r="F140" s="268"/>
      <c r="G140" s="43" t="s">
        <v>13</v>
      </c>
      <c r="H140" s="44">
        <f t="shared" ref="H140:M140" si="26">SUM(H136:H138)</f>
        <v>0</v>
      </c>
      <c r="I140" s="45">
        <f t="shared" si="26"/>
        <v>0</v>
      </c>
      <c r="J140" s="46">
        <f t="shared" si="26"/>
        <v>0</v>
      </c>
      <c r="K140" s="47">
        <f t="shared" si="26"/>
        <v>0</v>
      </c>
      <c r="L140" s="48">
        <f t="shared" si="26"/>
        <v>114</v>
      </c>
      <c r="M140" s="51">
        <f t="shared" si="26"/>
        <v>116</v>
      </c>
      <c r="N140" s="172" t="s">
        <v>121</v>
      </c>
      <c r="O140" s="138"/>
      <c r="P140" s="139"/>
      <c r="Q140" s="171"/>
      <c r="R140" s="58"/>
      <c r="S140" s="58"/>
      <c r="T140" s="58"/>
      <c r="U140" s="58"/>
      <c r="V140" s="58"/>
      <c r="W140" s="58"/>
    </row>
    <row r="141" spans="1:23" ht="15" customHeight="1">
      <c r="A141" s="314" t="s">
        <v>14</v>
      </c>
      <c r="B141" s="256" t="s">
        <v>12</v>
      </c>
      <c r="C141" s="259" t="s">
        <v>66</v>
      </c>
      <c r="D141" s="262" t="s">
        <v>150</v>
      </c>
      <c r="E141" s="265" t="s">
        <v>72</v>
      </c>
      <c r="F141" s="269" t="s">
        <v>151</v>
      </c>
      <c r="G141" s="32" t="s">
        <v>95</v>
      </c>
      <c r="H141" s="33">
        <v>0</v>
      </c>
      <c r="I141" s="24">
        <v>0</v>
      </c>
      <c r="J141" s="34"/>
      <c r="K141" s="35">
        <v>0</v>
      </c>
      <c r="L141" s="36">
        <v>0</v>
      </c>
      <c r="M141" s="25">
        <v>6</v>
      </c>
      <c r="N141" s="102" t="s">
        <v>97</v>
      </c>
      <c r="O141" s="184"/>
      <c r="P141" s="175"/>
      <c r="Q141" s="81"/>
      <c r="R141" s="58"/>
      <c r="S141" s="58"/>
      <c r="T141" s="58"/>
      <c r="U141" s="58"/>
      <c r="V141" s="58"/>
      <c r="W141" s="58"/>
    </row>
    <row r="142" spans="1:23" ht="18.600000000000001" customHeight="1">
      <c r="A142" s="316"/>
      <c r="B142" s="257"/>
      <c r="C142" s="260"/>
      <c r="D142" s="263"/>
      <c r="E142" s="266"/>
      <c r="F142" s="270"/>
      <c r="G142" s="82" t="s">
        <v>84</v>
      </c>
      <c r="H142" s="83"/>
      <c r="I142" s="84"/>
      <c r="J142" s="85"/>
      <c r="K142" s="86"/>
      <c r="L142" s="87"/>
      <c r="M142" s="88"/>
      <c r="N142" s="173" t="s">
        <v>96</v>
      </c>
      <c r="O142" s="179"/>
      <c r="P142" s="133" t="s">
        <v>73</v>
      </c>
      <c r="Q142" s="92"/>
      <c r="R142" s="58"/>
      <c r="S142" s="58"/>
      <c r="T142" s="58"/>
      <c r="U142" s="58"/>
      <c r="V142" s="58"/>
      <c r="W142" s="58"/>
    </row>
    <row r="143" spans="1:23" ht="16.2" customHeight="1">
      <c r="A143" s="316"/>
      <c r="B143" s="257"/>
      <c r="C143" s="260"/>
      <c r="D143" s="263"/>
      <c r="E143" s="267"/>
      <c r="F143" s="271"/>
      <c r="G143" s="82" t="s">
        <v>98</v>
      </c>
      <c r="H143" s="83"/>
      <c r="I143" s="135"/>
      <c r="J143" s="85"/>
      <c r="K143" s="136"/>
      <c r="L143" s="87"/>
      <c r="M143" s="88">
        <v>36</v>
      </c>
      <c r="N143" s="173" t="s">
        <v>105</v>
      </c>
      <c r="O143" s="160"/>
      <c r="P143" s="167" t="s">
        <v>73</v>
      </c>
      <c r="Q143" s="94"/>
      <c r="R143" s="58"/>
      <c r="S143" s="58"/>
      <c r="T143" s="58"/>
      <c r="U143" s="58"/>
      <c r="V143" s="58"/>
      <c r="W143" s="58"/>
    </row>
    <row r="144" spans="1:23" ht="10.199999999999999" customHeight="1">
      <c r="A144" s="316"/>
      <c r="B144" s="257"/>
      <c r="C144" s="260"/>
      <c r="D144" s="263"/>
      <c r="E144" s="267"/>
      <c r="F144" s="267"/>
      <c r="G144" s="50"/>
      <c r="H144" s="37"/>
      <c r="I144" s="38"/>
      <c r="J144" s="39"/>
      <c r="K144" s="40"/>
      <c r="L144" s="41"/>
      <c r="M144" s="42"/>
      <c r="N144" s="173" t="s">
        <v>99</v>
      </c>
      <c r="O144" s="160"/>
      <c r="P144" s="167" t="s">
        <v>73</v>
      </c>
      <c r="Q144" s="94"/>
      <c r="R144" s="58"/>
      <c r="S144" s="58"/>
      <c r="T144" s="58"/>
      <c r="U144" s="58"/>
      <c r="V144" s="58"/>
      <c r="W144" s="58"/>
    </row>
    <row r="145" spans="1:23" ht="16.2" customHeight="1" thickBot="1">
      <c r="A145" s="315"/>
      <c r="B145" s="258"/>
      <c r="C145" s="261"/>
      <c r="D145" s="264"/>
      <c r="E145" s="268"/>
      <c r="F145" s="268"/>
      <c r="G145" s="43" t="s">
        <v>13</v>
      </c>
      <c r="H145" s="44">
        <f t="shared" ref="H145:L145" si="27">SUM(H141:H143)</f>
        <v>0</v>
      </c>
      <c r="I145" s="45">
        <f t="shared" si="27"/>
        <v>0</v>
      </c>
      <c r="J145" s="46">
        <f t="shared" si="27"/>
        <v>0</v>
      </c>
      <c r="K145" s="47">
        <f t="shared" si="27"/>
        <v>0</v>
      </c>
      <c r="L145" s="48">
        <f t="shared" si="27"/>
        <v>0</v>
      </c>
      <c r="M145" s="51">
        <f>SUM(M141:M144)</f>
        <v>42</v>
      </c>
      <c r="N145" s="172" t="s">
        <v>121</v>
      </c>
      <c r="O145" s="163"/>
      <c r="P145" s="164"/>
      <c r="Q145" s="99"/>
      <c r="R145" s="58"/>
      <c r="S145" s="58"/>
      <c r="T145" s="58"/>
      <c r="U145" s="58"/>
      <c r="V145" s="58"/>
      <c r="W145" s="58"/>
    </row>
    <row r="146" spans="1:23" ht="15" customHeight="1">
      <c r="A146" s="314" t="s">
        <v>14</v>
      </c>
      <c r="B146" s="256" t="s">
        <v>12</v>
      </c>
      <c r="C146" s="259" t="s">
        <v>67</v>
      </c>
      <c r="D146" s="262" t="s">
        <v>152</v>
      </c>
      <c r="E146" s="265" t="s">
        <v>72</v>
      </c>
      <c r="F146" s="269" t="s">
        <v>147</v>
      </c>
      <c r="G146" s="32" t="s">
        <v>95</v>
      </c>
      <c r="H146" s="33">
        <v>0</v>
      </c>
      <c r="I146" s="24">
        <v>0</v>
      </c>
      <c r="J146" s="34"/>
      <c r="K146" s="35">
        <v>0</v>
      </c>
      <c r="L146" s="36">
        <v>79</v>
      </c>
      <c r="M146" s="25">
        <v>79</v>
      </c>
      <c r="N146" s="102" t="s">
        <v>97</v>
      </c>
      <c r="O146" s="129" t="s">
        <v>73</v>
      </c>
      <c r="P146" s="130"/>
      <c r="Q146" s="155"/>
      <c r="R146" s="58"/>
      <c r="S146" s="58"/>
      <c r="T146" s="58"/>
      <c r="U146" s="58"/>
      <c r="V146" s="58"/>
      <c r="W146" s="58"/>
    </row>
    <row r="147" spans="1:23" ht="13.2" customHeight="1">
      <c r="A147" s="316"/>
      <c r="B147" s="257"/>
      <c r="C147" s="260"/>
      <c r="D147" s="263"/>
      <c r="E147" s="266"/>
      <c r="F147" s="270"/>
      <c r="G147" s="82" t="s">
        <v>84</v>
      </c>
      <c r="H147" s="177"/>
      <c r="I147" s="84"/>
      <c r="J147" s="85"/>
      <c r="K147" s="86"/>
      <c r="L147" s="87"/>
      <c r="M147" s="88"/>
      <c r="N147" s="173" t="s">
        <v>96</v>
      </c>
      <c r="O147" s="132"/>
      <c r="P147" s="133" t="s">
        <v>73</v>
      </c>
      <c r="Q147" s="106"/>
      <c r="R147" s="58"/>
      <c r="S147" s="58"/>
      <c r="T147" s="58"/>
      <c r="U147" s="58"/>
      <c r="V147" s="58"/>
      <c r="W147" s="58"/>
    </row>
    <row r="148" spans="1:23" ht="15" customHeight="1">
      <c r="A148" s="316"/>
      <c r="B148" s="257"/>
      <c r="C148" s="260"/>
      <c r="D148" s="263"/>
      <c r="E148" s="267"/>
      <c r="F148" s="271"/>
      <c r="G148" s="82" t="s">
        <v>98</v>
      </c>
      <c r="H148" s="83"/>
      <c r="I148" s="135"/>
      <c r="J148" s="85"/>
      <c r="K148" s="136"/>
      <c r="L148" s="87">
        <v>447</v>
      </c>
      <c r="M148" s="88">
        <v>448</v>
      </c>
      <c r="N148" s="173" t="s">
        <v>105</v>
      </c>
      <c r="O148" s="166"/>
      <c r="P148" s="167" t="s">
        <v>73</v>
      </c>
      <c r="Q148" s="168"/>
      <c r="R148" s="58"/>
      <c r="S148" s="58"/>
      <c r="T148" s="58"/>
      <c r="U148" s="58"/>
      <c r="V148" s="58"/>
      <c r="W148" s="58"/>
    </row>
    <row r="149" spans="1:23" ht="10.95" customHeight="1">
      <c r="A149" s="316"/>
      <c r="B149" s="257"/>
      <c r="C149" s="260"/>
      <c r="D149" s="263"/>
      <c r="E149" s="267"/>
      <c r="F149" s="267"/>
      <c r="G149" s="50"/>
      <c r="H149" s="37"/>
      <c r="I149" s="38"/>
      <c r="J149" s="39"/>
      <c r="K149" s="40"/>
      <c r="L149" s="41"/>
      <c r="M149" s="42"/>
      <c r="N149" s="173" t="s">
        <v>99</v>
      </c>
      <c r="O149" s="166"/>
      <c r="P149" s="167" t="s">
        <v>73</v>
      </c>
      <c r="Q149" s="168"/>
      <c r="R149" s="58"/>
      <c r="S149" s="58"/>
      <c r="T149" s="58"/>
      <c r="U149" s="58"/>
      <c r="V149" s="58"/>
      <c r="W149" s="58"/>
    </row>
    <row r="150" spans="1:23" ht="14.25" customHeight="1" thickBot="1">
      <c r="A150" s="315"/>
      <c r="B150" s="258"/>
      <c r="C150" s="261"/>
      <c r="D150" s="264"/>
      <c r="E150" s="268"/>
      <c r="F150" s="268"/>
      <c r="G150" s="43" t="s">
        <v>13</v>
      </c>
      <c r="H150" s="44">
        <f t="shared" ref="H150:K150" si="28">SUM(H146:H148)</f>
        <v>0</v>
      </c>
      <c r="I150" s="45">
        <f t="shared" si="28"/>
        <v>0</v>
      </c>
      <c r="J150" s="46">
        <f t="shared" si="28"/>
        <v>0</v>
      </c>
      <c r="K150" s="47">
        <f t="shared" si="28"/>
        <v>0</v>
      </c>
      <c r="L150" s="48">
        <f>SUM(L146:L149)</f>
        <v>526</v>
      </c>
      <c r="M150" s="51">
        <f>SUM(M146:M149)</f>
        <v>527</v>
      </c>
      <c r="N150" s="172" t="s">
        <v>121</v>
      </c>
      <c r="O150" s="138"/>
      <c r="P150" s="139"/>
      <c r="Q150" s="171"/>
      <c r="R150" s="58"/>
      <c r="S150" s="58"/>
      <c r="T150" s="58"/>
      <c r="U150" s="58"/>
      <c r="V150" s="58"/>
      <c r="W150" s="58"/>
    </row>
    <row r="151" spans="1:23" ht="22.2" customHeight="1">
      <c r="A151" s="314" t="s">
        <v>14</v>
      </c>
      <c r="B151" s="256" t="s">
        <v>12</v>
      </c>
      <c r="C151" s="259" t="s">
        <v>68</v>
      </c>
      <c r="D151" s="262" t="s">
        <v>153</v>
      </c>
      <c r="E151" s="265" t="s">
        <v>72</v>
      </c>
      <c r="F151" s="269" t="s">
        <v>147</v>
      </c>
      <c r="G151" s="32" t="s">
        <v>95</v>
      </c>
      <c r="H151" s="33">
        <v>0</v>
      </c>
      <c r="I151" s="24">
        <v>0</v>
      </c>
      <c r="J151" s="34"/>
      <c r="K151" s="35">
        <v>0</v>
      </c>
      <c r="L151" s="36">
        <v>0</v>
      </c>
      <c r="M151" s="25">
        <v>0</v>
      </c>
      <c r="N151" s="102" t="s">
        <v>97</v>
      </c>
      <c r="O151" s="129" t="s">
        <v>73</v>
      </c>
      <c r="P151" s="130"/>
      <c r="Q151" s="155"/>
      <c r="R151" s="58"/>
      <c r="S151" s="58"/>
      <c r="T151" s="58"/>
      <c r="U151" s="58"/>
      <c r="V151" s="58"/>
      <c r="W151" s="58"/>
    </row>
    <row r="152" spans="1:23" ht="10.95" customHeight="1">
      <c r="A152" s="316"/>
      <c r="B152" s="257"/>
      <c r="C152" s="260"/>
      <c r="D152" s="263"/>
      <c r="E152" s="266"/>
      <c r="F152" s="270"/>
      <c r="G152" s="82" t="s">
        <v>84</v>
      </c>
      <c r="H152" s="83"/>
      <c r="I152" s="84"/>
      <c r="J152" s="85"/>
      <c r="K152" s="86"/>
      <c r="L152" s="87"/>
      <c r="M152" s="88"/>
      <c r="N152" s="173" t="s">
        <v>96</v>
      </c>
      <c r="O152" s="132"/>
      <c r="P152" s="133"/>
      <c r="Q152" s="106"/>
      <c r="R152" s="58"/>
      <c r="S152" s="58"/>
      <c r="T152" s="58"/>
      <c r="U152" s="58"/>
      <c r="V152" s="58"/>
      <c r="W152" s="58"/>
    </row>
    <row r="153" spans="1:23" ht="14.4" customHeight="1">
      <c r="A153" s="316"/>
      <c r="B153" s="257"/>
      <c r="C153" s="260"/>
      <c r="D153" s="263"/>
      <c r="E153" s="267"/>
      <c r="F153" s="271"/>
      <c r="G153" s="82" t="s">
        <v>98</v>
      </c>
      <c r="H153" s="83"/>
      <c r="I153" s="135"/>
      <c r="J153" s="85"/>
      <c r="K153" s="136"/>
      <c r="L153" s="87">
        <v>100</v>
      </c>
      <c r="M153" s="88">
        <v>100</v>
      </c>
      <c r="N153" s="173" t="s">
        <v>105</v>
      </c>
      <c r="O153" s="166"/>
      <c r="P153" s="167"/>
      <c r="Q153" s="168"/>
      <c r="R153" s="58"/>
      <c r="S153" s="58"/>
      <c r="T153" s="58"/>
      <c r="U153" s="58"/>
      <c r="V153" s="58"/>
      <c r="W153" s="58"/>
    </row>
    <row r="154" spans="1:23" ht="15" customHeight="1">
      <c r="A154" s="316"/>
      <c r="B154" s="257"/>
      <c r="C154" s="260"/>
      <c r="D154" s="263"/>
      <c r="E154" s="267"/>
      <c r="F154" s="267"/>
      <c r="G154" s="50"/>
      <c r="H154" s="37"/>
      <c r="I154" s="38"/>
      <c r="J154" s="39"/>
      <c r="K154" s="40"/>
      <c r="L154" s="41"/>
      <c r="M154" s="42"/>
      <c r="N154" s="173" t="s">
        <v>99</v>
      </c>
      <c r="O154" s="166"/>
      <c r="P154" s="167"/>
      <c r="Q154" s="168"/>
      <c r="R154" s="58"/>
      <c r="S154" s="58"/>
      <c r="T154" s="58"/>
      <c r="U154" s="58"/>
      <c r="V154" s="58"/>
      <c r="W154" s="58"/>
    </row>
    <row r="155" spans="1:23" ht="15.75" customHeight="1" thickBot="1">
      <c r="A155" s="315"/>
      <c r="B155" s="258"/>
      <c r="C155" s="261"/>
      <c r="D155" s="264"/>
      <c r="E155" s="268"/>
      <c r="F155" s="268"/>
      <c r="G155" s="43" t="s">
        <v>13</v>
      </c>
      <c r="H155" s="44">
        <f t="shared" ref="H155:K155" si="29">SUM(H151:H153)</f>
        <v>0</v>
      </c>
      <c r="I155" s="45">
        <f t="shared" si="29"/>
        <v>0</v>
      </c>
      <c r="J155" s="46">
        <f t="shared" si="29"/>
        <v>0</v>
      </c>
      <c r="K155" s="47">
        <f t="shared" si="29"/>
        <v>0</v>
      </c>
      <c r="L155" s="48">
        <f>SUM(L151:L154)</f>
        <v>100</v>
      </c>
      <c r="M155" s="51">
        <f>SUM(M151:M154)</f>
        <v>100</v>
      </c>
      <c r="N155" s="172" t="s">
        <v>121</v>
      </c>
      <c r="O155" s="138"/>
      <c r="P155" s="139"/>
      <c r="Q155" s="171"/>
      <c r="R155" s="58"/>
      <c r="S155" s="58"/>
      <c r="T155" s="58"/>
      <c r="U155" s="58"/>
      <c r="V155" s="58"/>
      <c r="W155" s="58"/>
    </row>
    <row r="156" spans="1:23" ht="14.25" customHeight="1">
      <c r="A156" s="314" t="s">
        <v>14</v>
      </c>
      <c r="B156" s="256" t="s">
        <v>12</v>
      </c>
      <c r="C156" s="259" t="s">
        <v>69</v>
      </c>
      <c r="D156" s="262" t="s">
        <v>215</v>
      </c>
      <c r="E156" s="265" t="s">
        <v>72</v>
      </c>
      <c r="F156" s="269" t="s">
        <v>224</v>
      </c>
      <c r="G156" s="32" t="s">
        <v>95</v>
      </c>
      <c r="H156" s="33">
        <v>0</v>
      </c>
      <c r="I156" s="24">
        <v>0</v>
      </c>
      <c r="J156" s="34"/>
      <c r="K156" s="35">
        <v>0</v>
      </c>
      <c r="L156" s="36">
        <v>0</v>
      </c>
      <c r="M156" s="25">
        <v>0</v>
      </c>
      <c r="N156" s="330" t="s">
        <v>217</v>
      </c>
      <c r="O156" s="129" t="s">
        <v>73</v>
      </c>
      <c r="P156" s="130"/>
      <c r="Q156" s="155"/>
      <c r="R156" s="225"/>
      <c r="S156" s="58"/>
      <c r="T156" s="59"/>
      <c r="U156" s="58"/>
      <c r="V156" s="58"/>
      <c r="W156" s="58"/>
    </row>
    <row r="157" spans="1:23" ht="11.4" customHeight="1">
      <c r="A157" s="316"/>
      <c r="B157" s="257"/>
      <c r="C157" s="260"/>
      <c r="D157" s="263"/>
      <c r="E157" s="266"/>
      <c r="F157" s="270"/>
      <c r="G157" s="82" t="s">
        <v>84</v>
      </c>
      <c r="H157" s="83">
        <v>1762.4</v>
      </c>
      <c r="I157" s="84"/>
      <c r="J157" s="85"/>
      <c r="K157" s="86">
        <v>1762.4</v>
      </c>
      <c r="L157" s="87">
        <v>2500</v>
      </c>
      <c r="M157" s="88">
        <v>2300</v>
      </c>
      <c r="N157" s="331"/>
      <c r="O157" s="227"/>
      <c r="P157" s="228"/>
      <c r="Q157" s="229"/>
      <c r="R157" s="225"/>
      <c r="S157" s="58"/>
      <c r="T157" s="59"/>
      <c r="U157" s="58"/>
      <c r="V157" s="58"/>
      <c r="W157" s="58"/>
    </row>
    <row r="158" spans="1:23" ht="14.25" customHeight="1">
      <c r="A158" s="316"/>
      <c r="B158" s="257"/>
      <c r="C158" s="260"/>
      <c r="D158" s="263"/>
      <c r="E158" s="266"/>
      <c r="F158" s="270"/>
      <c r="G158" s="50"/>
      <c r="H158" s="37"/>
      <c r="I158" s="196"/>
      <c r="J158" s="39"/>
      <c r="K158" s="197"/>
      <c r="L158" s="226"/>
      <c r="M158" s="107"/>
      <c r="N158" s="332" t="s">
        <v>216</v>
      </c>
      <c r="O158" s="105" t="s">
        <v>73</v>
      </c>
      <c r="P158" s="230"/>
      <c r="Q158" s="106"/>
      <c r="R158" s="225"/>
      <c r="S158" s="58"/>
      <c r="T158" s="59"/>
      <c r="U158" s="58"/>
      <c r="V158" s="58"/>
      <c r="W158" s="58"/>
    </row>
    <row r="159" spans="1:23" ht="14.25" customHeight="1">
      <c r="A159" s="316"/>
      <c r="B159" s="257"/>
      <c r="C159" s="260"/>
      <c r="D159" s="263"/>
      <c r="E159" s="267"/>
      <c r="F159" s="271"/>
      <c r="G159" s="50" t="s">
        <v>98</v>
      </c>
      <c r="H159" s="37"/>
      <c r="I159" s="38"/>
      <c r="J159" s="39"/>
      <c r="K159" s="40"/>
      <c r="L159" s="231"/>
      <c r="M159" s="107"/>
      <c r="N159" s="331"/>
      <c r="O159" s="232"/>
      <c r="P159" s="233"/>
      <c r="Q159" s="234"/>
      <c r="R159" s="225"/>
      <c r="S159" s="58"/>
      <c r="T159" s="59"/>
      <c r="U159" s="58"/>
      <c r="V159" s="58"/>
      <c r="W159" s="58"/>
    </row>
    <row r="160" spans="1:23" ht="14.25" customHeight="1">
      <c r="A160" s="316"/>
      <c r="B160" s="257"/>
      <c r="C160" s="260"/>
      <c r="D160" s="263"/>
      <c r="E160" s="267"/>
      <c r="F160" s="267"/>
      <c r="G160" s="50"/>
      <c r="H160" s="37"/>
      <c r="I160" s="38"/>
      <c r="J160" s="39"/>
      <c r="K160" s="40"/>
      <c r="L160" s="231"/>
      <c r="M160" s="107"/>
      <c r="N160" s="335" t="s">
        <v>226</v>
      </c>
      <c r="O160" s="235" t="s">
        <v>73</v>
      </c>
      <c r="P160" s="236"/>
      <c r="Q160" s="168"/>
      <c r="R160" s="225"/>
      <c r="S160" s="58"/>
      <c r="T160" s="59"/>
      <c r="U160" s="58"/>
      <c r="V160" s="58"/>
      <c r="W160" s="58"/>
    </row>
    <row r="161" spans="1:23" ht="10.199999999999999" customHeight="1">
      <c r="A161" s="316"/>
      <c r="B161" s="257"/>
      <c r="C161" s="260"/>
      <c r="D161" s="263"/>
      <c r="E161" s="267"/>
      <c r="F161" s="267"/>
      <c r="G161" s="50"/>
      <c r="H161" s="37"/>
      <c r="I161" s="38"/>
      <c r="J161" s="39"/>
      <c r="K161" s="40"/>
      <c r="L161" s="231"/>
      <c r="M161" s="107"/>
      <c r="N161" s="336"/>
      <c r="O161" s="235"/>
      <c r="P161" s="236"/>
      <c r="Q161" s="168"/>
      <c r="R161" s="225"/>
      <c r="S161" s="58"/>
      <c r="T161" s="59"/>
      <c r="U161" s="58"/>
      <c r="V161" s="58"/>
      <c r="W161" s="58"/>
    </row>
    <row r="162" spans="1:23" ht="10.199999999999999" customHeight="1">
      <c r="A162" s="316"/>
      <c r="B162" s="257"/>
      <c r="C162" s="260"/>
      <c r="D162" s="263"/>
      <c r="E162" s="267"/>
      <c r="F162" s="267"/>
      <c r="G162" s="50"/>
      <c r="H162" s="37"/>
      <c r="I162" s="38"/>
      <c r="J162" s="39"/>
      <c r="K162" s="40"/>
      <c r="L162" s="231"/>
      <c r="M162" s="107"/>
      <c r="N162" s="331"/>
      <c r="O162" s="232"/>
      <c r="P162" s="233"/>
      <c r="Q162" s="234"/>
      <c r="R162" s="225"/>
      <c r="S162" s="58"/>
      <c r="T162" s="59"/>
      <c r="U162" s="58"/>
      <c r="V162" s="58"/>
      <c r="W162" s="58"/>
    </row>
    <row r="163" spans="1:23" ht="70.2" customHeight="1">
      <c r="A163" s="316"/>
      <c r="B163" s="257"/>
      <c r="C163" s="260"/>
      <c r="D163" s="263"/>
      <c r="E163" s="267"/>
      <c r="F163" s="267"/>
      <c r="G163" s="50"/>
      <c r="H163" s="37"/>
      <c r="I163" s="38"/>
      <c r="J163" s="39"/>
      <c r="K163" s="40"/>
      <c r="L163" s="231"/>
      <c r="M163" s="107"/>
      <c r="N163" s="237" t="s">
        <v>220</v>
      </c>
      <c r="O163" s="238" t="s">
        <v>73</v>
      </c>
      <c r="P163" s="239"/>
      <c r="Q163" s="240"/>
      <c r="R163" s="225"/>
      <c r="S163" s="58"/>
      <c r="T163" s="59"/>
      <c r="U163" s="58"/>
      <c r="V163" s="58"/>
      <c r="W163" s="58"/>
    </row>
    <row r="164" spans="1:23" ht="40.950000000000003" customHeight="1">
      <c r="A164" s="316"/>
      <c r="B164" s="257"/>
      <c r="C164" s="260"/>
      <c r="D164" s="263"/>
      <c r="E164" s="267"/>
      <c r="F164" s="267"/>
      <c r="G164" s="50"/>
      <c r="H164" s="37"/>
      <c r="I164" s="38"/>
      <c r="J164" s="39"/>
      <c r="K164" s="40"/>
      <c r="L164" s="231"/>
      <c r="M164" s="107"/>
      <c r="N164" s="237" t="s">
        <v>221</v>
      </c>
      <c r="O164" s="238"/>
      <c r="P164" s="239" t="s">
        <v>73</v>
      </c>
      <c r="Q164" s="240"/>
      <c r="R164" s="225"/>
      <c r="S164" s="58"/>
      <c r="T164" s="59"/>
      <c r="U164" s="58"/>
      <c r="V164" s="58"/>
      <c r="W164" s="58"/>
    </row>
    <row r="165" spans="1:23" ht="52.95" customHeight="1">
      <c r="A165" s="316"/>
      <c r="B165" s="257"/>
      <c r="C165" s="260"/>
      <c r="D165" s="263"/>
      <c r="E165" s="267"/>
      <c r="F165" s="267"/>
      <c r="G165" s="50"/>
      <c r="H165" s="37"/>
      <c r="I165" s="38"/>
      <c r="J165" s="39"/>
      <c r="K165" s="40"/>
      <c r="L165" s="231"/>
      <c r="M165" s="107"/>
      <c r="N165" s="241" t="s">
        <v>222</v>
      </c>
      <c r="O165" s="235"/>
      <c r="P165" s="236" t="s">
        <v>73</v>
      </c>
      <c r="Q165" s="168"/>
      <c r="R165" s="225"/>
      <c r="S165" s="58"/>
      <c r="T165" s="59"/>
      <c r="U165" s="58"/>
      <c r="V165" s="58"/>
      <c r="W165" s="58"/>
    </row>
    <row r="166" spans="1:23" ht="11.4" customHeight="1">
      <c r="A166" s="316"/>
      <c r="B166" s="257"/>
      <c r="C166" s="260"/>
      <c r="D166" s="263"/>
      <c r="E166" s="267"/>
      <c r="F166" s="267"/>
      <c r="G166" s="50"/>
      <c r="H166" s="37"/>
      <c r="I166" s="38"/>
      <c r="J166" s="39"/>
      <c r="K166" s="40"/>
      <c r="L166" s="242"/>
      <c r="M166" s="107"/>
      <c r="N166" s="333" t="s">
        <v>218</v>
      </c>
      <c r="O166" s="235" t="s">
        <v>73</v>
      </c>
      <c r="P166" s="236" t="s">
        <v>73</v>
      </c>
      <c r="Q166" s="168" t="s">
        <v>73</v>
      </c>
      <c r="R166" s="225"/>
      <c r="S166" s="58"/>
      <c r="T166" s="59"/>
      <c r="U166" s="58"/>
      <c r="V166" s="58"/>
      <c r="W166" s="58"/>
    </row>
    <row r="167" spans="1:23" ht="15.6" customHeight="1" thickBot="1">
      <c r="A167" s="315"/>
      <c r="B167" s="258"/>
      <c r="C167" s="261"/>
      <c r="D167" s="264"/>
      <c r="E167" s="268"/>
      <c r="F167" s="268"/>
      <c r="G167" s="43" t="s">
        <v>13</v>
      </c>
      <c r="H167" s="44">
        <f>SUM(H156:H159)</f>
        <v>1762.4</v>
      </c>
      <c r="I167" s="45">
        <f t="shared" ref="I167:M167" si="30">SUM(I156:I159)</f>
        <v>0</v>
      </c>
      <c r="J167" s="46">
        <f t="shared" si="30"/>
        <v>0</v>
      </c>
      <c r="K167" s="47">
        <f t="shared" si="30"/>
        <v>1762.4</v>
      </c>
      <c r="L167" s="48">
        <f t="shared" si="30"/>
        <v>2500</v>
      </c>
      <c r="M167" s="108">
        <f t="shared" si="30"/>
        <v>2300</v>
      </c>
      <c r="N167" s="334"/>
      <c r="O167" s="138"/>
      <c r="P167" s="139"/>
      <c r="Q167" s="171"/>
      <c r="R167" s="225"/>
      <c r="S167" s="58"/>
      <c r="T167" s="59"/>
      <c r="U167" s="58"/>
      <c r="V167" s="58"/>
      <c r="W167" s="58"/>
    </row>
    <row r="168" spans="1:23" ht="10.199999999999999" customHeight="1" thickBot="1">
      <c r="A168" s="20" t="s">
        <v>14</v>
      </c>
      <c r="B168" s="30" t="s">
        <v>12</v>
      </c>
      <c r="C168" s="290" t="s">
        <v>15</v>
      </c>
      <c r="D168" s="291"/>
      <c r="E168" s="291"/>
      <c r="F168" s="291"/>
      <c r="G168" s="292"/>
      <c r="H168" s="69">
        <f>H100+H105+H110+H115+H120+H125+H130+H135+H140+H145+H150+H155+H167</f>
        <v>1762.4</v>
      </c>
      <c r="I168" s="69">
        <f t="shared" ref="I168:K168" si="31">I100+I105+I110+I115+I120+I125+I130+I135+I140+I145+I150+I155+I167</f>
        <v>0</v>
      </c>
      <c r="J168" s="69">
        <f t="shared" si="31"/>
        <v>0</v>
      </c>
      <c r="K168" s="69">
        <f t="shared" si="31"/>
        <v>1762.4</v>
      </c>
      <c r="L168" s="69">
        <f>L100+L105+L110+L115+L120+L125+L130+L135+L140+L145+L150+L155+L167</f>
        <v>5394</v>
      </c>
      <c r="M168" s="69">
        <f>M100+M105+M110+M115+M120+M125+M130+M135+M140+M145+M150+M155+M167</f>
        <v>8049.5</v>
      </c>
      <c r="N168" s="31"/>
      <c r="O168" s="26"/>
      <c r="P168" s="26"/>
      <c r="Q168" s="27"/>
      <c r="R168" s="58"/>
      <c r="S168" s="58"/>
      <c r="T168" s="59"/>
      <c r="U168" s="58"/>
      <c r="V168" s="58"/>
      <c r="W168" s="58"/>
    </row>
    <row r="169" spans="1:23" ht="10.199999999999999" customHeight="1" thickBot="1">
      <c r="A169" s="20" t="s">
        <v>14</v>
      </c>
      <c r="B169" s="21" t="s">
        <v>14</v>
      </c>
      <c r="C169" s="327" t="s">
        <v>154</v>
      </c>
      <c r="D169" s="328"/>
      <c r="E169" s="328"/>
      <c r="F169" s="328"/>
      <c r="G169" s="328"/>
      <c r="H169" s="328"/>
      <c r="I169" s="328"/>
      <c r="J169" s="328"/>
      <c r="K169" s="328"/>
      <c r="L169" s="328"/>
      <c r="M169" s="328"/>
      <c r="N169" s="328"/>
      <c r="O169" s="328"/>
      <c r="P169" s="328"/>
      <c r="Q169" s="329"/>
      <c r="R169" s="58"/>
      <c r="S169" s="58"/>
      <c r="T169" s="59"/>
      <c r="U169" s="58"/>
      <c r="V169" s="58"/>
      <c r="W169" s="58"/>
    </row>
    <row r="170" spans="1:23" ht="12.6" customHeight="1">
      <c r="A170" s="314" t="s">
        <v>14</v>
      </c>
      <c r="B170" s="256" t="s">
        <v>14</v>
      </c>
      <c r="C170" s="259" t="s">
        <v>12</v>
      </c>
      <c r="D170" s="262" t="s">
        <v>155</v>
      </c>
      <c r="E170" s="265" t="s">
        <v>72</v>
      </c>
      <c r="F170" s="269" t="s">
        <v>143</v>
      </c>
      <c r="G170" s="32" t="s">
        <v>95</v>
      </c>
      <c r="H170" s="33">
        <v>0</v>
      </c>
      <c r="I170" s="24">
        <v>0</v>
      </c>
      <c r="J170" s="34"/>
      <c r="K170" s="35">
        <v>0</v>
      </c>
      <c r="L170" s="36">
        <v>108</v>
      </c>
      <c r="M170" s="25">
        <v>109</v>
      </c>
      <c r="N170" s="102" t="s">
        <v>97</v>
      </c>
      <c r="O170" s="129"/>
      <c r="P170" s="130"/>
      <c r="Q170" s="155"/>
      <c r="R170" s="58"/>
      <c r="S170" s="58"/>
      <c r="T170" s="59"/>
      <c r="U170" s="58"/>
      <c r="V170" s="58"/>
      <c r="W170" s="58"/>
    </row>
    <row r="171" spans="1:23" ht="12.75" customHeight="1">
      <c r="A171" s="316"/>
      <c r="B171" s="257"/>
      <c r="C171" s="260"/>
      <c r="D171" s="263"/>
      <c r="E171" s="266"/>
      <c r="F171" s="270"/>
      <c r="G171" s="82" t="s">
        <v>84</v>
      </c>
      <c r="H171" s="83"/>
      <c r="I171" s="84"/>
      <c r="J171" s="85"/>
      <c r="K171" s="86"/>
      <c r="L171" s="87"/>
      <c r="M171" s="88"/>
      <c r="N171" s="173" t="s">
        <v>96</v>
      </c>
      <c r="O171" s="132" t="s">
        <v>73</v>
      </c>
      <c r="P171" s="133"/>
      <c r="Q171" s="106"/>
      <c r="R171" s="58"/>
      <c r="S171" s="58"/>
      <c r="T171" s="59"/>
      <c r="U171" s="58"/>
      <c r="V171" s="58"/>
      <c r="W171" s="58"/>
    </row>
    <row r="172" spans="1:23" ht="14.25" customHeight="1">
      <c r="A172" s="316"/>
      <c r="B172" s="257"/>
      <c r="C172" s="260"/>
      <c r="D172" s="263"/>
      <c r="E172" s="267"/>
      <c r="F172" s="271"/>
      <c r="G172" s="82" t="s">
        <v>98</v>
      </c>
      <c r="H172" s="83"/>
      <c r="I172" s="135"/>
      <c r="J172" s="85"/>
      <c r="K172" s="136"/>
      <c r="L172" s="87">
        <v>615</v>
      </c>
      <c r="M172" s="88">
        <v>615</v>
      </c>
      <c r="N172" s="173" t="s">
        <v>105</v>
      </c>
      <c r="O172" s="166" t="s">
        <v>73</v>
      </c>
      <c r="P172" s="167"/>
      <c r="Q172" s="168"/>
      <c r="R172" s="58"/>
      <c r="S172" s="58"/>
      <c r="T172" s="59"/>
      <c r="U172" s="58"/>
      <c r="V172" s="58"/>
      <c r="W172" s="58"/>
    </row>
    <row r="173" spans="1:23" ht="12" customHeight="1">
      <c r="A173" s="316"/>
      <c r="B173" s="257"/>
      <c r="C173" s="260"/>
      <c r="D173" s="263"/>
      <c r="E173" s="267"/>
      <c r="F173" s="267"/>
      <c r="G173" s="50"/>
      <c r="H173" s="37"/>
      <c r="I173" s="38"/>
      <c r="J173" s="39"/>
      <c r="K173" s="40"/>
      <c r="L173" s="41"/>
      <c r="M173" s="42"/>
      <c r="N173" s="173" t="s">
        <v>99</v>
      </c>
      <c r="O173" s="166"/>
      <c r="P173" s="167" t="s">
        <v>73</v>
      </c>
      <c r="Q173" s="168"/>
      <c r="R173" s="58"/>
      <c r="S173" s="58"/>
      <c r="T173" s="59"/>
      <c r="U173" s="58"/>
      <c r="V173" s="58"/>
      <c r="W173" s="58"/>
    </row>
    <row r="174" spans="1:23" ht="12.75" customHeight="1" thickBot="1">
      <c r="A174" s="315"/>
      <c r="B174" s="258"/>
      <c r="C174" s="261"/>
      <c r="D174" s="264"/>
      <c r="E174" s="268"/>
      <c r="F174" s="268"/>
      <c r="G174" s="43" t="s">
        <v>13</v>
      </c>
      <c r="H174" s="44">
        <f t="shared" ref="H174:K174" si="32">SUM(H170:H172)</f>
        <v>0</v>
      </c>
      <c r="I174" s="45">
        <f t="shared" si="32"/>
        <v>0</v>
      </c>
      <c r="J174" s="46">
        <f t="shared" si="32"/>
        <v>0</v>
      </c>
      <c r="K174" s="47">
        <f t="shared" si="32"/>
        <v>0</v>
      </c>
      <c r="L174" s="48">
        <f>SUM(L170:L173)</f>
        <v>723</v>
      </c>
      <c r="M174" s="51">
        <f>SUM(M170:M173)</f>
        <v>724</v>
      </c>
      <c r="N174" s="172" t="s">
        <v>121</v>
      </c>
      <c r="O174" s="138"/>
      <c r="P174" s="139"/>
      <c r="Q174" s="171"/>
      <c r="R174" s="58"/>
      <c r="S174" s="58"/>
      <c r="T174" s="59"/>
      <c r="U174" s="58"/>
      <c r="V174" s="58"/>
      <c r="W174" s="58"/>
    </row>
    <row r="175" spans="1:23" ht="15.75" customHeight="1">
      <c r="A175" s="314" t="s">
        <v>14</v>
      </c>
      <c r="B175" s="256" t="s">
        <v>14</v>
      </c>
      <c r="C175" s="259" t="s">
        <v>14</v>
      </c>
      <c r="D175" s="262" t="s">
        <v>156</v>
      </c>
      <c r="E175" s="265" t="s">
        <v>72</v>
      </c>
      <c r="F175" s="269" t="s">
        <v>147</v>
      </c>
      <c r="G175" s="32" t="s">
        <v>95</v>
      </c>
      <c r="H175" s="33">
        <v>0</v>
      </c>
      <c r="I175" s="24">
        <v>0</v>
      </c>
      <c r="J175" s="34"/>
      <c r="K175" s="35">
        <v>0</v>
      </c>
      <c r="L175" s="36">
        <v>205</v>
      </c>
      <c r="M175" s="25">
        <v>206</v>
      </c>
      <c r="N175" s="102" t="s">
        <v>97</v>
      </c>
      <c r="O175" s="129" t="s">
        <v>73</v>
      </c>
      <c r="P175" s="130"/>
      <c r="Q175" s="155"/>
      <c r="R175" s="58"/>
      <c r="S175" s="58"/>
      <c r="T175" s="59"/>
      <c r="U175" s="58"/>
      <c r="V175" s="58"/>
      <c r="W175" s="58"/>
    </row>
    <row r="176" spans="1:23" ht="14.4" customHeight="1">
      <c r="A176" s="316"/>
      <c r="B176" s="257"/>
      <c r="C176" s="260"/>
      <c r="D176" s="263"/>
      <c r="E176" s="266"/>
      <c r="F176" s="270"/>
      <c r="G176" s="82" t="s">
        <v>84</v>
      </c>
      <c r="H176" s="83"/>
      <c r="I176" s="84"/>
      <c r="J176" s="85"/>
      <c r="K176" s="86"/>
      <c r="L176" s="87"/>
      <c r="M176" s="88"/>
      <c r="N176" s="173" t="s">
        <v>96</v>
      </c>
      <c r="O176" s="132" t="s">
        <v>73</v>
      </c>
      <c r="P176" s="133"/>
      <c r="Q176" s="106"/>
      <c r="R176" s="58"/>
      <c r="S176" s="58"/>
      <c r="T176" s="59"/>
      <c r="U176" s="58"/>
      <c r="V176" s="58"/>
      <c r="W176" s="58"/>
    </row>
    <row r="177" spans="1:23" ht="11.4" customHeight="1">
      <c r="A177" s="316"/>
      <c r="B177" s="257"/>
      <c r="C177" s="260"/>
      <c r="D177" s="263"/>
      <c r="E177" s="267"/>
      <c r="F177" s="271"/>
      <c r="G177" s="50" t="s">
        <v>98</v>
      </c>
      <c r="H177" s="37"/>
      <c r="I177" s="38"/>
      <c r="J177" s="39"/>
      <c r="K177" s="40"/>
      <c r="L177" s="41">
        <v>1164</v>
      </c>
      <c r="M177" s="42">
        <v>1165</v>
      </c>
      <c r="N177" s="173" t="s">
        <v>105</v>
      </c>
      <c r="O177" s="166"/>
      <c r="P177" s="167" t="s">
        <v>73</v>
      </c>
      <c r="Q177" s="168"/>
      <c r="R177" s="58"/>
      <c r="S177" s="58"/>
      <c r="T177" s="59"/>
      <c r="U177" s="58"/>
      <c r="V177" s="58"/>
      <c r="W177" s="58"/>
    </row>
    <row r="178" spans="1:23" ht="10.199999999999999" customHeight="1">
      <c r="A178" s="316"/>
      <c r="B178" s="257"/>
      <c r="C178" s="260"/>
      <c r="D178" s="263"/>
      <c r="E178" s="267"/>
      <c r="F178" s="267"/>
      <c r="G178" s="50"/>
      <c r="H178" s="37"/>
      <c r="I178" s="38"/>
      <c r="J178" s="39"/>
      <c r="K178" s="40"/>
      <c r="L178" s="41"/>
      <c r="M178" s="42"/>
      <c r="N178" s="173" t="s">
        <v>99</v>
      </c>
      <c r="O178" s="166"/>
      <c r="P178" s="167" t="s">
        <v>73</v>
      </c>
      <c r="Q178" s="168"/>
      <c r="R178" s="58"/>
      <c r="S178" s="58"/>
      <c r="T178" s="59"/>
      <c r="U178" s="58"/>
      <c r="V178" s="58"/>
      <c r="W178" s="58"/>
    </row>
    <row r="179" spans="1:23" ht="15" customHeight="1" thickBot="1">
      <c r="A179" s="315"/>
      <c r="B179" s="258"/>
      <c r="C179" s="261"/>
      <c r="D179" s="264"/>
      <c r="E179" s="268"/>
      <c r="F179" s="268"/>
      <c r="G179" s="43" t="s">
        <v>13</v>
      </c>
      <c r="H179" s="44">
        <f t="shared" ref="H179:K179" si="33">SUM(H175:H177)</f>
        <v>0</v>
      </c>
      <c r="I179" s="45">
        <f t="shared" si="33"/>
        <v>0</v>
      </c>
      <c r="J179" s="46">
        <f t="shared" si="33"/>
        <v>0</v>
      </c>
      <c r="K179" s="47">
        <f t="shared" si="33"/>
        <v>0</v>
      </c>
      <c r="L179" s="48">
        <f>SUM(L175:L178)</f>
        <v>1369</v>
      </c>
      <c r="M179" s="51">
        <f>SUM(M175:M178)</f>
        <v>1371</v>
      </c>
      <c r="N179" s="172" t="s">
        <v>121</v>
      </c>
      <c r="O179" s="138"/>
      <c r="P179" s="139"/>
      <c r="Q179" s="171"/>
      <c r="R179" s="58"/>
      <c r="S179" s="58"/>
      <c r="T179" s="59"/>
      <c r="U179" s="58"/>
      <c r="V179" s="58"/>
      <c r="W179" s="58"/>
    </row>
    <row r="180" spans="1:23" ht="15.75" customHeight="1">
      <c r="A180" s="314" t="s">
        <v>14</v>
      </c>
      <c r="B180" s="256" t="s">
        <v>14</v>
      </c>
      <c r="C180" s="259" t="s">
        <v>58</v>
      </c>
      <c r="D180" s="262" t="s">
        <v>157</v>
      </c>
      <c r="E180" s="265" t="s">
        <v>72</v>
      </c>
      <c r="F180" s="269" t="s">
        <v>110</v>
      </c>
      <c r="G180" s="32" t="s">
        <v>95</v>
      </c>
      <c r="H180" s="33">
        <v>0</v>
      </c>
      <c r="I180" s="24">
        <v>0</v>
      </c>
      <c r="J180" s="34"/>
      <c r="K180" s="35">
        <v>0</v>
      </c>
      <c r="L180" s="36">
        <v>13</v>
      </c>
      <c r="M180" s="25">
        <v>13</v>
      </c>
      <c r="N180" s="102" t="s">
        <v>97</v>
      </c>
      <c r="O180" s="184"/>
      <c r="P180" s="130" t="s">
        <v>73</v>
      </c>
      <c r="Q180" s="81"/>
      <c r="R180" s="58"/>
      <c r="S180" s="58"/>
      <c r="T180" s="59"/>
      <c r="U180" s="58"/>
      <c r="V180" s="58"/>
      <c r="W180" s="58"/>
    </row>
    <row r="181" spans="1:23" ht="14.25" customHeight="1">
      <c r="A181" s="316"/>
      <c r="B181" s="257"/>
      <c r="C181" s="260"/>
      <c r="D181" s="263"/>
      <c r="E181" s="266"/>
      <c r="F181" s="270"/>
      <c r="G181" s="82" t="s">
        <v>84</v>
      </c>
      <c r="H181" s="83"/>
      <c r="I181" s="84"/>
      <c r="J181" s="85"/>
      <c r="K181" s="86"/>
      <c r="L181" s="87"/>
      <c r="M181" s="88"/>
      <c r="N181" s="173" t="s">
        <v>96</v>
      </c>
      <c r="O181" s="179"/>
      <c r="P181" s="133" t="s">
        <v>73</v>
      </c>
      <c r="Q181" s="92"/>
      <c r="R181" s="58"/>
      <c r="S181" s="58"/>
      <c r="T181" s="59"/>
      <c r="U181" s="58"/>
      <c r="V181" s="58"/>
      <c r="W181" s="58"/>
    </row>
    <row r="182" spans="1:23" ht="12.75" customHeight="1">
      <c r="A182" s="316"/>
      <c r="B182" s="257"/>
      <c r="C182" s="260"/>
      <c r="D182" s="263"/>
      <c r="E182" s="267"/>
      <c r="F182" s="271"/>
      <c r="G182" s="50" t="s">
        <v>98</v>
      </c>
      <c r="H182" s="37"/>
      <c r="I182" s="38"/>
      <c r="J182" s="39"/>
      <c r="K182" s="40"/>
      <c r="L182" s="41">
        <v>73</v>
      </c>
      <c r="M182" s="42">
        <v>73</v>
      </c>
      <c r="N182" s="173" t="s">
        <v>105</v>
      </c>
      <c r="O182" s="160"/>
      <c r="P182" s="167" t="s">
        <v>73</v>
      </c>
      <c r="Q182" s="94"/>
      <c r="R182" s="58"/>
      <c r="S182" s="58"/>
      <c r="T182" s="59"/>
      <c r="U182" s="58"/>
      <c r="V182" s="58"/>
      <c r="W182" s="58"/>
    </row>
    <row r="183" spans="1:23" ht="12.75" customHeight="1">
      <c r="A183" s="316"/>
      <c r="B183" s="257"/>
      <c r="C183" s="260"/>
      <c r="D183" s="263"/>
      <c r="E183" s="267"/>
      <c r="F183" s="267"/>
      <c r="G183" s="50"/>
      <c r="H183" s="37"/>
      <c r="I183" s="38"/>
      <c r="J183" s="39"/>
      <c r="K183" s="40"/>
      <c r="L183" s="41"/>
      <c r="M183" s="42"/>
      <c r="N183" s="173" t="s">
        <v>99</v>
      </c>
      <c r="O183" s="160"/>
      <c r="P183" s="167" t="s">
        <v>73</v>
      </c>
      <c r="Q183" s="94"/>
      <c r="R183" s="58"/>
      <c r="S183" s="58"/>
      <c r="T183" s="59"/>
      <c r="U183" s="58"/>
      <c r="V183" s="58"/>
      <c r="W183" s="58"/>
    </row>
    <row r="184" spans="1:23" ht="12" customHeight="1" thickBot="1">
      <c r="A184" s="315"/>
      <c r="B184" s="258"/>
      <c r="C184" s="261"/>
      <c r="D184" s="264"/>
      <c r="E184" s="268"/>
      <c r="F184" s="268"/>
      <c r="G184" s="43" t="s">
        <v>13</v>
      </c>
      <c r="H184" s="44">
        <f t="shared" ref="H184:K184" si="34">SUM(H180:H182)</f>
        <v>0</v>
      </c>
      <c r="I184" s="45">
        <f t="shared" si="34"/>
        <v>0</v>
      </c>
      <c r="J184" s="46">
        <f t="shared" si="34"/>
        <v>0</v>
      </c>
      <c r="K184" s="47">
        <f t="shared" si="34"/>
        <v>0</v>
      </c>
      <c r="L184" s="48">
        <f>SUM(L180:L183)</f>
        <v>86</v>
      </c>
      <c r="M184" s="51">
        <f>SUM(M180:M183)</f>
        <v>86</v>
      </c>
      <c r="N184" s="172" t="s">
        <v>121</v>
      </c>
      <c r="O184" s="163"/>
      <c r="P184" s="139"/>
      <c r="Q184" s="99"/>
      <c r="R184" s="58"/>
      <c r="S184" s="58"/>
      <c r="T184" s="59"/>
      <c r="U184" s="58"/>
      <c r="V184" s="58"/>
      <c r="W184" s="58"/>
    </row>
    <row r="185" spans="1:23" ht="17.25" customHeight="1">
      <c r="A185" s="314" t="s">
        <v>14</v>
      </c>
      <c r="B185" s="256" t="s">
        <v>14</v>
      </c>
      <c r="C185" s="259" t="s">
        <v>59</v>
      </c>
      <c r="D185" s="262" t="s">
        <v>158</v>
      </c>
      <c r="E185" s="265" t="s">
        <v>72</v>
      </c>
      <c r="F185" s="269" t="s">
        <v>94</v>
      </c>
      <c r="G185" s="32" t="s">
        <v>95</v>
      </c>
      <c r="H185" s="33">
        <v>0</v>
      </c>
      <c r="I185" s="24">
        <v>0</v>
      </c>
      <c r="J185" s="34"/>
      <c r="K185" s="35">
        <v>0</v>
      </c>
      <c r="L185" s="36">
        <v>8</v>
      </c>
      <c r="M185" s="25">
        <v>9</v>
      </c>
      <c r="N185" s="102" t="s">
        <v>97</v>
      </c>
      <c r="O185" s="184"/>
      <c r="P185" s="130" t="s">
        <v>73</v>
      </c>
      <c r="Q185" s="81"/>
      <c r="R185" s="58"/>
      <c r="S185" s="58"/>
      <c r="T185" s="59"/>
      <c r="U185" s="58"/>
      <c r="V185" s="58"/>
      <c r="W185" s="58"/>
    </row>
    <row r="186" spans="1:23" ht="15" customHeight="1">
      <c r="A186" s="316"/>
      <c r="B186" s="257"/>
      <c r="C186" s="260"/>
      <c r="D186" s="263"/>
      <c r="E186" s="266"/>
      <c r="F186" s="270"/>
      <c r="G186" s="82" t="s">
        <v>84</v>
      </c>
      <c r="H186" s="83"/>
      <c r="I186" s="84"/>
      <c r="J186" s="85"/>
      <c r="K186" s="86"/>
      <c r="L186" s="87">
        <v>8</v>
      </c>
      <c r="M186" s="88">
        <v>9</v>
      </c>
      <c r="N186" s="173" t="s">
        <v>96</v>
      </c>
      <c r="O186" s="179"/>
      <c r="P186" s="133" t="s">
        <v>73</v>
      </c>
      <c r="Q186" s="92"/>
      <c r="R186" s="58"/>
      <c r="S186" s="58"/>
      <c r="T186" s="59"/>
      <c r="U186" s="58"/>
      <c r="V186" s="58"/>
      <c r="W186" s="58"/>
    </row>
    <row r="187" spans="1:23" ht="15.75" customHeight="1">
      <c r="A187" s="316"/>
      <c r="B187" s="257"/>
      <c r="C187" s="260"/>
      <c r="D187" s="263"/>
      <c r="E187" s="267"/>
      <c r="F187" s="271"/>
      <c r="G187" s="50" t="s">
        <v>98</v>
      </c>
      <c r="H187" s="37"/>
      <c r="I187" s="38"/>
      <c r="J187" s="39"/>
      <c r="K187" s="40"/>
      <c r="L187" s="41">
        <v>93</v>
      </c>
      <c r="M187" s="42">
        <v>94</v>
      </c>
      <c r="N187" s="173" t="s">
        <v>105</v>
      </c>
      <c r="O187" s="160"/>
      <c r="P187" s="167" t="s">
        <v>73</v>
      </c>
      <c r="Q187" s="94"/>
      <c r="R187" s="58"/>
      <c r="S187" s="58"/>
      <c r="T187" s="59"/>
      <c r="U187" s="58"/>
      <c r="V187" s="58"/>
      <c r="W187" s="58"/>
    </row>
    <row r="188" spans="1:23" ht="14.25" customHeight="1">
      <c r="A188" s="316"/>
      <c r="B188" s="257"/>
      <c r="C188" s="260"/>
      <c r="D188" s="263"/>
      <c r="E188" s="267"/>
      <c r="F188" s="267"/>
      <c r="G188" s="50"/>
      <c r="H188" s="37"/>
      <c r="I188" s="38"/>
      <c r="J188" s="39"/>
      <c r="K188" s="40"/>
      <c r="L188" s="41"/>
      <c r="M188" s="42"/>
      <c r="N188" s="173" t="s">
        <v>99</v>
      </c>
      <c r="O188" s="160"/>
      <c r="P188" s="167" t="s">
        <v>73</v>
      </c>
      <c r="Q188" s="94"/>
      <c r="R188" s="58"/>
      <c r="S188" s="58"/>
      <c r="T188" s="59"/>
      <c r="U188" s="58"/>
      <c r="V188" s="58"/>
      <c r="W188" s="58"/>
    </row>
    <row r="189" spans="1:23" ht="15.75" customHeight="1" thickBot="1">
      <c r="A189" s="315"/>
      <c r="B189" s="258"/>
      <c r="C189" s="261"/>
      <c r="D189" s="264"/>
      <c r="E189" s="268"/>
      <c r="F189" s="268"/>
      <c r="G189" s="43" t="s">
        <v>13</v>
      </c>
      <c r="H189" s="44">
        <f t="shared" ref="H189:K189" si="35">SUM(H185:H187)</f>
        <v>0</v>
      </c>
      <c r="I189" s="45">
        <f t="shared" si="35"/>
        <v>0</v>
      </c>
      <c r="J189" s="46">
        <f t="shared" si="35"/>
        <v>0</v>
      </c>
      <c r="K189" s="47">
        <f t="shared" si="35"/>
        <v>0</v>
      </c>
      <c r="L189" s="48">
        <f>SUM(L185:L188)</f>
        <v>109</v>
      </c>
      <c r="M189" s="51">
        <f>SUM(M185:M188)</f>
        <v>112</v>
      </c>
      <c r="N189" s="172" t="s">
        <v>121</v>
      </c>
      <c r="O189" s="163"/>
      <c r="P189" s="164"/>
      <c r="Q189" s="99"/>
      <c r="R189" s="58"/>
      <c r="S189" s="58"/>
      <c r="T189" s="59"/>
      <c r="U189" s="58"/>
      <c r="V189" s="58"/>
      <c r="W189" s="58"/>
    </row>
    <row r="190" spans="1:23" ht="15.75" customHeight="1">
      <c r="A190" s="314" t="s">
        <v>14</v>
      </c>
      <c r="B190" s="256" t="s">
        <v>14</v>
      </c>
      <c r="C190" s="259" t="s">
        <v>61</v>
      </c>
      <c r="D190" s="262" t="s">
        <v>159</v>
      </c>
      <c r="E190" s="265" t="s">
        <v>72</v>
      </c>
      <c r="F190" s="269" t="s">
        <v>94</v>
      </c>
      <c r="G190" s="32" t="s">
        <v>95</v>
      </c>
      <c r="H190" s="33">
        <v>0</v>
      </c>
      <c r="I190" s="24">
        <v>0</v>
      </c>
      <c r="J190" s="34"/>
      <c r="K190" s="35">
        <v>0</v>
      </c>
      <c r="L190" s="36">
        <v>0</v>
      </c>
      <c r="M190" s="25">
        <v>8</v>
      </c>
      <c r="N190" s="102" t="s">
        <v>97</v>
      </c>
      <c r="O190" s="184"/>
      <c r="P190" s="130" t="s">
        <v>73</v>
      </c>
      <c r="Q190" s="81"/>
      <c r="R190" s="58"/>
      <c r="S190" s="58"/>
      <c r="T190" s="59"/>
      <c r="U190" s="58"/>
      <c r="V190" s="58"/>
      <c r="W190" s="58"/>
    </row>
    <row r="191" spans="1:23" ht="13.95" customHeight="1">
      <c r="A191" s="316"/>
      <c r="B191" s="257"/>
      <c r="C191" s="260"/>
      <c r="D191" s="263"/>
      <c r="E191" s="266"/>
      <c r="F191" s="270"/>
      <c r="G191" s="82" t="s">
        <v>84</v>
      </c>
      <c r="H191" s="83"/>
      <c r="I191" s="84"/>
      <c r="J191" s="85"/>
      <c r="K191" s="86"/>
      <c r="L191" s="87"/>
      <c r="M191" s="88">
        <v>8</v>
      </c>
      <c r="N191" s="173" t="s">
        <v>96</v>
      </c>
      <c r="O191" s="179"/>
      <c r="P191" s="133" t="s">
        <v>73</v>
      </c>
      <c r="Q191" s="92"/>
      <c r="R191" s="58"/>
      <c r="S191" s="58"/>
      <c r="T191" s="59"/>
      <c r="U191" s="58"/>
      <c r="V191" s="58"/>
      <c r="W191" s="58"/>
    </row>
    <row r="192" spans="1:23" ht="10.95" customHeight="1">
      <c r="A192" s="316"/>
      <c r="B192" s="257"/>
      <c r="C192" s="260"/>
      <c r="D192" s="263"/>
      <c r="E192" s="267"/>
      <c r="F192" s="271"/>
      <c r="G192" s="50" t="s">
        <v>98</v>
      </c>
      <c r="H192" s="37"/>
      <c r="I192" s="38"/>
      <c r="J192" s="39"/>
      <c r="K192" s="40"/>
      <c r="L192" s="41"/>
      <c r="M192" s="42">
        <v>94</v>
      </c>
      <c r="N192" s="173" t="s">
        <v>105</v>
      </c>
      <c r="O192" s="160"/>
      <c r="P192" s="167" t="s">
        <v>73</v>
      </c>
      <c r="Q192" s="94"/>
      <c r="R192" s="58"/>
      <c r="S192" s="58"/>
      <c r="T192" s="59"/>
      <c r="U192" s="58"/>
      <c r="V192" s="58"/>
      <c r="W192" s="58"/>
    </row>
    <row r="193" spans="1:23" ht="10.95" customHeight="1">
      <c r="A193" s="316"/>
      <c r="B193" s="257"/>
      <c r="C193" s="260"/>
      <c r="D193" s="263"/>
      <c r="E193" s="267"/>
      <c r="F193" s="267"/>
      <c r="G193" s="50"/>
      <c r="H193" s="37"/>
      <c r="I193" s="38"/>
      <c r="J193" s="39"/>
      <c r="K193" s="40"/>
      <c r="L193" s="41"/>
      <c r="M193" s="42"/>
      <c r="N193" s="173" t="s">
        <v>99</v>
      </c>
      <c r="O193" s="160"/>
      <c r="P193" s="167" t="s">
        <v>73</v>
      </c>
      <c r="Q193" s="94"/>
      <c r="R193" s="58"/>
      <c r="S193" s="58"/>
      <c r="T193" s="59"/>
      <c r="U193" s="58"/>
      <c r="V193" s="58"/>
      <c r="W193" s="58"/>
    </row>
    <row r="194" spans="1:23" ht="14.25" customHeight="1" thickBot="1">
      <c r="A194" s="315"/>
      <c r="B194" s="258"/>
      <c r="C194" s="261"/>
      <c r="D194" s="264"/>
      <c r="E194" s="268"/>
      <c r="F194" s="268"/>
      <c r="G194" s="43" t="s">
        <v>13</v>
      </c>
      <c r="H194" s="44">
        <f t="shared" ref="H194:L194" si="36">SUM(H190:H192)</f>
        <v>0</v>
      </c>
      <c r="I194" s="45">
        <f t="shared" si="36"/>
        <v>0</v>
      </c>
      <c r="J194" s="46">
        <f t="shared" si="36"/>
        <v>0</v>
      </c>
      <c r="K194" s="47">
        <f t="shared" si="36"/>
        <v>0</v>
      </c>
      <c r="L194" s="48">
        <f t="shared" si="36"/>
        <v>0</v>
      </c>
      <c r="M194" s="51">
        <f>SUM(M190:M193)</f>
        <v>110</v>
      </c>
      <c r="N194" s="172" t="s">
        <v>121</v>
      </c>
      <c r="O194" s="163"/>
      <c r="P194" s="139"/>
      <c r="Q194" s="99"/>
      <c r="R194" s="58"/>
      <c r="S194" s="58"/>
      <c r="T194" s="59"/>
      <c r="U194" s="58"/>
      <c r="V194" s="58"/>
      <c r="W194" s="58"/>
    </row>
    <row r="195" spans="1:23" ht="22.95" customHeight="1">
      <c r="A195" s="314" t="s">
        <v>14</v>
      </c>
      <c r="B195" s="256" t="s">
        <v>14</v>
      </c>
      <c r="C195" s="259" t="s">
        <v>62</v>
      </c>
      <c r="D195" s="262" t="s">
        <v>160</v>
      </c>
      <c r="E195" s="265" t="s">
        <v>72</v>
      </c>
      <c r="F195" s="269" t="s">
        <v>94</v>
      </c>
      <c r="G195" s="32" t="s">
        <v>95</v>
      </c>
      <c r="H195" s="33">
        <v>0</v>
      </c>
      <c r="I195" s="24">
        <v>0</v>
      </c>
      <c r="J195" s="34"/>
      <c r="K195" s="35">
        <v>0</v>
      </c>
      <c r="L195" s="36">
        <v>0</v>
      </c>
      <c r="M195" s="25">
        <v>8</v>
      </c>
      <c r="N195" s="102" t="s">
        <v>97</v>
      </c>
      <c r="O195" s="129"/>
      <c r="P195" s="130" t="s">
        <v>73</v>
      </c>
      <c r="Q195" s="155"/>
      <c r="R195" s="58"/>
      <c r="S195" s="58"/>
      <c r="T195" s="59"/>
      <c r="U195" s="58"/>
      <c r="V195" s="58"/>
      <c r="W195" s="58"/>
    </row>
    <row r="196" spans="1:23" ht="21" customHeight="1">
      <c r="A196" s="316"/>
      <c r="B196" s="257"/>
      <c r="C196" s="260"/>
      <c r="D196" s="263"/>
      <c r="E196" s="266"/>
      <c r="F196" s="270"/>
      <c r="G196" s="82" t="s">
        <v>84</v>
      </c>
      <c r="H196" s="83"/>
      <c r="I196" s="84"/>
      <c r="J196" s="85"/>
      <c r="K196" s="86"/>
      <c r="L196" s="87"/>
      <c r="M196" s="88">
        <v>8</v>
      </c>
      <c r="N196" s="173" t="s">
        <v>96</v>
      </c>
      <c r="O196" s="132"/>
      <c r="P196" s="133" t="s">
        <v>73</v>
      </c>
      <c r="Q196" s="106"/>
      <c r="R196" s="58"/>
      <c r="S196" s="58"/>
      <c r="T196" s="59"/>
      <c r="U196" s="58"/>
      <c r="V196" s="58"/>
      <c r="W196" s="58"/>
    </row>
    <row r="197" spans="1:23" ht="15" customHeight="1">
      <c r="A197" s="316"/>
      <c r="B197" s="257"/>
      <c r="C197" s="260"/>
      <c r="D197" s="263"/>
      <c r="E197" s="267"/>
      <c r="F197" s="271"/>
      <c r="G197" s="50" t="s">
        <v>98</v>
      </c>
      <c r="H197" s="37"/>
      <c r="I197" s="38"/>
      <c r="J197" s="39"/>
      <c r="K197" s="40"/>
      <c r="L197" s="41"/>
      <c r="M197" s="42">
        <v>94</v>
      </c>
      <c r="N197" s="173" t="s">
        <v>105</v>
      </c>
      <c r="O197" s="166"/>
      <c r="P197" s="167" t="s">
        <v>73</v>
      </c>
      <c r="Q197" s="168"/>
      <c r="R197" s="58"/>
      <c r="S197" s="58"/>
      <c r="T197" s="59"/>
      <c r="U197" s="58"/>
      <c r="V197" s="58"/>
      <c r="W197" s="58"/>
    </row>
    <row r="198" spans="1:23" ht="15.75" customHeight="1">
      <c r="A198" s="316"/>
      <c r="B198" s="257"/>
      <c r="C198" s="260"/>
      <c r="D198" s="263"/>
      <c r="E198" s="267"/>
      <c r="F198" s="267"/>
      <c r="G198" s="50"/>
      <c r="H198" s="37"/>
      <c r="I198" s="38"/>
      <c r="J198" s="39"/>
      <c r="K198" s="40"/>
      <c r="L198" s="41"/>
      <c r="M198" s="42"/>
      <c r="N198" s="173" t="s">
        <v>99</v>
      </c>
      <c r="O198" s="166"/>
      <c r="P198" s="167" t="s">
        <v>73</v>
      </c>
      <c r="Q198" s="168"/>
      <c r="R198" s="58"/>
      <c r="S198" s="58"/>
      <c r="T198" s="59"/>
      <c r="U198" s="58"/>
      <c r="V198" s="58"/>
      <c r="W198" s="58"/>
    </row>
    <row r="199" spans="1:23" ht="18" customHeight="1" thickBot="1">
      <c r="A199" s="315"/>
      <c r="B199" s="258"/>
      <c r="C199" s="261"/>
      <c r="D199" s="264"/>
      <c r="E199" s="268"/>
      <c r="F199" s="268"/>
      <c r="G199" s="43" t="s">
        <v>13</v>
      </c>
      <c r="H199" s="44">
        <f t="shared" ref="H199:L199" si="37">SUM(H195:H197)</f>
        <v>0</v>
      </c>
      <c r="I199" s="45">
        <f t="shared" si="37"/>
        <v>0</v>
      </c>
      <c r="J199" s="46">
        <f t="shared" si="37"/>
        <v>0</v>
      </c>
      <c r="K199" s="47">
        <f t="shared" si="37"/>
        <v>0</v>
      </c>
      <c r="L199" s="48">
        <f t="shared" si="37"/>
        <v>0</v>
      </c>
      <c r="M199" s="51">
        <f>SUM(M195:M198)</f>
        <v>110</v>
      </c>
      <c r="N199" s="172" t="s">
        <v>121</v>
      </c>
      <c r="O199" s="163"/>
      <c r="P199" s="164"/>
      <c r="Q199" s="99"/>
      <c r="R199" s="58"/>
      <c r="S199" s="58"/>
      <c r="T199" s="59"/>
      <c r="U199" s="58"/>
      <c r="V199" s="58"/>
      <c r="W199" s="58"/>
    </row>
    <row r="200" spans="1:23" ht="15" customHeight="1">
      <c r="A200" s="314" t="s">
        <v>14</v>
      </c>
      <c r="B200" s="256" t="s">
        <v>14</v>
      </c>
      <c r="C200" s="259" t="s">
        <v>63</v>
      </c>
      <c r="D200" s="262" t="s">
        <v>161</v>
      </c>
      <c r="E200" s="265" t="s">
        <v>72</v>
      </c>
      <c r="F200" s="269" t="s">
        <v>94</v>
      </c>
      <c r="G200" s="32" t="s">
        <v>95</v>
      </c>
      <c r="H200" s="33">
        <v>0</v>
      </c>
      <c r="I200" s="24">
        <v>0</v>
      </c>
      <c r="J200" s="34"/>
      <c r="K200" s="35">
        <v>0</v>
      </c>
      <c r="L200" s="36">
        <v>5</v>
      </c>
      <c r="M200" s="25">
        <v>5</v>
      </c>
      <c r="N200" s="102" t="s">
        <v>97</v>
      </c>
      <c r="O200" s="129" t="s">
        <v>73</v>
      </c>
      <c r="P200" s="130"/>
      <c r="Q200" s="155"/>
      <c r="R200" s="58"/>
      <c r="S200" s="58"/>
      <c r="T200" s="59"/>
      <c r="U200" s="58"/>
      <c r="V200" s="58"/>
      <c r="W200" s="58"/>
    </row>
    <row r="201" spans="1:23" ht="13.5" customHeight="1">
      <c r="A201" s="316"/>
      <c r="B201" s="257"/>
      <c r="C201" s="260"/>
      <c r="D201" s="263"/>
      <c r="E201" s="266"/>
      <c r="F201" s="270"/>
      <c r="G201" s="82" t="s">
        <v>84</v>
      </c>
      <c r="H201" s="83"/>
      <c r="I201" s="84"/>
      <c r="J201" s="85"/>
      <c r="K201" s="86"/>
      <c r="L201" s="87">
        <v>5</v>
      </c>
      <c r="M201" s="88">
        <v>5</v>
      </c>
      <c r="N201" s="173" t="s">
        <v>96</v>
      </c>
      <c r="O201" s="132"/>
      <c r="P201" s="133" t="s">
        <v>73</v>
      </c>
      <c r="Q201" s="106"/>
      <c r="R201" s="58"/>
      <c r="S201" s="58"/>
      <c r="T201" s="59"/>
      <c r="U201" s="58"/>
      <c r="V201" s="58"/>
      <c r="W201" s="58"/>
    </row>
    <row r="202" spans="1:23" ht="15" customHeight="1">
      <c r="A202" s="316"/>
      <c r="B202" s="257"/>
      <c r="C202" s="260"/>
      <c r="D202" s="263"/>
      <c r="E202" s="267"/>
      <c r="F202" s="271"/>
      <c r="G202" s="50" t="s">
        <v>98</v>
      </c>
      <c r="H202" s="37"/>
      <c r="I202" s="38"/>
      <c r="J202" s="39"/>
      <c r="K202" s="40"/>
      <c r="L202" s="41">
        <v>52</v>
      </c>
      <c r="M202" s="42">
        <v>53</v>
      </c>
      <c r="N202" s="173" t="s">
        <v>105</v>
      </c>
      <c r="O202" s="166"/>
      <c r="P202" s="167" t="s">
        <v>73</v>
      </c>
      <c r="Q202" s="168"/>
      <c r="R202" s="58"/>
      <c r="S202" s="58"/>
      <c r="T202" s="59"/>
      <c r="U202" s="58"/>
      <c r="V202" s="58"/>
      <c r="W202" s="58"/>
    </row>
    <row r="203" spans="1:23" ht="15" customHeight="1">
      <c r="A203" s="316"/>
      <c r="B203" s="257"/>
      <c r="C203" s="260"/>
      <c r="D203" s="263"/>
      <c r="E203" s="267"/>
      <c r="F203" s="267"/>
      <c r="G203" s="50"/>
      <c r="H203" s="37"/>
      <c r="I203" s="38"/>
      <c r="J203" s="39"/>
      <c r="K203" s="40"/>
      <c r="L203" s="41"/>
      <c r="M203" s="42"/>
      <c r="N203" s="173" t="s">
        <v>99</v>
      </c>
      <c r="O203" s="166"/>
      <c r="P203" s="167" t="s">
        <v>73</v>
      </c>
      <c r="Q203" s="168"/>
      <c r="R203" s="58"/>
      <c r="S203" s="58"/>
      <c r="T203" s="59"/>
      <c r="U203" s="58"/>
      <c r="V203" s="58"/>
      <c r="W203" s="58"/>
    </row>
    <row r="204" spans="1:23" ht="13.5" customHeight="1" thickBot="1">
      <c r="A204" s="315"/>
      <c r="B204" s="258"/>
      <c r="C204" s="261"/>
      <c r="D204" s="264"/>
      <c r="E204" s="268"/>
      <c r="F204" s="268"/>
      <c r="G204" s="43" t="s">
        <v>13</v>
      </c>
      <c r="H204" s="44">
        <f t="shared" ref="H204:K204" si="38">SUM(H200:H202)</f>
        <v>0</v>
      </c>
      <c r="I204" s="45">
        <f t="shared" si="38"/>
        <v>0</v>
      </c>
      <c r="J204" s="46">
        <f t="shared" si="38"/>
        <v>0</v>
      </c>
      <c r="K204" s="47">
        <f t="shared" si="38"/>
        <v>0</v>
      </c>
      <c r="L204" s="48">
        <f>SUM(L200:L203)</f>
        <v>62</v>
      </c>
      <c r="M204" s="51">
        <f>SUM(M200:M203)</f>
        <v>63</v>
      </c>
      <c r="N204" s="172" t="s">
        <v>121</v>
      </c>
      <c r="O204" s="138"/>
      <c r="P204" s="139"/>
      <c r="Q204" s="171"/>
      <c r="R204" s="58"/>
      <c r="S204" s="58"/>
      <c r="T204" s="59"/>
      <c r="U204" s="58"/>
      <c r="V204" s="58"/>
      <c r="W204" s="58"/>
    </row>
    <row r="205" spans="1:23" ht="15.75" customHeight="1">
      <c r="A205" s="314" t="s">
        <v>14</v>
      </c>
      <c r="B205" s="256" t="s">
        <v>14</v>
      </c>
      <c r="C205" s="259" t="s">
        <v>64</v>
      </c>
      <c r="D205" s="262" t="s">
        <v>162</v>
      </c>
      <c r="E205" s="265" t="s">
        <v>72</v>
      </c>
      <c r="F205" s="269" t="s">
        <v>94</v>
      </c>
      <c r="G205" s="32" t="s">
        <v>95</v>
      </c>
      <c r="H205" s="33">
        <v>0</v>
      </c>
      <c r="I205" s="24">
        <v>0</v>
      </c>
      <c r="J205" s="34"/>
      <c r="K205" s="35">
        <v>0</v>
      </c>
      <c r="L205" s="36">
        <v>98</v>
      </c>
      <c r="M205" s="25">
        <v>99</v>
      </c>
      <c r="N205" s="102" t="s">
        <v>97</v>
      </c>
      <c r="O205" s="129" t="s">
        <v>73</v>
      </c>
      <c r="P205" s="130"/>
      <c r="Q205" s="155"/>
      <c r="R205" s="58"/>
      <c r="S205" s="58"/>
      <c r="T205" s="59"/>
      <c r="U205" s="58"/>
      <c r="V205" s="58"/>
      <c r="W205" s="58"/>
    </row>
    <row r="206" spans="1:23" ht="12.75" customHeight="1">
      <c r="A206" s="316"/>
      <c r="B206" s="257"/>
      <c r="C206" s="260"/>
      <c r="D206" s="263"/>
      <c r="E206" s="266"/>
      <c r="F206" s="270"/>
      <c r="G206" s="82" t="s">
        <v>84</v>
      </c>
      <c r="H206" s="83"/>
      <c r="I206" s="84"/>
      <c r="J206" s="85"/>
      <c r="K206" s="86"/>
      <c r="L206" s="87">
        <v>0</v>
      </c>
      <c r="M206" s="88">
        <v>0</v>
      </c>
      <c r="N206" s="173" t="s">
        <v>96</v>
      </c>
      <c r="O206" s="132" t="s">
        <v>73</v>
      </c>
      <c r="P206" s="133"/>
      <c r="Q206" s="106"/>
      <c r="R206" s="58"/>
      <c r="S206" s="58"/>
      <c r="T206" s="59"/>
      <c r="U206" s="58"/>
      <c r="V206" s="58"/>
      <c r="W206" s="58"/>
    </row>
    <row r="207" spans="1:23" ht="14.25" customHeight="1">
      <c r="A207" s="316"/>
      <c r="B207" s="257"/>
      <c r="C207" s="260"/>
      <c r="D207" s="263"/>
      <c r="E207" s="267"/>
      <c r="F207" s="271"/>
      <c r="G207" s="50" t="s">
        <v>98</v>
      </c>
      <c r="H207" s="37"/>
      <c r="I207" s="38"/>
      <c r="J207" s="39"/>
      <c r="K207" s="40"/>
      <c r="L207" s="41">
        <v>42</v>
      </c>
      <c r="M207" s="42">
        <v>43</v>
      </c>
      <c r="N207" s="173" t="s">
        <v>105</v>
      </c>
      <c r="O207" s="166" t="s">
        <v>73</v>
      </c>
      <c r="P207" s="167"/>
      <c r="Q207" s="168"/>
      <c r="R207" s="58"/>
      <c r="S207" s="58"/>
      <c r="T207" s="59"/>
      <c r="U207" s="58"/>
      <c r="V207" s="58"/>
      <c r="W207" s="58"/>
    </row>
    <row r="208" spans="1:23" ht="12" customHeight="1">
      <c r="A208" s="316"/>
      <c r="B208" s="257"/>
      <c r="C208" s="260"/>
      <c r="D208" s="263"/>
      <c r="E208" s="267"/>
      <c r="F208" s="267"/>
      <c r="G208" s="50"/>
      <c r="H208" s="37"/>
      <c r="I208" s="38"/>
      <c r="J208" s="39"/>
      <c r="K208" s="40"/>
      <c r="L208" s="41"/>
      <c r="M208" s="42"/>
      <c r="N208" s="173" t="s">
        <v>99</v>
      </c>
      <c r="O208" s="166"/>
      <c r="P208" s="167" t="s">
        <v>73</v>
      </c>
      <c r="Q208" s="168"/>
      <c r="R208" s="58"/>
      <c r="S208" s="58"/>
      <c r="T208" s="59"/>
      <c r="U208" s="58"/>
      <c r="V208" s="58"/>
      <c r="W208" s="58"/>
    </row>
    <row r="209" spans="1:23" ht="14.25" customHeight="1" thickBot="1">
      <c r="A209" s="315"/>
      <c r="B209" s="258"/>
      <c r="C209" s="261"/>
      <c r="D209" s="264"/>
      <c r="E209" s="268"/>
      <c r="F209" s="268"/>
      <c r="G209" s="43" t="s">
        <v>13</v>
      </c>
      <c r="H209" s="44">
        <f t="shared" ref="H209:K209" si="39">SUM(H205:H207)</f>
        <v>0</v>
      </c>
      <c r="I209" s="45">
        <f t="shared" si="39"/>
        <v>0</v>
      </c>
      <c r="J209" s="46">
        <f t="shared" si="39"/>
        <v>0</v>
      </c>
      <c r="K209" s="47">
        <f t="shared" si="39"/>
        <v>0</v>
      </c>
      <c r="L209" s="48">
        <f>SUM(L205:L208)</f>
        <v>140</v>
      </c>
      <c r="M209" s="51">
        <f>SUM(M205:M208)</f>
        <v>142</v>
      </c>
      <c r="N209" s="172" t="s">
        <v>121</v>
      </c>
      <c r="O209" s="138"/>
      <c r="P209" s="139"/>
      <c r="Q209" s="171"/>
      <c r="R209" s="58"/>
      <c r="S209" s="58"/>
      <c r="T209" s="59"/>
      <c r="U209" s="58"/>
      <c r="V209" s="58"/>
      <c r="W209" s="58"/>
    </row>
    <row r="210" spans="1:23" ht="15.75" customHeight="1">
      <c r="A210" s="314" t="s">
        <v>14</v>
      </c>
      <c r="B210" s="256" t="s">
        <v>14</v>
      </c>
      <c r="C210" s="259" t="s">
        <v>65</v>
      </c>
      <c r="D210" s="262" t="s">
        <v>163</v>
      </c>
      <c r="E210" s="265" t="s">
        <v>72</v>
      </c>
      <c r="F210" s="269" t="s">
        <v>110</v>
      </c>
      <c r="G210" s="32" t="s">
        <v>95</v>
      </c>
      <c r="H210" s="33">
        <v>0</v>
      </c>
      <c r="I210" s="24">
        <v>0</v>
      </c>
      <c r="J210" s="34"/>
      <c r="K210" s="35">
        <v>0</v>
      </c>
      <c r="L210" s="36">
        <v>0</v>
      </c>
      <c r="M210" s="25">
        <v>141.5</v>
      </c>
      <c r="N210" s="102" t="s">
        <v>97</v>
      </c>
      <c r="O210" s="129" t="s">
        <v>73</v>
      </c>
      <c r="P210" s="130"/>
      <c r="Q210" s="155"/>
      <c r="R210" s="58"/>
      <c r="S210" s="58"/>
      <c r="T210" s="59"/>
      <c r="U210" s="58"/>
      <c r="V210" s="58"/>
      <c r="W210" s="58"/>
    </row>
    <row r="211" spans="1:23" ht="12.75" customHeight="1">
      <c r="A211" s="316"/>
      <c r="B211" s="257"/>
      <c r="C211" s="260"/>
      <c r="D211" s="263"/>
      <c r="E211" s="266"/>
      <c r="F211" s="270"/>
      <c r="G211" s="82" t="s">
        <v>84</v>
      </c>
      <c r="H211" s="83"/>
      <c r="I211" s="84"/>
      <c r="J211" s="85"/>
      <c r="K211" s="86"/>
      <c r="L211" s="87"/>
      <c r="M211" s="88"/>
      <c r="N211" s="173" t="s">
        <v>96</v>
      </c>
      <c r="O211" s="132"/>
      <c r="P211" s="133" t="s">
        <v>73</v>
      </c>
      <c r="Q211" s="106"/>
      <c r="R211" s="58"/>
      <c r="S211" s="58"/>
      <c r="T211" s="59"/>
      <c r="U211" s="58"/>
      <c r="V211" s="58"/>
      <c r="W211" s="58"/>
    </row>
    <row r="212" spans="1:23" ht="12.75" customHeight="1">
      <c r="A212" s="316"/>
      <c r="B212" s="257"/>
      <c r="C212" s="260"/>
      <c r="D212" s="263"/>
      <c r="E212" s="267"/>
      <c r="F212" s="271"/>
      <c r="G212" s="50" t="s">
        <v>98</v>
      </c>
      <c r="H212" s="37"/>
      <c r="I212" s="38"/>
      <c r="J212" s="39"/>
      <c r="K212" s="40"/>
      <c r="L212" s="41"/>
      <c r="M212" s="42">
        <v>60.5</v>
      </c>
      <c r="N212" s="173" t="s">
        <v>105</v>
      </c>
      <c r="O212" s="166"/>
      <c r="P212" s="167" t="s">
        <v>73</v>
      </c>
      <c r="Q212" s="168"/>
      <c r="R212" s="58"/>
      <c r="S212" s="58"/>
      <c r="T212" s="59"/>
      <c r="U212" s="58"/>
      <c r="V212" s="58"/>
      <c r="W212" s="58"/>
    </row>
    <row r="213" spans="1:23" ht="12.75" customHeight="1">
      <c r="A213" s="316"/>
      <c r="B213" s="257"/>
      <c r="C213" s="260"/>
      <c r="D213" s="263"/>
      <c r="E213" s="267"/>
      <c r="F213" s="267"/>
      <c r="G213" s="50"/>
      <c r="H213" s="37"/>
      <c r="I213" s="38"/>
      <c r="J213" s="39"/>
      <c r="K213" s="40"/>
      <c r="L213" s="41"/>
      <c r="M213" s="42"/>
      <c r="N213" s="173" t="s">
        <v>99</v>
      </c>
      <c r="O213" s="166"/>
      <c r="P213" s="167" t="s">
        <v>73</v>
      </c>
      <c r="Q213" s="168"/>
      <c r="R213" s="58"/>
      <c r="S213" s="58"/>
      <c r="T213" s="59"/>
      <c r="U213" s="58"/>
      <c r="V213" s="58"/>
      <c r="W213" s="58"/>
    </row>
    <row r="214" spans="1:23" ht="22.95" customHeight="1" thickBot="1">
      <c r="A214" s="315"/>
      <c r="B214" s="258"/>
      <c r="C214" s="261"/>
      <c r="D214" s="264"/>
      <c r="E214" s="268"/>
      <c r="F214" s="268"/>
      <c r="G214" s="43" t="s">
        <v>13</v>
      </c>
      <c r="H214" s="44">
        <f t="shared" ref="H214:L214" si="40">SUM(H210:H212)</f>
        <v>0</v>
      </c>
      <c r="I214" s="45">
        <f t="shared" si="40"/>
        <v>0</v>
      </c>
      <c r="J214" s="46">
        <f t="shared" si="40"/>
        <v>0</v>
      </c>
      <c r="K214" s="47">
        <f t="shared" si="40"/>
        <v>0</v>
      </c>
      <c r="L214" s="48">
        <f t="shared" si="40"/>
        <v>0</v>
      </c>
      <c r="M214" s="51">
        <f>SUM(M210:M213)</f>
        <v>202</v>
      </c>
      <c r="N214" s="172" t="s">
        <v>121</v>
      </c>
      <c r="O214" s="138"/>
      <c r="P214" s="139"/>
      <c r="Q214" s="171"/>
      <c r="R214" s="58"/>
      <c r="S214" s="58"/>
      <c r="T214" s="59"/>
      <c r="U214" s="58"/>
      <c r="V214" s="58"/>
      <c r="W214" s="58"/>
    </row>
    <row r="215" spans="1:23" ht="18.75" customHeight="1">
      <c r="A215" s="314" t="s">
        <v>14</v>
      </c>
      <c r="B215" s="256" t="s">
        <v>14</v>
      </c>
      <c r="C215" s="259" t="s">
        <v>66</v>
      </c>
      <c r="D215" s="262" t="s">
        <v>164</v>
      </c>
      <c r="E215" s="265" t="s">
        <v>72</v>
      </c>
      <c r="F215" s="269" t="s">
        <v>110</v>
      </c>
      <c r="G215" s="32" t="s">
        <v>95</v>
      </c>
      <c r="H215" s="33">
        <v>0</v>
      </c>
      <c r="I215" s="24">
        <v>0</v>
      </c>
      <c r="J215" s="34"/>
      <c r="K215" s="35">
        <v>0</v>
      </c>
      <c r="L215" s="36">
        <v>612</v>
      </c>
      <c r="M215" s="25">
        <v>613</v>
      </c>
      <c r="N215" s="102" t="s">
        <v>97</v>
      </c>
      <c r="O215" s="129"/>
      <c r="P215" s="130"/>
      <c r="Q215" s="81"/>
      <c r="R215" s="58"/>
      <c r="S215" s="58"/>
      <c r="T215" s="59"/>
      <c r="U215" s="58"/>
      <c r="V215" s="58"/>
      <c r="W215" s="58"/>
    </row>
    <row r="216" spans="1:23" ht="16.5" customHeight="1">
      <c r="A216" s="316"/>
      <c r="B216" s="257"/>
      <c r="C216" s="260"/>
      <c r="D216" s="263"/>
      <c r="E216" s="266"/>
      <c r="F216" s="270"/>
      <c r="G216" s="82" t="s">
        <v>84</v>
      </c>
      <c r="H216" s="83"/>
      <c r="I216" s="84"/>
      <c r="J216" s="85"/>
      <c r="K216" s="86"/>
      <c r="L216" s="87"/>
      <c r="M216" s="88"/>
      <c r="N216" s="173" t="s">
        <v>96</v>
      </c>
      <c r="O216" s="132" t="s">
        <v>73</v>
      </c>
      <c r="P216" s="133"/>
      <c r="Q216" s="92"/>
      <c r="R216" s="58"/>
      <c r="S216" s="58"/>
      <c r="T216" s="59"/>
      <c r="U216" s="58"/>
      <c r="V216" s="58"/>
      <c r="W216" s="58"/>
    </row>
    <row r="217" spans="1:23" ht="16.5" customHeight="1">
      <c r="A217" s="316"/>
      <c r="B217" s="257"/>
      <c r="C217" s="260"/>
      <c r="D217" s="263"/>
      <c r="E217" s="267"/>
      <c r="F217" s="271"/>
      <c r="G217" s="50" t="s">
        <v>98</v>
      </c>
      <c r="H217" s="37"/>
      <c r="I217" s="38"/>
      <c r="J217" s="39"/>
      <c r="K217" s="40"/>
      <c r="L217" s="41">
        <v>262</v>
      </c>
      <c r="M217" s="42">
        <v>263</v>
      </c>
      <c r="N217" s="173" t="s">
        <v>105</v>
      </c>
      <c r="O217" s="166" t="s">
        <v>73</v>
      </c>
      <c r="P217" s="167"/>
      <c r="Q217" s="94"/>
      <c r="R217" s="58"/>
      <c r="S217" s="58"/>
      <c r="T217" s="59"/>
      <c r="U217" s="58"/>
      <c r="V217" s="58"/>
      <c r="W217" s="58"/>
    </row>
    <row r="218" spans="1:23" ht="12.6" customHeight="1">
      <c r="A218" s="316"/>
      <c r="B218" s="257"/>
      <c r="C218" s="260"/>
      <c r="D218" s="263"/>
      <c r="E218" s="267"/>
      <c r="F218" s="267"/>
      <c r="G218" s="50"/>
      <c r="H218" s="37"/>
      <c r="I218" s="38"/>
      <c r="J218" s="39"/>
      <c r="K218" s="40"/>
      <c r="L218" s="41"/>
      <c r="M218" s="42"/>
      <c r="N218" s="173" t="s">
        <v>99</v>
      </c>
      <c r="O218" s="166"/>
      <c r="P218" s="167" t="s">
        <v>73</v>
      </c>
      <c r="Q218" s="94"/>
      <c r="R218" s="58"/>
      <c r="S218" s="58"/>
      <c r="T218" s="59"/>
      <c r="U218" s="58"/>
      <c r="V218" s="58"/>
      <c r="W218" s="58"/>
    </row>
    <row r="219" spans="1:23" ht="15.75" customHeight="1" thickBot="1">
      <c r="A219" s="315"/>
      <c r="B219" s="258"/>
      <c r="C219" s="261"/>
      <c r="D219" s="264"/>
      <c r="E219" s="268"/>
      <c r="F219" s="268"/>
      <c r="G219" s="43" t="s">
        <v>13</v>
      </c>
      <c r="H219" s="44">
        <f t="shared" ref="H219:M219" si="41">SUM(H215:H217)</f>
        <v>0</v>
      </c>
      <c r="I219" s="45">
        <f t="shared" si="41"/>
        <v>0</v>
      </c>
      <c r="J219" s="46">
        <f t="shared" si="41"/>
        <v>0</v>
      </c>
      <c r="K219" s="47">
        <f t="shared" si="41"/>
        <v>0</v>
      </c>
      <c r="L219" s="48">
        <f t="shared" si="41"/>
        <v>874</v>
      </c>
      <c r="M219" s="51">
        <f t="shared" si="41"/>
        <v>876</v>
      </c>
      <c r="N219" s="172" t="s">
        <v>121</v>
      </c>
      <c r="O219" s="138"/>
      <c r="P219" s="139"/>
      <c r="Q219" s="99"/>
      <c r="R219" s="58"/>
      <c r="S219" s="58"/>
      <c r="T219" s="59"/>
      <c r="U219" s="58"/>
      <c r="V219" s="58"/>
      <c r="W219" s="58"/>
    </row>
    <row r="220" spans="1:23" ht="18" customHeight="1">
      <c r="A220" s="314" t="s">
        <v>14</v>
      </c>
      <c r="B220" s="256" t="s">
        <v>14</v>
      </c>
      <c r="C220" s="259" t="s">
        <v>67</v>
      </c>
      <c r="D220" s="262" t="s">
        <v>165</v>
      </c>
      <c r="E220" s="265" t="s">
        <v>72</v>
      </c>
      <c r="F220" s="269" t="s">
        <v>130</v>
      </c>
      <c r="G220" s="32" t="s">
        <v>95</v>
      </c>
      <c r="H220" s="33">
        <v>0</v>
      </c>
      <c r="I220" s="24">
        <v>0</v>
      </c>
      <c r="J220" s="34"/>
      <c r="K220" s="35">
        <v>0</v>
      </c>
      <c r="L220" s="36">
        <v>0</v>
      </c>
      <c r="M220" s="25">
        <v>139</v>
      </c>
      <c r="N220" s="102" t="s">
        <v>97</v>
      </c>
      <c r="O220" s="184"/>
      <c r="P220" s="130" t="s">
        <v>73</v>
      </c>
      <c r="Q220" s="81"/>
      <c r="R220" s="58"/>
      <c r="S220" s="58"/>
      <c r="T220" s="59"/>
      <c r="U220" s="58"/>
      <c r="V220" s="58"/>
      <c r="W220" s="58"/>
    </row>
    <row r="221" spans="1:23" ht="13.2" customHeight="1">
      <c r="A221" s="316"/>
      <c r="B221" s="257"/>
      <c r="C221" s="260"/>
      <c r="D221" s="263"/>
      <c r="E221" s="266"/>
      <c r="F221" s="270"/>
      <c r="G221" s="82" t="s">
        <v>84</v>
      </c>
      <c r="H221" s="83"/>
      <c r="I221" s="84"/>
      <c r="J221" s="85"/>
      <c r="K221" s="86"/>
      <c r="L221" s="87"/>
      <c r="M221" s="88">
        <v>556</v>
      </c>
      <c r="N221" s="173" t="s">
        <v>105</v>
      </c>
      <c r="O221" s="179"/>
      <c r="P221" s="133" t="s">
        <v>73</v>
      </c>
      <c r="Q221" s="92"/>
      <c r="R221" s="58"/>
      <c r="S221" s="58"/>
      <c r="T221" s="59"/>
      <c r="U221" s="58"/>
      <c r="V221" s="58"/>
      <c r="W221" s="58"/>
    </row>
    <row r="222" spans="1:23" ht="14.25" customHeight="1">
      <c r="A222" s="316"/>
      <c r="B222" s="257"/>
      <c r="C222" s="260"/>
      <c r="D222" s="263"/>
      <c r="E222" s="267"/>
      <c r="F222" s="271"/>
      <c r="G222" s="50" t="s">
        <v>98</v>
      </c>
      <c r="H222" s="37"/>
      <c r="I222" s="38"/>
      <c r="J222" s="39"/>
      <c r="K222" s="40"/>
      <c r="L222" s="41"/>
      <c r="M222" s="42"/>
      <c r="N222" s="173" t="s">
        <v>166</v>
      </c>
      <c r="O222" s="160"/>
      <c r="P222" s="167" t="s">
        <v>73</v>
      </c>
      <c r="Q222" s="94"/>
      <c r="R222" s="58"/>
      <c r="S222" s="58"/>
      <c r="T222" s="59"/>
      <c r="U222" s="58"/>
      <c r="V222" s="58"/>
      <c r="W222" s="58"/>
    </row>
    <row r="223" spans="1:23" ht="17.25" customHeight="1">
      <c r="A223" s="316"/>
      <c r="B223" s="257"/>
      <c r="C223" s="260"/>
      <c r="D223" s="263"/>
      <c r="E223" s="267"/>
      <c r="F223" s="267"/>
      <c r="G223" s="50"/>
      <c r="H223" s="37"/>
      <c r="I223" s="38"/>
      <c r="J223" s="39"/>
      <c r="K223" s="40"/>
      <c r="L223" s="41"/>
      <c r="M223" s="42"/>
      <c r="N223" s="173" t="s">
        <v>99</v>
      </c>
      <c r="O223" s="160"/>
      <c r="P223" s="167" t="s">
        <v>73</v>
      </c>
      <c r="Q223" s="94"/>
      <c r="R223" s="58"/>
      <c r="S223" s="58"/>
      <c r="T223" s="59"/>
      <c r="U223" s="58"/>
      <c r="V223" s="58"/>
      <c r="W223" s="58"/>
    </row>
    <row r="224" spans="1:23" ht="21.6" customHeight="1" thickBot="1">
      <c r="A224" s="315"/>
      <c r="B224" s="258"/>
      <c r="C224" s="261"/>
      <c r="D224" s="264"/>
      <c r="E224" s="268"/>
      <c r="F224" s="268"/>
      <c r="G224" s="43" t="s">
        <v>13</v>
      </c>
      <c r="H224" s="44">
        <f t="shared" ref="H224:L224" si="42">SUM(H220:H222)</f>
        <v>0</v>
      </c>
      <c r="I224" s="45">
        <f t="shared" si="42"/>
        <v>0</v>
      </c>
      <c r="J224" s="46">
        <f t="shared" si="42"/>
        <v>0</v>
      </c>
      <c r="K224" s="47">
        <f t="shared" si="42"/>
        <v>0</v>
      </c>
      <c r="L224" s="48">
        <f t="shared" si="42"/>
        <v>0</v>
      </c>
      <c r="M224" s="51">
        <f>SUM(M220:M223)</f>
        <v>695</v>
      </c>
      <c r="N224" s="172" t="s">
        <v>121</v>
      </c>
      <c r="O224" s="163"/>
      <c r="P224" s="164"/>
      <c r="Q224" s="99"/>
      <c r="R224" s="58"/>
      <c r="S224" s="58"/>
      <c r="T224" s="59"/>
      <c r="U224" s="58"/>
      <c r="V224" s="58"/>
      <c r="W224" s="58"/>
    </row>
    <row r="225" spans="1:23" ht="12.6" customHeight="1">
      <c r="A225" s="314" t="s">
        <v>14</v>
      </c>
      <c r="B225" s="256" t="s">
        <v>14</v>
      </c>
      <c r="C225" s="259" t="s">
        <v>68</v>
      </c>
      <c r="D225" s="262" t="s">
        <v>167</v>
      </c>
      <c r="E225" s="265" t="s">
        <v>72</v>
      </c>
      <c r="F225" s="269" t="s">
        <v>94</v>
      </c>
      <c r="G225" s="32" t="s">
        <v>95</v>
      </c>
      <c r="H225" s="33">
        <v>0</v>
      </c>
      <c r="I225" s="24">
        <v>0</v>
      </c>
      <c r="J225" s="34"/>
      <c r="K225" s="35">
        <v>0</v>
      </c>
      <c r="L225" s="36">
        <v>17</v>
      </c>
      <c r="M225" s="25">
        <v>0</v>
      </c>
      <c r="N225" s="102" t="s">
        <v>97</v>
      </c>
      <c r="O225" s="129" t="s">
        <v>73</v>
      </c>
      <c r="P225" s="130"/>
      <c r="Q225" s="155"/>
      <c r="R225" s="58"/>
      <c r="S225" s="58"/>
      <c r="T225" s="59"/>
      <c r="U225" s="58"/>
      <c r="V225" s="58"/>
      <c r="W225" s="58"/>
    </row>
    <row r="226" spans="1:23" ht="13.95" customHeight="1">
      <c r="A226" s="316"/>
      <c r="B226" s="257"/>
      <c r="C226" s="260"/>
      <c r="D226" s="263"/>
      <c r="E226" s="266"/>
      <c r="F226" s="270"/>
      <c r="G226" s="82" t="s">
        <v>84</v>
      </c>
      <c r="H226" s="83"/>
      <c r="I226" s="84"/>
      <c r="J226" s="85"/>
      <c r="K226" s="86"/>
      <c r="L226" s="87">
        <v>17</v>
      </c>
      <c r="M226" s="88">
        <v>0</v>
      </c>
      <c r="N226" s="173" t="s">
        <v>96</v>
      </c>
      <c r="O226" s="132" t="s">
        <v>73</v>
      </c>
      <c r="P226" s="133"/>
      <c r="Q226" s="106"/>
      <c r="R226" s="58"/>
      <c r="S226" s="58"/>
      <c r="T226" s="59"/>
      <c r="U226" s="58"/>
      <c r="V226" s="58"/>
      <c r="W226" s="58"/>
    </row>
    <row r="227" spans="1:23" ht="11.4" customHeight="1">
      <c r="A227" s="316"/>
      <c r="B227" s="257"/>
      <c r="C227" s="260"/>
      <c r="D227" s="263"/>
      <c r="E227" s="267"/>
      <c r="F227" s="271"/>
      <c r="G227" s="50" t="s">
        <v>98</v>
      </c>
      <c r="H227" s="37"/>
      <c r="I227" s="38"/>
      <c r="J227" s="39"/>
      <c r="K227" s="40"/>
      <c r="L227" s="41">
        <v>187</v>
      </c>
      <c r="M227" s="42">
        <v>0</v>
      </c>
      <c r="N227" s="173" t="s">
        <v>105</v>
      </c>
      <c r="O227" s="166"/>
      <c r="P227" s="167" t="s">
        <v>73</v>
      </c>
      <c r="Q227" s="168"/>
      <c r="R227" s="58"/>
      <c r="S227" s="58"/>
      <c r="T227" s="59"/>
      <c r="U227" s="58"/>
      <c r="V227" s="58"/>
      <c r="W227" s="58"/>
    </row>
    <row r="228" spans="1:23" ht="12" customHeight="1">
      <c r="A228" s="316"/>
      <c r="B228" s="257"/>
      <c r="C228" s="260"/>
      <c r="D228" s="263"/>
      <c r="E228" s="267"/>
      <c r="F228" s="267"/>
      <c r="G228" s="50"/>
      <c r="H228" s="37"/>
      <c r="I228" s="38"/>
      <c r="J228" s="39"/>
      <c r="K228" s="40"/>
      <c r="L228" s="41"/>
      <c r="M228" s="42"/>
      <c r="N228" s="173" t="s">
        <v>99</v>
      </c>
      <c r="O228" s="166"/>
      <c r="P228" s="167"/>
      <c r="Q228" s="168"/>
      <c r="R228" s="58"/>
      <c r="S228" s="58"/>
      <c r="T228" s="59"/>
      <c r="U228" s="58"/>
      <c r="V228" s="58"/>
      <c r="W228" s="58"/>
    </row>
    <row r="229" spans="1:23" ht="14.25" customHeight="1" thickBot="1">
      <c r="A229" s="315"/>
      <c r="B229" s="258"/>
      <c r="C229" s="261"/>
      <c r="D229" s="264"/>
      <c r="E229" s="268"/>
      <c r="F229" s="268"/>
      <c r="G229" s="43" t="s">
        <v>13</v>
      </c>
      <c r="H229" s="44">
        <f t="shared" ref="H229:M229" si="43">SUM(H225:H227)</f>
        <v>0</v>
      </c>
      <c r="I229" s="45">
        <f t="shared" si="43"/>
        <v>0</v>
      </c>
      <c r="J229" s="46">
        <f t="shared" si="43"/>
        <v>0</v>
      </c>
      <c r="K229" s="47">
        <f t="shared" si="43"/>
        <v>0</v>
      </c>
      <c r="L229" s="48">
        <f>SUM(L225:L228)</f>
        <v>221</v>
      </c>
      <c r="M229" s="51">
        <f t="shared" si="43"/>
        <v>0</v>
      </c>
      <c r="N229" s="172" t="s">
        <v>121</v>
      </c>
      <c r="O229" s="138"/>
      <c r="P229" s="139"/>
      <c r="Q229" s="171"/>
      <c r="R229" s="58"/>
      <c r="S229" s="58"/>
      <c r="T229" s="59"/>
      <c r="U229" s="58"/>
      <c r="V229" s="58"/>
      <c r="W229" s="58"/>
    </row>
    <row r="230" spans="1:23" ht="15" customHeight="1">
      <c r="A230" s="314" t="s">
        <v>14</v>
      </c>
      <c r="B230" s="256" t="s">
        <v>14</v>
      </c>
      <c r="C230" s="259" t="s">
        <v>69</v>
      </c>
      <c r="D230" s="262" t="s">
        <v>214</v>
      </c>
      <c r="E230" s="265" t="s">
        <v>72</v>
      </c>
      <c r="F230" s="269" t="s">
        <v>94</v>
      </c>
      <c r="G230" s="32" t="s">
        <v>95</v>
      </c>
      <c r="H230" s="33">
        <v>68.8</v>
      </c>
      <c r="I230" s="24">
        <v>0</v>
      </c>
      <c r="J230" s="34"/>
      <c r="K230" s="35">
        <v>68.8</v>
      </c>
      <c r="L230" s="36">
        <v>507</v>
      </c>
      <c r="M230" s="25">
        <v>507</v>
      </c>
      <c r="N230" s="102" t="s">
        <v>97</v>
      </c>
      <c r="O230" s="129"/>
      <c r="P230" s="130"/>
      <c r="Q230" s="155"/>
      <c r="R230" s="58"/>
      <c r="S230" s="58"/>
      <c r="T230" s="59"/>
      <c r="U230" s="58"/>
      <c r="V230" s="58"/>
      <c r="W230" s="58"/>
    </row>
    <row r="231" spans="1:23" ht="13.2" customHeight="1">
      <c r="A231" s="316"/>
      <c r="B231" s="257"/>
      <c r="C231" s="260"/>
      <c r="D231" s="263"/>
      <c r="E231" s="266"/>
      <c r="F231" s="270"/>
      <c r="G231" s="82" t="s">
        <v>84</v>
      </c>
      <c r="H231" s="83"/>
      <c r="I231" s="84"/>
      <c r="J231" s="85"/>
      <c r="K231" s="86"/>
      <c r="L231" s="87"/>
      <c r="M231" s="88"/>
      <c r="N231" s="173" t="s">
        <v>96</v>
      </c>
      <c r="O231" s="132" t="s">
        <v>73</v>
      </c>
      <c r="P231" s="133"/>
      <c r="Q231" s="106"/>
      <c r="R231" s="58"/>
      <c r="S231" s="58"/>
      <c r="T231" s="59"/>
      <c r="U231" s="58"/>
      <c r="V231" s="58"/>
      <c r="W231" s="58"/>
    </row>
    <row r="232" spans="1:23" ht="14.25" customHeight="1">
      <c r="A232" s="316"/>
      <c r="B232" s="257"/>
      <c r="C232" s="260"/>
      <c r="D232" s="263"/>
      <c r="E232" s="267"/>
      <c r="F232" s="271"/>
      <c r="G232" s="50" t="s">
        <v>98</v>
      </c>
      <c r="H232" s="37"/>
      <c r="I232" s="38"/>
      <c r="J232" s="39"/>
      <c r="K232" s="40"/>
      <c r="L232" s="41">
        <v>217</v>
      </c>
      <c r="M232" s="42">
        <v>2018</v>
      </c>
      <c r="N232" s="173" t="s">
        <v>105</v>
      </c>
      <c r="O232" s="166" t="s">
        <v>73</v>
      </c>
      <c r="P232" s="167"/>
      <c r="Q232" s="168"/>
      <c r="R232" s="58"/>
      <c r="S232" s="58"/>
      <c r="T232" s="59"/>
      <c r="U232" s="58"/>
      <c r="V232" s="58"/>
      <c r="W232" s="58"/>
    </row>
    <row r="233" spans="1:23" ht="10.95" customHeight="1">
      <c r="A233" s="316"/>
      <c r="B233" s="257"/>
      <c r="C233" s="260"/>
      <c r="D233" s="263"/>
      <c r="E233" s="267"/>
      <c r="F233" s="267"/>
      <c r="G233" s="50"/>
      <c r="H233" s="37"/>
      <c r="I233" s="38"/>
      <c r="J233" s="39"/>
      <c r="K233" s="40"/>
      <c r="L233" s="41"/>
      <c r="M233" s="42"/>
      <c r="N233" s="173" t="s">
        <v>99</v>
      </c>
      <c r="O233" s="166"/>
      <c r="P233" s="167"/>
      <c r="Q233" s="168"/>
      <c r="R233" s="58"/>
      <c r="S233" s="58"/>
      <c r="T233" s="59"/>
      <c r="U233" s="58"/>
      <c r="V233" s="58"/>
      <c r="W233" s="58"/>
    </row>
    <row r="234" spans="1:23" ht="13.2" customHeight="1" thickBot="1">
      <c r="A234" s="315"/>
      <c r="B234" s="258"/>
      <c r="C234" s="261"/>
      <c r="D234" s="264"/>
      <c r="E234" s="268"/>
      <c r="F234" s="268"/>
      <c r="G234" s="43" t="s">
        <v>13</v>
      </c>
      <c r="H234" s="44">
        <f t="shared" ref="H234:K234" si="44">SUM(H230:H232)</f>
        <v>68.8</v>
      </c>
      <c r="I234" s="45">
        <f t="shared" si="44"/>
        <v>0</v>
      </c>
      <c r="J234" s="46">
        <f t="shared" si="44"/>
        <v>0</v>
      </c>
      <c r="K234" s="47">
        <f t="shared" si="44"/>
        <v>68.8</v>
      </c>
      <c r="L234" s="48">
        <f>SUM(L230:L233)</f>
        <v>724</v>
      </c>
      <c r="M234" s="51">
        <f>SUM(M230:M233)</f>
        <v>2525</v>
      </c>
      <c r="N234" s="172" t="s">
        <v>121</v>
      </c>
      <c r="O234" s="138"/>
      <c r="P234" s="139"/>
      <c r="Q234" s="171"/>
      <c r="R234" s="58"/>
      <c r="S234" s="58"/>
      <c r="T234" s="59"/>
      <c r="U234" s="58"/>
      <c r="V234" s="58"/>
      <c r="W234" s="58"/>
    </row>
    <row r="235" spans="1:23" ht="11.4" customHeight="1">
      <c r="A235" s="314" t="s">
        <v>14</v>
      </c>
      <c r="B235" s="256" t="s">
        <v>14</v>
      </c>
      <c r="C235" s="259" t="s">
        <v>168</v>
      </c>
      <c r="D235" s="431" t="s">
        <v>169</v>
      </c>
      <c r="E235" s="265" t="s">
        <v>72</v>
      </c>
      <c r="F235" s="326" t="s">
        <v>170</v>
      </c>
      <c r="G235" s="194" t="s">
        <v>95</v>
      </c>
      <c r="H235" s="195">
        <v>130.4</v>
      </c>
      <c r="I235" s="424">
        <v>0</v>
      </c>
      <c r="J235" s="425"/>
      <c r="K235" s="426">
        <v>130.4</v>
      </c>
      <c r="L235" s="36">
        <v>0</v>
      </c>
      <c r="M235" s="25">
        <v>0</v>
      </c>
      <c r="N235" s="102" t="s">
        <v>97</v>
      </c>
      <c r="O235" s="184"/>
      <c r="P235" s="175"/>
      <c r="Q235" s="81"/>
      <c r="R235" s="58"/>
      <c r="S235" s="58"/>
      <c r="T235" s="59"/>
      <c r="U235" s="58"/>
      <c r="V235" s="58"/>
      <c r="W235" s="58"/>
    </row>
    <row r="236" spans="1:23" ht="14.25" customHeight="1">
      <c r="A236" s="316"/>
      <c r="B236" s="257"/>
      <c r="C236" s="260"/>
      <c r="D236" s="432"/>
      <c r="E236" s="266"/>
      <c r="F236" s="270"/>
      <c r="G236" s="82" t="s">
        <v>84</v>
      </c>
      <c r="H236" s="83">
        <v>103</v>
      </c>
      <c r="I236" s="84"/>
      <c r="J236" s="85"/>
      <c r="K236" s="86">
        <v>103</v>
      </c>
      <c r="L236" s="87">
        <v>0</v>
      </c>
      <c r="M236" s="88">
        <v>0</v>
      </c>
      <c r="N236" s="173" t="s">
        <v>96</v>
      </c>
      <c r="O236" s="132"/>
      <c r="P236" s="133"/>
      <c r="Q236" s="106"/>
      <c r="R236" s="58"/>
      <c r="S236" s="58"/>
      <c r="T236" s="59"/>
      <c r="U236" s="58"/>
      <c r="V236" s="58"/>
      <c r="W236" s="58"/>
    </row>
    <row r="237" spans="1:23" ht="12.6" customHeight="1">
      <c r="A237" s="316"/>
      <c r="B237" s="257"/>
      <c r="C237" s="260"/>
      <c r="D237" s="432"/>
      <c r="E237" s="267"/>
      <c r="F237" s="271"/>
      <c r="G237" s="50"/>
      <c r="H237" s="37"/>
      <c r="I237" s="38"/>
      <c r="J237" s="39"/>
      <c r="K237" s="40"/>
      <c r="L237" s="41"/>
      <c r="M237" s="42"/>
      <c r="N237" s="173" t="s">
        <v>105</v>
      </c>
      <c r="O237" s="166" t="s">
        <v>73</v>
      </c>
      <c r="P237" s="167"/>
      <c r="Q237" s="168"/>
      <c r="R237" s="58"/>
      <c r="S237" s="58"/>
      <c r="T237" s="59"/>
      <c r="U237" s="58"/>
      <c r="V237" s="58"/>
      <c r="W237" s="58"/>
    </row>
    <row r="238" spans="1:23" ht="15" customHeight="1">
      <c r="A238" s="316"/>
      <c r="B238" s="257"/>
      <c r="C238" s="260"/>
      <c r="D238" s="432"/>
      <c r="E238" s="267"/>
      <c r="F238" s="267"/>
      <c r="G238" s="50"/>
      <c r="H238" s="37"/>
      <c r="I238" s="38"/>
      <c r="J238" s="39"/>
      <c r="K238" s="40"/>
      <c r="L238" s="41"/>
      <c r="M238" s="42"/>
      <c r="N238" s="173" t="s">
        <v>99</v>
      </c>
      <c r="O238" s="166" t="s">
        <v>73</v>
      </c>
      <c r="P238" s="167"/>
      <c r="Q238" s="168"/>
      <c r="R238" s="58"/>
      <c r="S238" s="58"/>
      <c r="T238" s="59"/>
      <c r="U238" s="58"/>
      <c r="V238" s="58"/>
      <c r="W238" s="58"/>
    </row>
    <row r="239" spans="1:23" ht="10.95" customHeight="1" thickBot="1">
      <c r="A239" s="315"/>
      <c r="B239" s="258"/>
      <c r="C239" s="261"/>
      <c r="D239" s="433"/>
      <c r="E239" s="268"/>
      <c r="F239" s="268"/>
      <c r="G239" s="43" t="s">
        <v>13</v>
      </c>
      <c r="H239" s="427">
        <f t="shared" ref="H239:M239" si="45">SUM(H235:H237)</f>
        <v>233.4</v>
      </c>
      <c r="I239" s="428">
        <f t="shared" si="45"/>
        <v>0</v>
      </c>
      <c r="J239" s="429">
        <f t="shared" si="45"/>
        <v>0</v>
      </c>
      <c r="K239" s="430">
        <f t="shared" si="45"/>
        <v>233.4</v>
      </c>
      <c r="L239" s="48">
        <f t="shared" si="45"/>
        <v>0</v>
      </c>
      <c r="M239" s="51">
        <f t="shared" si="45"/>
        <v>0</v>
      </c>
      <c r="N239" s="172" t="s">
        <v>121</v>
      </c>
      <c r="O239" s="163"/>
      <c r="P239" s="164"/>
      <c r="Q239" s="99"/>
      <c r="R239" s="58"/>
      <c r="S239" s="58"/>
      <c r="T239" s="59"/>
      <c r="U239" s="58"/>
      <c r="V239" s="58"/>
      <c r="W239" s="58"/>
    </row>
    <row r="240" spans="1:23" ht="17.25" customHeight="1">
      <c r="A240" s="314" t="s">
        <v>14</v>
      </c>
      <c r="B240" s="256" t="s">
        <v>14</v>
      </c>
      <c r="C240" s="259" t="s">
        <v>171</v>
      </c>
      <c r="D240" s="262" t="s">
        <v>172</v>
      </c>
      <c r="E240" s="265" t="s">
        <v>72</v>
      </c>
      <c r="F240" s="269" t="s">
        <v>110</v>
      </c>
      <c r="G240" s="32" t="s">
        <v>95</v>
      </c>
      <c r="H240" s="33">
        <v>0</v>
      </c>
      <c r="I240" s="24">
        <v>0</v>
      </c>
      <c r="J240" s="34"/>
      <c r="K240" s="35">
        <v>0</v>
      </c>
      <c r="L240" s="36">
        <v>91</v>
      </c>
      <c r="M240" s="25">
        <v>92</v>
      </c>
      <c r="N240" s="102" t="s">
        <v>97</v>
      </c>
      <c r="O240" s="129"/>
      <c r="P240" s="130" t="s">
        <v>73</v>
      </c>
      <c r="Q240" s="155"/>
      <c r="R240" s="58"/>
      <c r="S240" s="58"/>
      <c r="T240" s="59"/>
      <c r="U240" s="58"/>
      <c r="V240" s="58"/>
      <c r="W240" s="58"/>
    </row>
    <row r="241" spans="1:23" ht="13.5" customHeight="1">
      <c r="A241" s="316"/>
      <c r="B241" s="257"/>
      <c r="C241" s="260"/>
      <c r="D241" s="263"/>
      <c r="E241" s="266"/>
      <c r="F241" s="270"/>
      <c r="G241" s="82" t="s">
        <v>84</v>
      </c>
      <c r="H241" s="83"/>
      <c r="I241" s="84"/>
      <c r="J241" s="85"/>
      <c r="K241" s="86"/>
      <c r="L241" s="87"/>
      <c r="M241" s="88"/>
      <c r="N241" s="173" t="s">
        <v>96</v>
      </c>
      <c r="O241" s="132"/>
      <c r="P241" s="133"/>
      <c r="Q241" s="106"/>
      <c r="R241" s="58"/>
      <c r="S241" s="58"/>
      <c r="T241" s="59"/>
      <c r="U241" s="58"/>
      <c r="V241" s="58"/>
      <c r="W241" s="58"/>
    </row>
    <row r="242" spans="1:23" ht="15" customHeight="1">
      <c r="A242" s="316"/>
      <c r="B242" s="257"/>
      <c r="C242" s="260"/>
      <c r="D242" s="263"/>
      <c r="E242" s="267"/>
      <c r="F242" s="271"/>
      <c r="G242" s="50" t="s">
        <v>98</v>
      </c>
      <c r="H242" s="37"/>
      <c r="I242" s="38"/>
      <c r="J242" s="39"/>
      <c r="K242" s="40"/>
      <c r="L242" s="41">
        <v>39.5</v>
      </c>
      <c r="M242" s="42">
        <v>39.5</v>
      </c>
      <c r="N242" s="173" t="s">
        <v>105</v>
      </c>
      <c r="O242" s="166"/>
      <c r="P242" s="167" t="s">
        <v>73</v>
      </c>
      <c r="Q242" s="168"/>
      <c r="R242" s="58"/>
      <c r="S242" s="58"/>
      <c r="T242" s="59"/>
      <c r="U242" s="58"/>
      <c r="V242" s="58"/>
      <c r="W242" s="58"/>
    </row>
    <row r="243" spans="1:23" ht="15" customHeight="1">
      <c r="A243" s="316"/>
      <c r="B243" s="257"/>
      <c r="C243" s="260"/>
      <c r="D243" s="263"/>
      <c r="E243" s="267"/>
      <c r="F243" s="267"/>
      <c r="G243" s="50"/>
      <c r="H243" s="37"/>
      <c r="I243" s="38"/>
      <c r="J243" s="39"/>
      <c r="K243" s="40"/>
      <c r="L243" s="41"/>
      <c r="M243" s="42"/>
      <c r="N243" s="173" t="s">
        <v>99</v>
      </c>
      <c r="O243" s="166"/>
      <c r="P243" s="167" t="s">
        <v>73</v>
      </c>
      <c r="Q243" s="168"/>
      <c r="R243" s="58"/>
      <c r="S243" s="58"/>
      <c r="T243" s="59"/>
      <c r="U243" s="58"/>
      <c r="V243" s="58"/>
      <c r="W243" s="58"/>
    </row>
    <row r="244" spans="1:23" ht="14.25" customHeight="1" thickBot="1">
      <c r="A244" s="315"/>
      <c r="B244" s="258"/>
      <c r="C244" s="261"/>
      <c r="D244" s="264"/>
      <c r="E244" s="268"/>
      <c r="F244" s="268"/>
      <c r="G244" s="43" t="s">
        <v>13</v>
      </c>
      <c r="H244" s="44">
        <f t="shared" ref="H244:M244" si="46">SUM(H240:H242)</f>
        <v>0</v>
      </c>
      <c r="I244" s="45">
        <f t="shared" si="46"/>
        <v>0</v>
      </c>
      <c r="J244" s="46">
        <f t="shared" si="46"/>
        <v>0</v>
      </c>
      <c r="K244" s="47">
        <f t="shared" si="46"/>
        <v>0</v>
      </c>
      <c r="L244" s="48">
        <f t="shared" si="46"/>
        <v>130.5</v>
      </c>
      <c r="M244" s="51">
        <f t="shared" si="46"/>
        <v>131.5</v>
      </c>
      <c r="N244" s="172" t="s">
        <v>121</v>
      </c>
      <c r="O244" s="138"/>
      <c r="P244" s="139"/>
      <c r="Q244" s="171"/>
      <c r="R244" s="58"/>
      <c r="S244" s="58"/>
      <c r="T244" s="59"/>
      <c r="U244" s="58"/>
      <c r="V244" s="58"/>
      <c r="W244" s="58"/>
    </row>
    <row r="245" spans="1:23" ht="15" customHeight="1">
      <c r="A245" s="314" t="s">
        <v>14</v>
      </c>
      <c r="B245" s="256" t="s">
        <v>14</v>
      </c>
      <c r="C245" s="259" t="s">
        <v>173</v>
      </c>
      <c r="D245" s="262" t="s">
        <v>174</v>
      </c>
      <c r="E245" s="265" t="s">
        <v>72</v>
      </c>
      <c r="F245" s="269" t="s">
        <v>110</v>
      </c>
      <c r="G245" s="32" t="s">
        <v>95</v>
      </c>
      <c r="H245" s="33">
        <v>0</v>
      </c>
      <c r="I245" s="24">
        <v>0</v>
      </c>
      <c r="J245" s="34"/>
      <c r="K245" s="35">
        <v>0</v>
      </c>
      <c r="L245" s="36">
        <v>0</v>
      </c>
      <c r="M245" s="25">
        <v>4.5</v>
      </c>
      <c r="N245" s="102" t="s">
        <v>97</v>
      </c>
      <c r="O245" s="129"/>
      <c r="P245" s="130" t="s">
        <v>73</v>
      </c>
      <c r="Q245" s="155"/>
      <c r="R245" s="58"/>
      <c r="S245" s="58"/>
      <c r="T245" s="59"/>
      <c r="U245" s="58"/>
      <c r="V245" s="58"/>
      <c r="W245" s="58"/>
    </row>
    <row r="246" spans="1:23" ht="14.25" customHeight="1">
      <c r="A246" s="316"/>
      <c r="B246" s="257"/>
      <c r="C246" s="260"/>
      <c r="D246" s="263"/>
      <c r="E246" s="266"/>
      <c r="F246" s="270"/>
      <c r="G246" s="82" t="s">
        <v>84</v>
      </c>
      <c r="H246" s="83"/>
      <c r="I246" s="84"/>
      <c r="J246" s="85"/>
      <c r="K246" s="86"/>
      <c r="L246" s="87"/>
      <c r="M246" s="88">
        <v>5</v>
      </c>
      <c r="N246" s="173" t="s">
        <v>96</v>
      </c>
      <c r="O246" s="132"/>
      <c r="P246" s="133" t="s">
        <v>73</v>
      </c>
      <c r="Q246" s="106"/>
      <c r="R246" s="58"/>
      <c r="S246" s="58"/>
      <c r="T246" s="59"/>
      <c r="U246" s="58"/>
      <c r="V246" s="58"/>
      <c r="W246" s="58"/>
    </row>
    <row r="247" spans="1:23" ht="12.75" customHeight="1">
      <c r="A247" s="316"/>
      <c r="B247" s="257"/>
      <c r="C247" s="260"/>
      <c r="D247" s="263"/>
      <c r="E247" s="267"/>
      <c r="F247" s="271"/>
      <c r="G247" s="50" t="s">
        <v>98</v>
      </c>
      <c r="H247" s="37"/>
      <c r="I247" s="38"/>
      <c r="J247" s="39"/>
      <c r="K247" s="40"/>
      <c r="L247" s="41"/>
      <c r="M247" s="42">
        <v>51</v>
      </c>
      <c r="N247" s="173" t="s">
        <v>105</v>
      </c>
      <c r="O247" s="166"/>
      <c r="P247" s="167" t="s">
        <v>73</v>
      </c>
      <c r="Q247" s="168"/>
      <c r="R247" s="58"/>
      <c r="S247" s="58"/>
      <c r="T247" s="59"/>
      <c r="U247" s="58"/>
      <c r="V247" s="58"/>
      <c r="W247" s="58"/>
    </row>
    <row r="248" spans="1:23" ht="12.75" customHeight="1">
      <c r="A248" s="316"/>
      <c r="B248" s="257"/>
      <c r="C248" s="260"/>
      <c r="D248" s="263"/>
      <c r="E248" s="267"/>
      <c r="F248" s="267"/>
      <c r="G248" s="50"/>
      <c r="H248" s="37"/>
      <c r="I248" s="38"/>
      <c r="J248" s="39"/>
      <c r="K248" s="40"/>
      <c r="L248" s="41"/>
      <c r="M248" s="42"/>
      <c r="N248" s="173" t="s">
        <v>99</v>
      </c>
      <c r="O248" s="166"/>
      <c r="P248" s="167"/>
      <c r="Q248" s="168" t="s">
        <v>73</v>
      </c>
      <c r="R248" s="58"/>
      <c r="S248" s="58"/>
      <c r="T248" s="59"/>
      <c r="U248" s="58"/>
      <c r="V248" s="58"/>
      <c r="W248" s="58"/>
    </row>
    <row r="249" spans="1:23" ht="13.5" customHeight="1" thickBot="1">
      <c r="A249" s="315"/>
      <c r="B249" s="258"/>
      <c r="C249" s="261"/>
      <c r="D249" s="264"/>
      <c r="E249" s="268"/>
      <c r="F249" s="268"/>
      <c r="G249" s="43" t="s">
        <v>13</v>
      </c>
      <c r="H249" s="44">
        <f t="shared" ref="H249:M249" si="47">SUM(H245:H247)</f>
        <v>0</v>
      </c>
      <c r="I249" s="45">
        <f t="shared" si="47"/>
        <v>0</v>
      </c>
      <c r="J249" s="46">
        <f t="shared" si="47"/>
        <v>0</v>
      </c>
      <c r="K249" s="47">
        <f t="shared" si="47"/>
        <v>0</v>
      </c>
      <c r="L249" s="48">
        <f t="shared" si="47"/>
        <v>0</v>
      </c>
      <c r="M249" s="51">
        <f t="shared" si="47"/>
        <v>60.5</v>
      </c>
      <c r="N249" s="172" t="s">
        <v>121</v>
      </c>
      <c r="O249" s="138"/>
      <c r="P249" s="139"/>
      <c r="Q249" s="171"/>
      <c r="R249" s="58"/>
      <c r="S249" s="58"/>
      <c r="T249" s="59"/>
      <c r="U249" s="58"/>
      <c r="V249" s="58"/>
      <c r="W249" s="58"/>
    </row>
    <row r="250" spans="1:23" ht="14.25" customHeight="1">
      <c r="A250" s="314" t="s">
        <v>14</v>
      </c>
      <c r="B250" s="256" t="s">
        <v>14</v>
      </c>
      <c r="C250" s="259" t="s">
        <v>70</v>
      </c>
      <c r="D250" s="262" t="s">
        <v>175</v>
      </c>
      <c r="E250" s="265" t="s">
        <v>72</v>
      </c>
      <c r="F250" s="269" t="s">
        <v>176</v>
      </c>
      <c r="G250" s="32" t="s">
        <v>95</v>
      </c>
      <c r="H250" s="33">
        <v>0</v>
      </c>
      <c r="I250" s="24">
        <v>0</v>
      </c>
      <c r="J250" s="34"/>
      <c r="K250" s="35">
        <v>0</v>
      </c>
      <c r="L250" s="36">
        <v>0</v>
      </c>
      <c r="M250" s="25">
        <v>81.5</v>
      </c>
      <c r="N250" s="102" t="s">
        <v>97</v>
      </c>
      <c r="O250" s="129"/>
      <c r="P250" s="130" t="s">
        <v>73</v>
      </c>
      <c r="Q250" s="155"/>
      <c r="R250" s="58"/>
      <c r="S250" s="58"/>
      <c r="T250" s="59"/>
      <c r="U250" s="58"/>
      <c r="V250" s="58"/>
      <c r="W250" s="58"/>
    </row>
    <row r="251" spans="1:23" ht="12.75" customHeight="1">
      <c r="A251" s="316"/>
      <c r="B251" s="257"/>
      <c r="C251" s="260"/>
      <c r="D251" s="263"/>
      <c r="E251" s="266"/>
      <c r="F251" s="270"/>
      <c r="G251" s="82" t="s">
        <v>84</v>
      </c>
      <c r="H251" s="83"/>
      <c r="I251" s="84"/>
      <c r="J251" s="85"/>
      <c r="K251" s="86"/>
      <c r="L251" s="87"/>
      <c r="M251" s="88"/>
      <c r="N251" s="173" t="s">
        <v>105</v>
      </c>
      <c r="O251" s="132"/>
      <c r="P251" s="133" t="s">
        <v>73</v>
      </c>
      <c r="Q251" s="106"/>
      <c r="R251" s="58"/>
      <c r="S251" s="58"/>
      <c r="T251" s="59"/>
      <c r="U251" s="58"/>
      <c r="V251" s="58"/>
      <c r="W251" s="58"/>
    </row>
    <row r="252" spans="1:23" ht="15" customHeight="1">
      <c r="A252" s="316"/>
      <c r="B252" s="257"/>
      <c r="C252" s="260"/>
      <c r="D252" s="263"/>
      <c r="E252" s="267"/>
      <c r="F252" s="271"/>
      <c r="G252" s="50" t="s">
        <v>98</v>
      </c>
      <c r="H252" s="37"/>
      <c r="I252" s="38"/>
      <c r="J252" s="39"/>
      <c r="K252" s="40"/>
      <c r="L252" s="41"/>
      <c r="M252" s="42">
        <v>35</v>
      </c>
      <c r="N252" s="173" t="s">
        <v>166</v>
      </c>
      <c r="O252" s="166"/>
      <c r="P252" s="167" t="s">
        <v>73</v>
      </c>
      <c r="Q252" s="168"/>
      <c r="R252" s="58"/>
      <c r="S252" s="58"/>
      <c r="T252" s="59"/>
      <c r="U252" s="58"/>
      <c r="V252" s="58"/>
      <c r="W252" s="58"/>
    </row>
    <row r="253" spans="1:23" ht="12" customHeight="1">
      <c r="A253" s="316"/>
      <c r="B253" s="257"/>
      <c r="C253" s="260"/>
      <c r="D253" s="263"/>
      <c r="E253" s="267"/>
      <c r="F253" s="267"/>
      <c r="G253" s="50"/>
      <c r="H253" s="37"/>
      <c r="I253" s="38"/>
      <c r="J253" s="39"/>
      <c r="K253" s="40"/>
      <c r="L253" s="41"/>
      <c r="M253" s="42"/>
      <c r="N253" s="173" t="s">
        <v>99</v>
      </c>
      <c r="O253" s="166"/>
      <c r="P253" s="167"/>
      <c r="Q253" s="168" t="s">
        <v>73</v>
      </c>
      <c r="R253" s="58"/>
      <c r="S253" s="58"/>
      <c r="T253" s="59"/>
      <c r="U253" s="58"/>
      <c r="V253" s="58"/>
      <c r="W253" s="58"/>
    </row>
    <row r="254" spans="1:23" ht="15" customHeight="1" thickBot="1">
      <c r="A254" s="315"/>
      <c r="B254" s="258"/>
      <c r="C254" s="261"/>
      <c r="D254" s="264"/>
      <c r="E254" s="268"/>
      <c r="F254" s="268"/>
      <c r="G254" s="43" t="s">
        <v>13</v>
      </c>
      <c r="H254" s="44">
        <f t="shared" ref="H254:M254" si="48">SUM(H250:H252)</f>
        <v>0</v>
      </c>
      <c r="I254" s="45">
        <f t="shared" si="48"/>
        <v>0</v>
      </c>
      <c r="J254" s="46">
        <f t="shared" si="48"/>
        <v>0</v>
      </c>
      <c r="K254" s="47">
        <f t="shared" si="48"/>
        <v>0</v>
      </c>
      <c r="L254" s="48">
        <f t="shared" si="48"/>
        <v>0</v>
      </c>
      <c r="M254" s="51">
        <f t="shared" si="48"/>
        <v>116.5</v>
      </c>
      <c r="N254" s="172" t="s">
        <v>121</v>
      </c>
      <c r="O254" s="138"/>
      <c r="P254" s="139"/>
      <c r="Q254" s="171"/>
      <c r="R254" s="58"/>
      <c r="S254" s="58"/>
      <c r="T254" s="59"/>
      <c r="U254" s="58"/>
      <c r="V254" s="58"/>
      <c r="W254" s="58"/>
    </row>
    <row r="255" spans="1:23" ht="15" customHeight="1">
      <c r="A255" s="314" t="s">
        <v>14</v>
      </c>
      <c r="B255" s="256" t="s">
        <v>14</v>
      </c>
      <c r="C255" s="259" t="s">
        <v>177</v>
      </c>
      <c r="D255" s="262" t="s">
        <v>178</v>
      </c>
      <c r="E255" s="265" t="s">
        <v>72</v>
      </c>
      <c r="F255" s="269" t="s">
        <v>110</v>
      </c>
      <c r="G255" s="32" t="s">
        <v>95</v>
      </c>
      <c r="H255" s="33">
        <v>0</v>
      </c>
      <c r="I255" s="24">
        <v>0</v>
      </c>
      <c r="J255" s="34"/>
      <c r="K255" s="35">
        <v>0</v>
      </c>
      <c r="L255" s="36">
        <v>0</v>
      </c>
      <c r="M255" s="25">
        <v>187</v>
      </c>
      <c r="N255" s="102" t="s">
        <v>97</v>
      </c>
      <c r="O255" s="184"/>
      <c r="P255" s="130" t="s">
        <v>73</v>
      </c>
      <c r="Q255" s="155"/>
      <c r="S255" s="58"/>
      <c r="T255" s="59"/>
      <c r="U255" s="58"/>
      <c r="V255" s="58"/>
      <c r="W255" s="58"/>
    </row>
    <row r="256" spans="1:23" ht="12.75" customHeight="1">
      <c r="A256" s="316"/>
      <c r="B256" s="257"/>
      <c r="C256" s="260"/>
      <c r="D256" s="263"/>
      <c r="E256" s="266"/>
      <c r="F256" s="270"/>
      <c r="G256" s="82" t="s">
        <v>84</v>
      </c>
      <c r="H256" s="83"/>
      <c r="I256" s="84"/>
      <c r="J256" s="85"/>
      <c r="K256" s="86"/>
      <c r="L256" s="87"/>
      <c r="M256" s="88"/>
      <c r="N256" s="173" t="s">
        <v>96</v>
      </c>
      <c r="O256" s="179"/>
      <c r="P256" s="133"/>
      <c r="Q256" s="106"/>
      <c r="S256" s="58"/>
      <c r="T256" s="59"/>
      <c r="U256" s="58"/>
      <c r="V256" s="58"/>
      <c r="W256" s="58"/>
    </row>
    <row r="257" spans="1:23" ht="15" customHeight="1">
      <c r="A257" s="316"/>
      <c r="B257" s="257"/>
      <c r="C257" s="260"/>
      <c r="D257" s="263"/>
      <c r="E257" s="267"/>
      <c r="F257" s="271"/>
      <c r="G257" s="50" t="s">
        <v>98</v>
      </c>
      <c r="H257" s="37"/>
      <c r="I257" s="38"/>
      <c r="J257" s="39"/>
      <c r="K257" s="40"/>
      <c r="L257" s="41"/>
      <c r="M257" s="42">
        <v>80</v>
      </c>
      <c r="N257" s="173" t="s">
        <v>105</v>
      </c>
      <c r="O257" s="160"/>
      <c r="P257" s="167" t="s">
        <v>73</v>
      </c>
      <c r="Q257" s="168"/>
      <c r="S257" s="58"/>
      <c r="T257" s="59"/>
      <c r="U257" s="58"/>
      <c r="V257" s="58"/>
      <c r="W257" s="58"/>
    </row>
    <row r="258" spans="1:23" ht="13.2" customHeight="1">
      <c r="A258" s="316"/>
      <c r="B258" s="257"/>
      <c r="C258" s="260"/>
      <c r="D258" s="263"/>
      <c r="E258" s="267"/>
      <c r="F258" s="267"/>
      <c r="G258" s="50"/>
      <c r="H258" s="37"/>
      <c r="I258" s="38"/>
      <c r="J258" s="39"/>
      <c r="K258" s="40"/>
      <c r="L258" s="41"/>
      <c r="M258" s="42"/>
      <c r="N258" s="173" t="s">
        <v>99</v>
      </c>
      <c r="O258" s="160"/>
      <c r="P258" s="167"/>
      <c r="Q258" s="168" t="s">
        <v>73</v>
      </c>
      <c r="S258" s="58"/>
      <c r="T258" s="59"/>
      <c r="U258" s="58"/>
      <c r="V258" s="58"/>
      <c r="W258" s="58"/>
    </row>
    <row r="259" spans="1:23" ht="15" customHeight="1" thickBot="1">
      <c r="A259" s="315"/>
      <c r="B259" s="258"/>
      <c r="C259" s="261"/>
      <c r="D259" s="264"/>
      <c r="E259" s="268"/>
      <c r="F259" s="268"/>
      <c r="G259" s="43" t="s">
        <v>13</v>
      </c>
      <c r="H259" s="44">
        <f t="shared" ref="H259:M259" si="49">SUM(H255:H257)</f>
        <v>0</v>
      </c>
      <c r="I259" s="45">
        <f t="shared" si="49"/>
        <v>0</v>
      </c>
      <c r="J259" s="46">
        <f t="shared" si="49"/>
        <v>0</v>
      </c>
      <c r="K259" s="47">
        <f t="shared" si="49"/>
        <v>0</v>
      </c>
      <c r="L259" s="48">
        <f t="shared" si="49"/>
        <v>0</v>
      </c>
      <c r="M259" s="51">
        <f t="shared" si="49"/>
        <v>267</v>
      </c>
      <c r="N259" s="172" t="s">
        <v>121</v>
      </c>
      <c r="O259" s="163"/>
      <c r="P259" s="139"/>
      <c r="Q259" s="171"/>
      <c r="S259" s="58"/>
      <c r="T259" s="59"/>
      <c r="U259" s="58"/>
      <c r="V259" s="58"/>
      <c r="W259" s="58"/>
    </row>
    <row r="260" spans="1:23" ht="14.4" customHeight="1">
      <c r="A260" s="314" t="s">
        <v>14</v>
      </c>
      <c r="B260" s="256" t="s">
        <v>14</v>
      </c>
      <c r="C260" s="259" t="s">
        <v>71</v>
      </c>
      <c r="D260" s="262" t="s">
        <v>179</v>
      </c>
      <c r="E260" s="265" t="s">
        <v>72</v>
      </c>
      <c r="F260" s="269" t="s">
        <v>94</v>
      </c>
      <c r="G260" s="32" t="s">
        <v>95</v>
      </c>
      <c r="H260" s="33">
        <v>0</v>
      </c>
      <c r="I260" s="24">
        <v>0</v>
      </c>
      <c r="J260" s="34"/>
      <c r="K260" s="35">
        <v>0</v>
      </c>
      <c r="L260" s="36">
        <v>0</v>
      </c>
      <c r="M260" s="25">
        <v>4.5</v>
      </c>
      <c r="N260" s="102" t="s">
        <v>97</v>
      </c>
      <c r="O260" s="129"/>
      <c r="P260" s="130" t="s">
        <v>73</v>
      </c>
      <c r="Q260" s="155"/>
      <c r="R260" s="58"/>
      <c r="S260" s="58"/>
      <c r="T260" s="59"/>
      <c r="U260" s="58"/>
      <c r="V260" s="58"/>
      <c r="W260" s="58"/>
    </row>
    <row r="261" spans="1:23" ht="12.6" customHeight="1">
      <c r="A261" s="316"/>
      <c r="B261" s="257"/>
      <c r="C261" s="260"/>
      <c r="D261" s="263"/>
      <c r="E261" s="266"/>
      <c r="F261" s="270"/>
      <c r="G261" s="82" t="s">
        <v>84</v>
      </c>
      <c r="H261" s="83"/>
      <c r="I261" s="84"/>
      <c r="J261" s="85"/>
      <c r="K261" s="86"/>
      <c r="L261" s="87"/>
      <c r="M261" s="88">
        <v>5</v>
      </c>
      <c r="N261" s="173" t="s">
        <v>96</v>
      </c>
      <c r="O261" s="132"/>
      <c r="P261" s="133" t="s">
        <v>73</v>
      </c>
      <c r="Q261" s="106"/>
      <c r="R261" s="58"/>
      <c r="S261" s="58"/>
      <c r="T261" s="59"/>
      <c r="U261" s="58"/>
      <c r="V261" s="58"/>
      <c r="W261" s="58"/>
    </row>
    <row r="262" spans="1:23" ht="11.4" customHeight="1">
      <c r="A262" s="316"/>
      <c r="B262" s="257"/>
      <c r="C262" s="260"/>
      <c r="D262" s="263"/>
      <c r="E262" s="267"/>
      <c r="F262" s="271"/>
      <c r="G262" s="50" t="s">
        <v>98</v>
      </c>
      <c r="H262" s="37"/>
      <c r="I262" s="38"/>
      <c r="J262" s="39"/>
      <c r="K262" s="40"/>
      <c r="L262" s="41"/>
      <c r="M262" s="42">
        <v>52.5</v>
      </c>
      <c r="N262" s="173" t="s">
        <v>105</v>
      </c>
      <c r="O262" s="166"/>
      <c r="P262" s="167" t="s">
        <v>73</v>
      </c>
      <c r="Q262" s="168"/>
      <c r="R262" s="58"/>
      <c r="S262" s="58"/>
      <c r="T262" s="59"/>
      <c r="U262" s="58"/>
      <c r="V262" s="58"/>
      <c r="W262" s="58"/>
    </row>
    <row r="263" spans="1:23" ht="12" customHeight="1">
      <c r="A263" s="316"/>
      <c r="B263" s="257"/>
      <c r="C263" s="260"/>
      <c r="D263" s="263"/>
      <c r="E263" s="267"/>
      <c r="F263" s="267"/>
      <c r="G263" s="50"/>
      <c r="H263" s="37"/>
      <c r="I263" s="38"/>
      <c r="J263" s="39"/>
      <c r="K263" s="40"/>
      <c r="L263" s="41"/>
      <c r="M263" s="42"/>
      <c r="N263" s="173" t="s">
        <v>99</v>
      </c>
      <c r="O263" s="166"/>
      <c r="P263" s="167" t="s">
        <v>73</v>
      </c>
      <c r="Q263" s="168"/>
      <c r="R263" s="58"/>
      <c r="S263" s="58"/>
      <c r="T263" s="59"/>
      <c r="U263" s="58"/>
      <c r="V263" s="58"/>
      <c r="W263" s="58"/>
    </row>
    <row r="264" spans="1:23" ht="13.5" customHeight="1" thickBot="1">
      <c r="A264" s="315"/>
      <c r="B264" s="258"/>
      <c r="C264" s="261"/>
      <c r="D264" s="264"/>
      <c r="E264" s="268"/>
      <c r="F264" s="268"/>
      <c r="G264" s="43" t="s">
        <v>13</v>
      </c>
      <c r="H264" s="44">
        <f t="shared" ref="H264:M264" si="50">SUM(H260:H262)</f>
        <v>0</v>
      </c>
      <c r="I264" s="45">
        <f t="shared" si="50"/>
        <v>0</v>
      </c>
      <c r="J264" s="46">
        <f t="shared" si="50"/>
        <v>0</v>
      </c>
      <c r="K264" s="47">
        <f t="shared" si="50"/>
        <v>0</v>
      </c>
      <c r="L264" s="48">
        <f t="shared" si="50"/>
        <v>0</v>
      </c>
      <c r="M264" s="51">
        <f t="shared" si="50"/>
        <v>62</v>
      </c>
      <c r="N264" s="172" t="s">
        <v>121</v>
      </c>
      <c r="O264" s="138"/>
      <c r="P264" s="139"/>
      <c r="Q264" s="171"/>
      <c r="R264" s="58"/>
      <c r="S264" s="58"/>
      <c r="T264" s="59"/>
      <c r="U264" s="58"/>
      <c r="V264" s="58"/>
      <c r="W264" s="58"/>
    </row>
    <row r="265" spans="1:23" ht="15.75" customHeight="1">
      <c r="A265" s="314" t="s">
        <v>14</v>
      </c>
      <c r="B265" s="256" t="s">
        <v>14</v>
      </c>
      <c r="C265" s="259" t="s">
        <v>180</v>
      </c>
      <c r="D265" s="262" t="s">
        <v>181</v>
      </c>
      <c r="E265" s="265" t="s">
        <v>72</v>
      </c>
      <c r="F265" s="269" t="s">
        <v>110</v>
      </c>
      <c r="G265" s="32" t="s">
        <v>95</v>
      </c>
      <c r="H265" s="33">
        <v>0</v>
      </c>
      <c r="I265" s="24">
        <v>0</v>
      </c>
      <c r="J265" s="34"/>
      <c r="K265" s="35">
        <v>0</v>
      </c>
      <c r="L265" s="36">
        <v>0</v>
      </c>
      <c r="M265" s="25">
        <v>4.5</v>
      </c>
      <c r="N265" s="102" t="s">
        <v>97</v>
      </c>
      <c r="O265" s="129"/>
      <c r="P265" s="130" t="s">
        <v>73</v>
      </c>
      <c r="Q265" s="155"/>
      <c r="R265" s="58"/>
      <c r="S265" s="58"/>
      <c r="T265" s="59"/>
      <c r="U265" s="58"/>
      <c r="V265" s="58"/>
      <c r="W265" s="58"/>
    </row>
    <row r="266" spans="1:23" ht="12.6" customHeight="1">
      <c r="A266" s="316"/>
      <c r="B266" s="257"/>
      <c r="C266" s="260"/>
      <c r="D266" s="263"/>
      <c r="E266" s="266"/>
      <c r="F266" s="270"/>
      <c r="G266" s="82" t="s">
        <v>84</v>
      </c>
      <c r="H266" s="83"/>
      <c r="I266" s="84"/>
      <c r="J266" s="85"/>
      <c r="K266" s="86"/>
      <c r="L266" s="87"/>
      <c r="M266" s="88">
        <v>5</v>
      </c>
      <c r="N266" s="173" t="s">
        <v>96</v>
      </c>
      <c r="O266" s="132"/>
      <c r="P266" s="133" t="s">
        <v>73</v>
      </c>
      <c r="Q266" s="106"/>
      <c r="R266" s="58"/>
      <c r="S266" s="58"/>
      <c r="T266" s="59"/>
      <c r="U266" s="58"/>
      <c r="V266" s="58"/>
      <c r="W266" s="58"/>
    </row>
    <row r="267" spans="1:23" ht="12" customHeight="1">
      <c r="A267" s="316"/>
      <c r="B267" s="257"/>
      <c r="C267" s="260"/>
      <c r="D267" s="263"/>
      <c r="E267" s="267"/>
      <c r="F267" s="271"/>
      <c r="G267" s="50" t="s">
        <v>98</v>
      </c>
      <c r="H267" s="37"/>
      <c r="I267" s="38"/>
      <c r="J267" s="39"/>
      <c r="K267" s="40"/>
      <c r="L267" s="41"/>
      <c r="M267" s="42">
        <v>52.5</v>
      </c>
      <c r="N267" s="173" t="s">
        <v>105</v>
      </c>
      <c r="O267" s="166"/>
      <c r="P267" s="167" t="s">
        <v>73</v>
      </c>
      <c r="Q267" s="168"/>
      <c r="R267" s="58"/>
      <c r="S267" s="58"/>
      <c r="T267" s="59"/>
      <c r="U267" s="58"/>
      <c r="V267" s="58"/>
      <c r="W267" s="58"/>
    </row>
    <row r="268" spans="1:23" ht="12" customHeight="1">
      <c r="A268" s="316"/>
      <c r="B268" s="257"/>
      <c r="C268" s="260"/>
      <c r="D268" s="263"/>
      <c r="E268" s="267"/>
      <c r="F268" s="267"/>
      <c r="G268" s="50"/>
      <c r="H268" s="37"/>
      <c r="I268" s="38"/>
      <c r="J268" s="39"/>
      <c r="K268" s="40"/>
      <c r="L268" s="41"/>
      <c r="M268" s="42"/>
      <c r="N268" s="173" t="s">
        <v>99</v>
      </c>
      <c r="O268" s="166"/>
      <c r="P268" s="167" t="s">
        <v>73</v>
      </c>
      <c r="Q268" s="168"/>
      <c r="R268" s="58"/>
      <c r="S268" s="58"/>
      <c r="T268" s="59"/>
      <c r="U268" s="58"/>
      <c r="V268" s="58"/>
      <c r="W268" s="58"/>
    </row>
    <row r="269" spans="1:23" ht="12.75" customHeight="1" thickBot="1">
      <c r="A269" s="315"/>
      <c r="B269" s="258"/>
      <c r="C269" s="261"/>
      <c r="D269" s="264"/>
      <c r="E269" s="268"/>
      <c r="F269" s="268"/>
      <c r="G269" s="43" t="s">
        <v>13</v>
      </c>
      <c r="H269" s="44">
        <f t="shared" ref="H269:M269" si="51">SUM(H265:H267)</f>
        <v>0</v>
      </c>
      <c r="I269" s="45">
        <f t="shared" si="51"/>
        <v>0</v>
      </c>
      <c r="J269" s="46">
        <f t="shared" si="51"/>
        <v>0</v>
      </c>
      <c r="K269" s="47">
        <f t="shared" si="51"/>
        <v>0</v>
      </c>
      <c r="L269" s="48">
        <f t="shared" si="51"/>
        <v>0</v>
      </c>
      <c r="M269" s="51">
        <f t="shared" si="51"/>
        <v>62</v>
      </c>
      <c r="N269" s="172" t="s">
        <v>121</v>
      </c>
      <c r="O269" s="138"/>
      <c r="P269" s="139"/>
      <c r="Q269" s="171"/>
      <c r="R269" s="58"/>
      <c r="S269" s="58"/>
      <c r="T269" s="59"/>
      <c r="U269" s="58"/>
      <c r="V269" s="58"/>
      <c r="W269" s="58"/>
    </row>
    <row r="270" spans="1:23" ht="14.25" customHeight="1">
      <c r="A270" s="314" t="s">
        <v>14</v>
      </c>
      <c r="B270" s="256" t="s">
        <v>14</v>
      </c>
      <c r="C270" s="259" t="s">
        <v>182</v>
      </c>
      <c r="D270" s="262" t="s">
        <v>183</v>
      </c>
      <c r="E270" s="265" t="s">
        <v>72</v>
      </c>
      <c r="F270" s="269" t="s">
        <v>94</v>
      </c>
      <c r="G270" s="32" t="s">
        <v>95</v>
      </c>
      <c r="H270" s="33">
        <v>0</v>
      </c>
      <c r="I270" s="24">
        <v>0</v>
      </c>
      <c r="J270" s="34"/>
      <c r="K270" s="35">
        <v>0</v>
      </c>
      <c r="L270" s="36">
        <v>0</v>
      </c>
      <c r="M270" s="25">
        <v>4.5</v>
      </c>
      <c r="N270" s="102" t="s">
        <v>97</v>
      </c>
      <c r="O270" s="129"/>
      <c r="P270" s="130" t="s">
        <v>73</v>
      </c>
      <c r="Q270" s="155"/>
      <c r="R270" s="58"/>
      <c r="S270" s="58"/>
      <c r="T270" s="59"/>
      <c r="U270" s="58"/>
      <c r="V270" s="58"/>
      <c r="W270" s="58"/>
    </row>
    <row r="271" spans="1:23" ht="12.75" customHeight="1">
      <c r="A271" s="316"/>
      <c r="B271" s="257"/>
      <c r="C271" s="260"/>
      <c r="D271" s="263"/>
      <c r="E271" s="266"/>
      <c r="F271" s="270"/>
      <c r="G271" s="82" t="s">
        <v>84</v>
      </c>
      <c r="H271" s="83"/>
      <c r="I271" s="84"/>
      <c r="J271" s="85"/>
      <c r="K271" s="86"/>
      <c r="L271" s="87"/>
      <c r="M271" s="88">
        <v>5</v>
      </c>
      <c r="N271" s="173" t="s">
        <v>96</v>
      </c>
      <c r="O271" s="132"/>
      <c r="P271" s="133" t="s">
        <v>73</v>
      </c>
      <c r="Q271" s="106"/>
      <c r="R271" s="58"/>
      <c r="S271" s="58"/>
      <c r="T271" s="59"/>
      <c r="U271" s="58"/>
      <c r="V271" s="58"/>
      <c r="W271" s="58"/>
    </row>
    <row r="272" spans="1:23" ht="15" customHeight="1">
      <c r="A272" s="316"/>
      <c r="B272" s="257"/>
      <c r="C272" s="260"/>
      <c r="D272" s="263"/>
      <c r="E272" s="267"/>
      <c r="F272" s="271"/>
      <c r="G272" s="50" t="s">
        <v>98</v>
      </c>
      <c r="H272" s="37"/>
      <c r="I272" s="38"/>
      <c r="J272" s="39"/>
      <c r="K272" s="40"/>
      <c r="L272" s="41"/>
      <c r="M272" s="42">
        <v>52.5</v>
      </c>
      <c r="N272" s="173" t="s">
        <v>105</v>
      </c>
      <c r="O272" s="166"/>
      <c r="P272" s="167" t="s">
        <v>73</v>
      </c>
      <c r="Q272" s="168"/>
      <c r="R272" s="58"/>
      <c r="S272" s="58"/>
      <c r="T272" s="59"/>
      <c r="U272" s="58"/>
      <c r="V272" s="58"/>
      <c r="W272" s="58"/>
    </row>
    <row r="273" spans="1:23" ht="15" customHeight="1">
      <c r="A273" s="316"/>
      <c r="B273" s="257"/>
      <c r="C273" s="260"/>
      <c r="D273" s="263"/>
      <c r="E273" s="267"/>
      <c r="F273" s="267"/>
      <c r="G273" s="50"/>
      <c r="H273" s="37"/>
      <c r="I273" s="38"/>
      <c r="J273" s="39"/>
      <c r="K273" s="40"/>
      <c r="L273" s="41"/>
      <c r="M273" s="42"/>
      <c r="N273" s="173" t="s">
        <v>99</v>
      </c>
      <c r="O273" s="166"/>
      <c r="P273" s="167" t="s">
        <v>73</v>
      </c>
      <c r="Q273" s="168"/>
      <c r="R273" s="58"/>
      <c r="S273" s="58"/>
      <c r="T273" s="59"/>
      <c r="U273" s="58"/>
      <c r="V273" s="58"/>
      <c r="W273" s="58"/>
    </row>
    <row r="274" spans="1:23" ht="14.25" customHeight="1" thickBot="1">
      <c r="A274" s="315"/>
      <c r="B274" s="258"/>
      <c r="C274" s="261"/>
      <c r="D274" s="264"/>
      <c r="E274" s="268"/>
      <c r="F274" s="268"/>
      <c r="G274" s="43" t="s">
        <v>13</v>
      </c>
      <c r="H274" s="44">
        <f t="shared" ref="H274:M274" si="52">SUM(H270:H272)</f>
        <v>0</v>
      </c>
      <c r="I274" s="45">
        <f t="shared" si="52"/>
        <v>0</v>
      </c>
      <c r="J274" s="46">
        <f t="shared" si="52"/>
        <v>0</v>
      </c>
      <c r="K274" s="47">
        <f t="shared" si="52"/>
        <v>0</v>
      </c>
      <c r="L274" s="48">
        <f t="shared" si="52"/>
        <v>0</v>
      </c>
      <c r="M274" s="51">
        <f t="shared" si="52"/>
        <v>62</v>
      </c>
      <c r="N274" s="172" t="s">
        <v>121</v>
      </c>
      <c r="O274" s="138"/>
      <c r="P274" s="139"/>
      <c r="Q274" s="171"/>
      <c r="R274" s="58"/>
      <c r="S274" s="58"/>
      <c r="T274" s="59"/>
      <c r="U274" s="58"/>
      <c r="V274" s="58"/>
      <c r="W274" s="58"/>
    </row>
    <row r="275" spans="1:23" ht="15" customHeight="1">
      <c r="A275" s="314" t="s">
        <v>14</v>
      </c>
      <c r="B275" s="256" t="s">
        <v>14</v>
      </c>
      <c r="C275" s="259" t="s">
        <v>184</v>
      </c>
      <c r="D275" s="262" t="s">
        <v>185</v>
      </c>
      <c r="E275" s="265" t="s">
        <v>72</v>
      </c>
      <c r="F275" s="269" t="s">
        <v>94</v>
      </c>
      <c r="G275" s="32" t="s">
        <v>95</v>
      </c>
      <c r="H275" s="33">
        <v>0</v>
      </c>
      <c r="I275" s="24">
        <v>0</v>
      </c>
      <c r="J275" s="34"/>
      <c r="K275" s="35">
        <v>0</v>
      </c>
      <c r="L275" s="36">
        <v>0</v>
      </c>
      <c r="M275" s="25">
        <v>338</v>
      </c>
      <c r="N275" s="102" t="s">
        <v>97</v>
      </c>
      <c r="O275" s="129"/>
      <c r="P275" s="130" t="s">
        <v>73</v>
      </c>
      <c r="Q275" s="155"/>
      <c r="R275" s="58"/>
      <c r="S275" s="58"/>
      <c r="T275" s="59"/>
      <c r="U275" s="58"/>
      <c r="V275" s="58"/>
      <c r="W275" s="58"/>
    </row>
    <row r="276" spans="1:23" ht="15.75" customHeight="1">
      <c r="A276" s="316"/>
      <c r="B276" s="257"/>
      <c r="C276" s="260"/>
      <c r="D276" s="263"/>
      <c r="E276" s="266"/>
      <c r="F276" s="270"/>
      <c r="G276" s="82" t="s">
        <v>84</v>
      </c>
      <c r="H276" s="83"/>
      <c r="I276" s="84"/>
      <c r="J276" s="85"/>
      <c r="K276" s="86"/>
      <c r="L276" s="87"/>
      <c r="M276" s="88"/>
      <c r="N276" s="173" t="s">
        <v>105</v>
      </c>
      <c r="O276" s="132"/>
      <c r="P276" s="133" t="s">
        <v>73</v>
      </c>
      <c r="Q276" s="106"/>
      <c r="R276" s="58"/>
      <c r="S276" s="58"/>
      <c r="T276" s="59"/>
      <c r="U276" s="58"/>
      <c r="V276" s="58"/>
      <c r="W276" s="58"/>
    </row>
    <row r="277" spans="1:23" ht="13.5" customHeight="1">
      <c r="A277" s="316"/>
      <c r="B277" s="257"/>
      <c r="C277" s="260"/>
      <c r="D277" s="263"/>
      <c r="E277" s="267"/>
      <c r="F277" s="271"/>
      <c r="G277" s="50" t="s">
        <v>98</v>
      </c>
      <c r="H277" s="37"/>
      <c r="I277" s="38"/>
      <c r="J277" s="39"/>
      <c r="K277" s="40"/>
      <c r="L277" s="41"/>
      <c r="M277" s="42">
        <v>145</v>
      </c>
      <c r="N277" s="173" t="s">
        <v>166</v>
      </c>
      <c r="O277" s="166"/>
      <c r="P277" s="167" t="s">
        <v>73</v>
      </c>
      <c r="Q277" s="168"/>
      <c r="R277" s="58"/>
      <c r="S277" s="58"/>
      <c r="T277" s="59"/>
      <c r="U277" s="58"/>
      <c r="V277" s="58"/>
      <c r="W277" s="58"/>
    </row>
    <row r="278" spans="1:23" ht="13.5" customHeight="1">
      <c r="A278" s="316"/>
      <c r="B278" s="257"/>
      <c r="C278" s="260"/>
      <c r="D278" s="263"/>
      <c r="E278" s="267"/>
      <c r="F278" s="267"/>
      <c r="G278" s="50"/>
      <c r="H278" s="37"/>
      <c r="I278" s="38"/>
      <c r="J278" s="39"/>
      <c r="K278" s="40"/>
      <c r="L278" s="41"/>
      <c r="M278" s="42"/>
      <c r="N278" s="173" t="s">
        <v>99</v>
      </c>
      <c r="O278" s="166"/>
      <c r="P278" s="167"/>
      <c r="Q278" s="168" t="s">
        <v>73</v>
      </c>
      <c r="R278" s="58"/>
      <c r="S278" s="58"/>
      <c r="T278" s="59"/>
      <c r="U278" s="58"/>
      <c r="V278" s="58"/>
      <c r="W278" s="58"/>
    </row>
    <row r="279" spans="1:23" ht="15.75" customHeight="1" thickBot="1">
      <c r="A279" s="315"/>
      <c r="B279" s="258"/>
      <c r="C279" s="261"/>
      <c r="D279" s="264"/>
      <c r="E279" s="268"/>
      <c r="F279" s="268"/>
      <c r="G279" s="43" t="s">
        <v>13</v>
      </c>
      <c r="H279" s="44">
        <f t="shared" ref="H279:M279" si="53">SUM(H275:H277)</f>
        <v>0</v>
      </c>
      <c r="I279" s="45">
        <f t="shared" si="53"/>
        <v>0</v>
      </c>
      <c r="J279" s="46">
        <f t="shared" si="53"/>
        <v>0</v>
      </c>
      <c r="K279" s="47">
        <f t="shared" si="53"/>
        <v>0</v>
      </c>
      <c r="L279" s="48">
        <f t="shared" si="53"/>
        <v>0</v>
      </c>
      <c r="M279" s="51">
        <f t="shared" si="53"/>
        <v>483</v>
      </c>
      <c r="N279" s="172" t="s">
        <v>121</v>
      </c>
      <c r="O279" s="138"/>
      <c r="P279" s="139"/>
      <c r="Q279" s="171"/>
      <c r="R279" s="58"/>
      <c r="S279" s="58"/>
      <c r="T279" s="59"/>
      <c r="U279" s="58"/>
      <c r="V279" s="58"/>
      <c r="W279" s="58"/>
    </row>
    <row r="280" spans="1:23" ht="15.75" customHeight="1">
      <c r="A280" s="314" t="s">
        <v>14</v>
      </c>
      <c r="B280" s="256" t="s">
        <v>14</v>
      </c>
      <c r="C280" s="259" t="s">
        <v>74</v>
      </c>
      <c r="D280" s="262" t="s">
        <v>186</v>
      </c>
      <c r="E280" s="265" t="s">
        <v>72</v>
      </c>
      <c r="F280" s="269" t="s">
        <v>110</v>
      </c>
      <c r="G280" s="32" t="s">
        <v>95</v>
      </c>
      <c r="H280" s="33">
        <v>0</v>
      </c>
      <c r="I280" s="24">
        <v>0</v>
      </c>
      <c r="J280" s="34"/>
      <c r="K280" s="35">
        <v>0</v>
      </c>
      <c r="L280" s="36">
        <v>0</v>
      </c>
      <c r="M280" s="25">
        <v>338</v>
      </c>
      <c r="N280" s="102" t="s">
        <v>97</v>
      </c>
      <c r="O280" s="129"/>
      <c r="P280" s="130" t="s">
        <v>73</v>
      </c>
      <c r="Q280" s="155"/>
      <c r="R280" s="58"/>
      <c r="S280" s="58"/>
      <c r="T280" s="59"/>
      <c r="U280" s="58"/>
      <c r="V280" s="58"/>
      <c r="W280" s="58"/>
    </row>
    <row r="281" spans="1:23" ht="14.4" customHeight="1">
      <c r="A281" s="316"/>
      <c r="B281" s="257"/>
      <c r="C281" s="260"/>
      <c r="D281" s="263"/>
      <c r="E281" s="266"/>
      <c r="F281" s="270"/>
      <c r="G281" s="82" t="s">
        <v>84</v>
      </c>
      <c r="H281" s="83"/>
      <c r="I281" s="84"/>
      <c r="J281" s="85"/>
      <c r="K281" s="86"/>
      <c r="L281" s="87"/>
      <c r="M281" s="88"/>
      <c r="N281" s="173" t="s">
        <v>105</v>
      </c>
      <c r="O281" s="132"/>
      <c r="P281" s="133" t="s">
        <v>73</v>
      </c>
      <c r="Q281" s="106"/>
      <c r="R281" s="58"/>
      <c r="S281" s="58"/>
      <c r="T281" s="59"/>
      <c r="U281" s="58"/>
      <c r="V281" s="58"/>
      <c r="W281" s="58"/>
    </row>
    <row r="282" spans="1:23" ht="11.4" customHeight="1">
      <c r="A282" s="316"/>
      <c r="B282" s="257"/>
      <c r="C282" s="260"/>
      <c r="D282" s="263"/>
      <c r="E282" s="267"/>
      <c r="F282" s="271"/>
      <c r="G282" s="50" t="s">
        <v>98</v>
      </c>
      <c r="H282" s="37"/>
      <c r="I282" s="38"/>
      <c r="J282" s="39"/>
      <c r="K282" s="40"/>
      <c r="L282" s="41"/>
      <c r="M282" s="42">
        <v>145</v>
      </c>
      <c r="N282" s="173" t="s">
        <v>166</v>
      </c>
      <c r="O282" s="166"/>
      <c r="P282" s="167" t="s">
        <v>73</v>
      </c>
      <c r="Q282" s="168"/>
      <c r="R282" s="58"/>
      <c r="S282" s="58"/>
      <c r="T282" s="59"/>
      <c r="U282" s="58"/>
      <c r="V282" s="58"/>
      <c r="W282" s="58"/>
    </row>
    <row r="283" spans="1:23" ht="15" customHeight="1">
      <c r="A283" s="316"/>
      <c r="B283" s="257"/>
      <c r="C283" s="260"/>
      <c r="D283" s="263"/>
      <c r="E283" s="267"/>
      <c r="F283" s="267"/>
      <c r="G283" s="50"/>
      <c r="H283" s="37"/>
      <c r="I283" s="38"/>
      <c r="J283" s="39"/>
      <c r="K283" s="40"/>
      <c r="L283" s="41"/>
      <c r="M283" s="42"/>
      <c r="N283" s="173" t="s">
        <v>99</v>
      </c>
      <c r="O283" s="166"/>
      <c r="P283" s="167"/>
      <c r="Q283" s="168" t="s">
        <v>73</v>
      </c>
      <c r="R283" s="58"/>
      <c r="S283" s="58"/>
      <c r="T283" s="59"/>
      <c r="U283" s="58"/>
      <c r="V283" s="58"/>
      <c r="W283" s="58"/>
    </row>
    <row r="284" spans="1:23" ht="20.25" customHeight="1" thickBot="1">
      <c r="A284" s="315"/>
      <c r="B284" s="258"/>
      <c r="C284" s="261"/>
      <c r="D284" s="264"/>
      <c r="E284" s="268"/>
      <c r="F284" s="268"/>
      <c r="G284" s="43" t="s">
        <v>13</v>
      </c>
      <c r="H284" s="44">
        <f t="shared" ref="H284:M284" si="54">SUM(H280:H282)</f>
        <v>0</v>
      </c>
      <c r="I284" s="45">
        <f t="shared" si="54"/>
        <v>0</v>
      </c>
      <c r="J284" s="46">
        <f t="shared" si="54"/>
        <v>0</v>
      </c>
      <c r="K284" s="47">
        <f t="shared" si="54"/>
        <v>0</v>
      </c>
      <c r="L284" s="48">
        <f t="shared" si="54"/>
        <v>0</v>
      </c>
      <c r="M284" s="51">
        <f t="shared" si="54"/>
        <v>483</v>
      </c>
      <c r="N284" s="172" t="s">
        <v>121</v>
      </c>
      <c r="O284" s="138"/>
      <c r="P284" s="139"/>
      <c r="Q284" s="171"/>
      <c r="R284" s="58"/>
      <c r="S284" s="58"/>
      <c r="T284" s="59"/>
      <c r="U284" s="58"/>
      <c r="V284" s="58"/>
      <c r="W284" s="58"/>
    </row>
    <row r="285" spans="1:23" ht="12" customHeight="1">
      <c r="A285" s="314" t="s">
        <v>14</v>
      </c>
      <c r="B285" s="256" t="s">
        <v>14</v>
      </c>
      <c r="C285" s="259" t="s">
        <v>187</v>
      </c>
      <c r="D285" s="262" t="s">
        <v>188</v>
      </c>
      <c r="E285" s="265" t="s">
        <v>72</v>
      </c>
      <c r="F285" s="269" t="s">
        <v>110</v>
      </c>
      <c r="G285" s="32" t="s">
        <v>95</v>
      </c>
      <c r="H285" s="33">
        <v>0</v>
      </c>
      <c r="I285" s="24">
        <v>0</v>
      </c>
      <c r="J285" s="34"/>
      <c r="K285" s="35">
        <v>0</v>
      </c>
      <c r="L285" s="36">
        <v>0</v>
      </c>
      <c r="M285" s="25">
        <v>40</v>
      </c>
      <c r="N285" s="102" t="s">
        <v>97</v>
      </c>
      <c r="O285" s="129"/>
      <c r="P285" s="130" t="s">
        <v>73</v>
      </c>
      <c r="Q285" s="155"/>
      <c r="R285" s="58"/>
      <c r="S285" s="58"/>
      <c r="T285" s="59"/>
      <c r="U285" s="58"/>
      <c r="V285" s="58"/>
      <c r="W285" s="58"/>
    </row>
    <row r="286" spans="1:23" ht="9" customHeight="1">
      <c r="A286" s="316"/>
      <c r="B286" s="257"/>
      <c r="C286" s="260"/>
      <c r="D286" s="263"/>
      <c r="E286" s="266"/>
      <c r="F286" s="270"/>
      <c r="G286" s="82" t="s">
        <v>84</v>
      </c>
      <c r="H286" s="83"/>
      <c r="I286" s="84"/>
      <c r="J286" s="85"/>
      <c r="K286" s="86"/>
      <c r="L286" s="87"/>
      <c r="M286" s="88"/>
      <c r="N286" s="173" t="s">
        <v>105</v>
      </c>
      <c r="O286" s="132"/>
      <c r="P286" s="133" t="s">
        <v>73</v>
      </c>
      <c r="Q286" s="106"/>
      <c r="R286" s="58"/>
      <c r="S286" s="58"/>
      <c r="T286" s="59"/>
      <c r="U286" s="58"/>
      <c r="V286" s="58"/>
      <c r="W286" s="58"/>
    </row>
    <row r="287" spans="1:23" ht="11.4" customHeight="1">
      <c r="A287" s="316"/>
      <c r="B287" s="257"/>
      <c r="C287" s="260"/>
      <c r="D287" s="263"/>
      <c r="E287" s="267"/>
      <c r="F287" s="271"/>
      <c r="G287" s="50" t="s">
        <v>98</v>
      </c>
      <c r="H287" s="37"/>
      <c r="I287" s="38"/>
      <c r="J287" s="39"/>
      <c r="K287" s="40"/>
      <c r="L287" s="41"/>
      <c r="M287" s="42">
        <v>17</v>
      </c>
      <c r="N287" s="173" t="s">
        <v>166</v>
      </c>
      <c r="O287" s="166"/>
      <c r="P287" s="167" t="s">
        <v>73</v>
      </c>
      <c r="Q287" s="168"/>
      <c r="R287" s="58"/>
      <c r="S287" s="58"/>
      <c r="T287" s="59"/>
      <c r="U287" s="58"/>
      <c r="V287" s="58"/>
      <c r="W287" s="58"/>
    </row>
    <row r="288" spans="1:23" ht="12" customHeight="1">
      <c r="A288" s="316"/>
      <c r="B288" s="257"/>
      <c r="C288" s="260"/>
      <c r="D288" s="263"/>
      <c r="E288" s="267"/>
      <c r="F288" s="267"/>
      <c r="G288" s="50"/>
      <c r="H288" s="37"/>
      <c r="I288" s="38"/>
      <c r="J288" s="39"/>
      <c r="K288" s="40"/>
      <c r="L288" s="41"/>
      <c r="M288" s="42"/>
      <c r="N288" s="173" t="s">
        <v>99</v>
      </c>
      <c r="O288" s="166"/>
      <c r="P288" s="167"/>
      <c r="Q288" s="168" t="s">
        <v>73</v>
      </c>
      <c r="R288" s="58"/>
      <c r="S288" s="58"/>
      <c r="T288" s="59"/>
      <c r="U288" s="58"/>
      <c r="V288" s="58"/>
      <c r="W288" s="58"/>
    </row>
    <row r="289" spans="1:23" ht="15" customHeight="1" thickBot="1">
      <c r="A289" s="315"/>
      <c r="B289" s="258"/>
      <c r="C289" s="261"/>
      <c r="D289" s="264"/>
      <c r="E289" s="268"/>
      <c r="F289" s="268"/>
      <c r="G289" s="43" t="s">
        <v>13</v>
      </c>
      <c r="H289" s="44">
        <f t="shared" ref="H289:M289" si="55">SUM(H285:H287)</f>
        <v>0</v>
      </c>
      <c r="I289" s="45">
        <f t="shared" si="55"/>
        <v>0</v>
      </c>
      <c r="J289" s="46">
        <f t="shared" si="55"/>
        <v>0</v>
      </c>
      <c r="K289" s="47">
        <f t="shared" si="55"/>
        <v>0</v>
      </c>
      <c r="L289" s="48">
        <f t="shared" si="55"/>
        <v>0</v>
      </c>
      <c r="M289" s="51">
        <f t="shared" si="55"/>
        <v>57</v>
      </c>
      <c r="N289" s="172" t="s">
        <v>121</v>
      </c>
      <c r="O289" s="138"/>
      <c r="P289" s="139"/>
      <c r="Q289" s="171"/>
      <c r="R289" s="58"/>
      <c r="S289" s="58"/>
      <c r="T289" s="59"/>
      <c r="U289" s="58"/>
      <c r="V289" s="58"/>
      <c r="W289" s="58"/>
    </row>
    <row r="290" spans="1:23" ht="16.5" customHeight="1">
      <c r="A290" s="314" t="s">
        <v>14</v>
      </c>
      <c r="B290" s="256" t="s">
        <v>14</v>
      </c>
      <c r="C290" s="259" t="s">
        <v>189</v>
      </c>
      <c r="D290" s="262" t="s">
        <v>190</v>
      </c>
      <c r="E290" s="265" t="s">
        <v>72</v>
      </c>
      <c r="F290" s="269" t="s">
        <v>110</v>
      </c>
      <c r="G290" s="32" t="s">
        <v>95</v>
      </c>
      <c r="H290" s="33">
        <v>0</v>
      </c>
      <c r="I290" s="24">
        <v>0</v>
      </c>
      <c r="J290" s="34"/>
      <c r="K290" s="35">
        <v>0</v>
      </c>
      <c r="L290" s="36">
        <v>0</v>
      </c>
      <c r="M290" s="25">
        <v>25</v>
      </c>
      <c r="N290" s="102" t="s">
        <v>97</v>
      </c>
      <c r="O290" s="129"/>
      <c r="P290" s="130" t="s">
        <v>73</v>
      </c>
      <c r="Q290" s="155"/>
      <c r="R290" s="58"/>
      <c r="S290" s="58"/>
      <c r="T290" s="59"/>
      <c r="U290" s="58"/>
      <c r="V290" s="58"/>
      <c r="W290" s="58"/>
    </row>
    <row r="291" spans="1:23" ht="13.5" customHeight="1">
      <c r="A291" s="316"/>
      <c r="B291" s="257"/>
      <c r="C291" s="260"/>
      <c r="D291" s="263"/>
      <c r="E291" s="266"/>
      <c r="F291" s="270"/>
      <c r="G291" s="82" t="s">
        <v>84</v>
      </c>
      <c r="H291" s="83"/>
      <c r="I291" s="84"/>
      <c r="J291" s="85"/>
      <c r="K291" s="86"/>
      <c r="L291" s="87"/>
      <c r="M291" s="88"/>
      <c r="N291" s="173" t="s">
        <v>96</v>
      </c>
      <c r="O291" s="132"/>
      <c r="P291" s="133"/>
      <c r="Q291" s="106"/>
      <c r="R291" s="58"/>
      <c r="S291" s="58"/>
      <c r="T291" s="59"/>
      <c r="U291" s="58"/>
      <c r="V291" s="58"/>
      <c r="W291" s="58"/>
    </row>
    <row r="292" spans="1:23" ht="13.2">
      <c r="A292" s="316"/>
      <c r="B292" s="257"/>
      <c r="C292" s="260"/>
      <c r="D292" s="263"/>
      <c r="E292" s="267"/>
      <c r="F292" s="271"/>
      <c r="G292" s="50" t="s">
        <v>98</v>
      </c>
      <c r="H292" s="37"/>
      <c r="I292" s="38"/>
      <c r="J292" s="39"/>
      <c r="K292" s="40"/>
      <c r="L292" s="41"/>
      <c r="M292" s="42">
        <v>58</v>
      </c>
      <c r="N292" s="173" t="s">
        <v>105</v>
      </c>
      <c r="O292" s="166"/>
      <c r="P292" s="167" t="s">
        <v>73</v>
      </c>
      <c r="Q292" s="168"/>
      <c r="R292" s="58"/>
      <c r="S292" s="58"/>
      <c r="T292" s="59"/>
      <c r="U292" s="58"/>
      <c r="V292" s="58"/>
      <c r="W292" s="58"/>
    </row>
    <row r="293" spans="1:23" ht="13.2">
      <c r="A293" s="316"/>
      <c r="B293" s="257"/>
      <c r="C293" s="260"/>
      <c r="D293" s="263"/>
      <c r="E293" s="267"/>
      <c r="F293" s="267"/>
      <c r="G293" s="50"/>
      <c r="H293" s="37"/>
      <c r="I293" s="38"/>
      <c r="J293" s="39"/>
      <c r="K293" s="40"/>
      <c r="L293" s="41"/>
      <c r="M293" s="42"/>
      <c r="N293" s="173" t="s">
        <v>99</v>
      </c>
      <c r="O293" s="166"/>
      <c r="P293" s="167"/>
      <c r="Q293" s="168" t="s">
        <v>73</v>
      </c>
      <c r="R293" s="58"/>
      <c r="S293" s="58"/>
      <c r="T293" s="59"/>
      <c r="U293" s="58"/>
      <c r="V293" s="58"/>
      <c r="W293" s="58"/>
    </row>
    <row r="294" spans="1:23" ht="12.75" customHeight="1" thickBot="1">
      <c r="A294" s="315"/>
      <c r="B294" s="258"/>
      <c r="C294" s="261"/>
      <c r="D294" s="264"/>
      <c r="E294" s="268"/>
      <c r="F294" s="268"/>
      <c r="G294" s="43" t="s">
        <v>13</v>
      </c>
      <c r="H294" s="44">
        <f t="shared" ref="H294:M294" si="56">SUM(H290:H292)</f>
        <v>0</v>
      </c>
      <c r="I294" s="45">
        <f t="shared" si="56"/>
        <v>0</v>
      </c>
      <c r="J294" s="46">
        <f t="shared" si="56"/>
        <v>0</v>
      </c>
      <c r="K294" s="47">
        <f t="shared" si="56"/>
        <v>0</v>
      </c>
      <c r="L294" s="48">
        <f t="shared" si="56"/>
        <v>0</v>
      </c>
      <c r="M294" s="51">
        <f t="shared" si="56"/>
        <v>83</v>
      </c>
      <c r="N294" s="172" t="s">
        <v>121</v>
      </c>
      <c r="O294" s="138"/>
      <c r="P294" s="139"/>
      <c r="Q294" s="171"/>
      <c r="R294" s="58"/>
      <c r="S294" s="58"/>
      <c r="T294" s="59"/>
      <c r="U294" s="58"/>
      <c r="V294" s="58"/>
      <c r="W294" s="58"/>
    </row>
    <row r="295" spans="1:23" ht="15.75" customHeight="1">
      <c r="A295" s="314" t="s">
        <v>14</v>
      </c>
      <c r="B295" s="256" t="s">
        <v>14</v>
      </c>
      <c r="C295" s="259" t="s">
        <v>191</v>
      </c>
      <c r="D295" s="262" t="s">
        <v>192</v>
      </c>
      <c r="E295" s="265" t="s">
        <v>72</v>
      </c>
      <c r="F295" s="269" t="s">
        <v>110</v>
      </c>
      <c r="G295" s="32" t="s">
        <v>95</v>
      </c>
      <c r="H295" s="33">
        <v>0</v>
      </c>
      <c r="I295" s="24">
        <v>0</v>
      </c>
      <c r="J295" s="34"/>
      <c r="K295" s="35">
        <v>0</v>
      </c>
      <c r="L295" s="36">
        <v>0</v>
      </c>
      <c r="M295" s="25">
        <v>44</v>
      </c>
      <c r="N295" s="102" t="s">
        <v>97</v>
      </c>
      <c r="O295" s="129"/>
      <c r="P295" s="130" t="s">
        <v>73</v>
      </c>
      <c r="Q295" s="155"/>
      <c r="R295" s="58"/>
      <c r="S295" s="58"/>
      <c r="T295" s="59"/>
      <c r="U295" s="58"/>
      <c r="V295" s="58"/>
      <c r="W295" s="58"/>
    </row>
    <row r="296" spans="1:23" ht="15" customHeight="1">
      <c r="A296" s="316"/>
      <c r="B296" s="257"/>
      <c r="C296" s="260"/>
      <c r="D296" s="263"/>
      <c r="E296" s="266"/>
      <c r="F296" s="270"/>
      <c r="G296" s="82" t="s">
        <v>84</v>
      </c>
      <c r="H296" s="83"/>
      <c r="I296" s="84"/>
      <c r="J296" s="85"/>
      <c r="K296" s="86"/>
      <c r="L296" s="87"/>
      <c r="M296" s="88"/>
      <c r="N296" s="173" t="s">
        <v>105</v>
      </c>
      <c r="O296" s="132"/>
      <c r="P296" s="133" t="s">
        <v>73</v>
      </c>
      <c r="Q296" s="106"/>
      <c r="R296" s="58"/>
      <c r="S296" s="58"/>
      <c r="T296" s="59"/>
      <c r="U296" s="58"/>
      <c r="V296" s="58"/>
      <c r="W296" s="58"/>
    </row>
    <row r="297" spans="1:23" ht="14.25" customHeight="1">
      <c r="A297" s="316"/>
      <c r="B297" s="257"/>
      <c r="C297" s="260"/>
      <c r="D297" s="263"/>
      <c r="E297" s="267"/>
      <c r="F297" s="271"/>
      <c r="G297" s="50" t="s">
        <v>98</v>
      </c>
      <c r="H297" s="37"/>
      <c r="I297" s="38"/>
      <c r="J297" s="39"/>
      <c r="K297" s="40"/>
      <c r="L297" s="41"/>
      <c r="M297" s="42">
        <v>18.600000000000001</v>
      </c>
      <c r="N297" s="173" t="s">
        <v>166</v>
      </c>
      <c r="O297" s="166"/>
      <c r="P297" s="167" t="s">
        <v>73</v>
      </c>
      <c r="Q297" s="168"/>
      <c r="R297" s="58"/>
      <c r="S297" s="58"/>
      <c r="T297" s="59"/>
      <c r="U297" s="58"/>
      <c r="V297" s="58"/>
      <c r="W297" s="58"/>
    </row>
    <row r="298" spans="1:23" ht="14.25" customHeight="1">
      <c r="A298" s="316"/>
      <c r="B298" s="257"/>
      <c r="C298" s="260"/>
      <c r="D298" s="263"/>
      <c r="E298" s="267"/>
      <c r="F298" s="267"/>
      <c r="G298" s="50"/>
      <c r="H298" s="37"/>
      <c r="I298" s="38"/>
      <c r="J298" s="39"/>
      <c r="K298" s="40"/>
      <c r="L298" s="41"/>
      <c r="M298" s="42"/>
      <c r="N298" s="173" t="s">
        <v>99</v>
      </c>
      <c r="O298" s="166"/>
      <c r="P298" s="167"/>
      <c r="Q298" s="168" t="s">
        <v>73</v>
      </c>
      <c r="R298" s="58"/>
      <c r="S298" s="58"/>
      <c r="T298" s="59"/>
      <c r="U298" s="58"/>
      <c r="V298" s="58"/>
      <c r="W298" s="58"/>
    </row>
    <row r="299" spans="1:23" ht="22.95" customHeight="1" thickBot="1">
      <c r="A299" s="315"/>
      <c r="B299" s="258"/>
      <c r="C299" s="261"/>
      <c r="D299" s="264"/>
      <c r="E299" s="268"/>
      <c r="F299" s="268"/>
      <c r="G299" s="43" t="s">
        <v>13</v>
      </c>
      <c r="H299" s="44">
        <f t="shared" ref="H299:M299" si="57">SUM(H295:H297)</f>
        <v>0</v>
      </c>
      <c r="I299" s="45">
        <f t="shared" si="57"/>
        <v>0</v>
      </c>
      <c r="J299" s="46">
        <f t="shared" si="57"/>
        <v>0</v>
      </c>
      <c r="K299" s="47">
        <f t="shared" si="57"/>
        <v>0</v>
      </c>
      <c r="L299" s="48">
        <f t="shared" si="57"/>
        <v>0</v>
      </c>
      <c r="M299" s="51">
        <f t="shared" si="57"/>
        <v>62.6</v>
      </c>
      <c r="N299" s="172" t="s">
        <v>121</v>
      </c>
      <c r="O299" s="138"/>
      <c r="P299" s="139"/>
      <c r="Q299" s="171"/>
      <c r="R299" s="58"/>
      <c r="S299" s="58"/>
      <c r="T299" s="59"/>
      <c r="U299" s="58"/>
      <c r="V299" s="58"/>
      <c r="W299" s="58"/>
    </row>
    <row r="300" spans="1:23" ht="14.25" customHeight="1">
      <c r="A300" s="314" t="s">
        <v>14</v>
      </c>
      <c r="B300" s="256" t="s">
        <v>14</v>
      </c>
      <c r="C300" s="259" t="s">
        <v>193</v>
      </c>
      <c r="D300" s="262" t="s">
        <v>194</v>
      </c>
      <c r="E300" s="265" t="s">
        <v>72</v>
      </c>
      <c r="F300" s="269" t="s">
        <v>130</v>
      </c>
      <c r="G300" s="32" t="s">
        <v>95</v>
      </c>
      <c r="H300" s="33">
        <v>0</v>
      </c>
      <c r="I300" s="24">
        <v>0</v>
      </c>
      <c r="J300" s="34"/>
      <c r="K300" s="35">
        <v>0</v>
      </c>
      <c r="L300" s="36">
        <v>0</v>
      </c>
      <c r="M300" s="25">
        <v>58</v>
      </c>
      <c r="N300" s="102" t="s">
        <v>97</v>
      </c>
      <c r="O300" s="129"/>
      <c r="P300" s="130"/>
      <c r="Q300" s="155" t="s">
        <v>73</v>
      </c>
      <c r="R300" s="58"/>
      <c r="S300" s="58"/>
      <c r="T300" s="59"/>
      <c r="U300" s="58"/>
      <c r="V300" s="58"/>
      <c r="W300" s="58"/>
    </row>
    <row r="301" spans="1:23" ht="15" customHeight="1">
      <c r="A301" s="316"/>
      <c r="B301" s="257"/>
      <c r="C301" s="260"/>
      <c r="D301" s="263"/>
      <c r="E301" s="266"/>
      <c r="F301" s="270"/>
      <c r="G301" s="82" t="s">
        <v>84</v>
      </c>
      <c r="H301" s="83"/>
      <c r="I301" s="84"/>
      <c r="J301" s="85"/>
      <c r="K301" s="86"/>
      <c r="L301" s="87"/>
      <c r="M301" s="88">
        <v>232</v>
      </c>
      <c r="N301" s="173" t="s">
        <v>105</v>
      </c>
      <c r="O301" s="132"/>
      <c r="P301" s="133"/>
      <c r="Q301" s="106" t="s">
        <v>73</v>
      </c>
      <c r="R301" s="58"/>
      <c r="S301" s="58"/>
      <c r="T301" s="59"/>
      <c r="U301" s="58"/>
      <c r="V301" s="58"/>
      <c r="W301" s="58"/>
    </row>
    <row r="302" spans="1:23" ht="14.25" customHeight="1">
      <c r="A302" s="316"/>
      <c r="B302" s="257"/>
      <c r="C302" s="260"/>
      <c r="D302" s="263"/>
      <c r="E302" s="267"/>
      <c r="F302" s="271"/>
      <c r="G302" s="50" t="s">
        <v>98</v>
      </c>
      <c r="H302" s="37"/>
      <c r="I302" s="38"/>
      <c r="J302" s="39"/>
      <c r="K302" s="40"/>
      <c r="L302" s="41"/>
      <c r="M302" s="42"/>
      <c r="N302" s="173" t="s">
        <v>166</v>
      </c>
      <c r="O302" s="166"/>
      <c r="P302" s="167"/>
      <c r="Q302" s="168"/>
      <c r="R302" s="58"/>
      <c r="S302" s="58"/>
      <c r="T302" s="59"/>
      <c r="U302" s="58"/>
      <c r="V302" s="58"/>
      <c r="W302" s="58"/>
    </row>
    <row r="303" spans="1:23" ht="26.4" customHeight="1" thickBot="1">
      <c r="A303" s="315"/>
      <c r="B303" s="258"/>
      <c r="C303" s="261"/>
      <c r="D303" s="264"/>
      <c r="E303" s="268"/>
      <c r="F303" s="268"/>
      <c r="G303" s="43" t="s">
        <v>13</v>
      </c>
      <c r="H303" s="44">
        <f t="shared" ref="H303:M303" si="58">SUM(H300:H302)</f>
        <v>0</v>
      </c>
      <c r="I303" s="45">
        <f t="shared" si="58"/>
        <v>0</v>
      </c>
      <c r="J303" s="46">
        <f t="shared" si="58"/>
        <v>0</v>
      </c>
      <c r="K303" s="47">
        <f t="shared" si="58"/>
        <v>0</v>
      </c>
      <c r="L303" s="48">
        <f t="shared" si="58"/>
        <v>0</v>
      </c>
      <c r="M303" s="51">
        <f t="shared" si="58"/>
        <v>290</v>
      </c>
      <c r="N303" s="173" t="s">
        <v>99</v>
      </c>
      <c r="O303" s="138"/>
      <c r="P303" s="139"/>
      <c r="Q303" s="171"/>
      <c r="R303" s="58"/>
      <c r="S303" s="58"/>
      <c r="T303" s="59"/>
      <c r="U303" s="58"/>
      <c r="V303" s="58"/>
      <c r="W303" s="58"/>
    </row>
    <row r="304" spans="1:23" ht="16.5" customHeight="1">
      <c r="A304" s="314" t="s">
        <v>14</v>
      </c>
      <c r="B304" s="256" t="s">
        <v>14</v>
      </c>
      <c r="C304" s="259" t="s">
        <v>195</v>
      </c>
      <c r="D304" s="262" t="s">
        <v>196</v>
      </c>
      <c r="E304" s="265" t="s">
        <v>72</v>
      </c>
      <c r="F304" s="269" t="s">
        <v>130</v>
      </c>
      <c r="G304" s="32" t="s">
        <v>95</v>
      </c>
      <c r="H304" s="33">
        <v>0</v>
      </c>
      <c r="I304" s="24">
        <v>0</v>
      </c>
      <c r="J304" s="34"/>
      <c r="K304" s="35">
        <v>0</v>
      </c>
      <c r="L304" s="36">
        <v>0</v>
      </c>
      <c r="M304" s="25">
        <v>63</v>
      </c>
      <c r="N304" s="102" t="s">
        <v>97</v>
      </c>
      <c r="O304" s="129"/>
      <c r="P304" s="130" t="s">
        <v>73</v>
      </c>
      <c r="Q304" s="155"/>
      <c r="R304" s="58"/>
      <c r="S304" s="58"/>
      <c r="T304" s="59"/>
      <c r="U304" s="58"/>
      <c r="V304" s="58"/>
      <c r="W304" s="58"/>
    </row>
    <row r="305" spans="1:23" ht="14.25" customHeight="1">
      <c r="A305" s="316"/>
      <c r="B305" s="257"/>
      <c r="C305" s="260"/>
      <c r="D305" s="263"/>
      <c r="E305" s="266"/>
      <c r="F305" s="270"/>
      <c r="G305" s="82" t="s">
        <v>84</v>
      </c>
      <c r="H305" s="83"/>
      <c r="I305" s="84"/>
      <c r="J305" s="85"/>
      <c r="K305" s="86"/>
      <c r="L305" s="87"/>
      <c r="M305" s="88">
        <v>252.6</v>
      </c>
      <c r="N305" s="173" t="s">
        <v>96</v>
      </c>
      <c r="O305" s="132"/>
      <c r="P305" s="133"/>
      <c r="Q305" s="106"/>
      <c r="R305" s="58"/>
      <c r="S305" s="58"/>
      <c r="T305" s="59"/>
      <c r="U305" s="58"/>
      <c r="V305" s="58"/>
      <c r="W305" s="58"/>
    </row>
    <row r="306" spans="1:23" ht="15" customHeight="1">
      <c r="A306" s="316"/>
      <c r="B306" s="257"/>
      <c r="C306" s="260"/>
      <c r="D306" s="263"/>
      <c r="E306" s="267"/>
      <c r="F306" s="271"/>
      <c r="G306" s="50" t="s">
        <v>98</v>
      </c>
      <c r="H306" s="83"/>
      <c r="I306" s="135"/>
      <c r="J306" s="85"/>
      <c r="K306" s="136"/>
      <c r="L306" s="87"/>
      <c r="M306" s="88">
        <v>0</v>
      </c>
      <c r="N306" s="173" t="s">
        <v>105</v>
      </c>
      <c r="O306" s="166"/>
      <c r="P306" s="167" t="s">
        <v>73</v>
      </c>
      <c r="Q306" s="168"/>
      <c r="R306" s="58"/>
      <c r="S306" s="58"/>
      <c r="T306" s="59"/>
      <c r="U306" s="58"/>
      <c r="V306" s="58"/>
      <c r="W306" s="58"/>
    </row>
    <row r="307" spans="1:23" ht="15" customHeight="1">
      <c r="A307" s="316"/>
      <c r="B307" s="257"/>
      <c r="C307" s="260"/>
      <c r="D307" s="263"/>
      <c r="E307" s="267"/>
      <c r="F307" s="267"/>
      <c r="G307" s="50"/>
      <c r="H307" s="37"/>
      <c r="I307" s="38"/>
      <c r="J307" s="39"/>
      <c r="K307" s="40"/>
      <c r="L307" s="41"/>
      <c r="M307" s="42"/>
      <c r="N307" s="173" t="s">
        <v>99</v>
      </c>
      <c r="O307" s="166"/>
      <c r="P307" s="167" t="s">
        <v>73</v>
      </c>
      <c r="Q307" s="168"/>
      <c r="R307" s="58"/>
      <c r="S307" s="58"/>
      <c r="T307" s="59"/>
      <c r="U307" s="58"/>
      <c r="V307" s="58"/>
      <c r="W307" s="58"/>
    </row>
    <row r="308" spans="1:23" ht="18.75" customHeight="1" thickBot="1">
      <c r="A308" s="315"/>
      <c r="B308" s="258"/>
      <c r="C308" s="261"/>
      <c r="D308" s="264"/>
      <c r="E308" s="268"/>
      <c r="F308" s="268"/>
      <c r="G308" s="43" t="s">
        <v>13</v>
      </c>
      <c r="H308" s="44">
        <f t="shared" ref="H308:M308" si="59">SUM(H304:H306)</f>
        <v>0</v>
      </c>
      <c r="I308" s="45">
        <f t="shared" si="59"/>
        <v>0</v>
      </c>
      <c r="J308" s="46">
        <f t="shared" si="59"/>
        <v>0</v>
      </c>
      <c r="K308" s="47">
        <f t="shared" si="59"/>
        <v>0</v>
      </c>
      <c r="L308" s="48">
        <f t="shared" si="59"/>
        <v>0</v>
      </c>
      <c r="M308" s="51">
        <f t="shared" si="59"/>
        <v>315.60000000000002</v>
      </c>
      <c r="N308" s="172" t="s">
        <v>121</v>
      </c>
      <c r="O308" s="138"/>
      <c r="P308" s="139"/>
      <c r="Q308" s="171"/>
      <c r="R308" s="58"/>
      <c r="S308" s="58"/>
      <c r="T308" s="59"/>
      <c r="U308" s="58"/>
      <c r="V308" s="58"/>
      <c r="W308" s="58"/>
    </row>
    <row r="309" spans="1:23" ht="15" customHeight="1">
      <c r="A309" s="314" t="s">
        <v>14</v>
      </c>
      <c r="B309" s="256" t="s">
        <v>14</v>
      </c>
      <c r="C309" s="259" t="s">
        <v>197</v>
      </c>
      <c r="D309" s="262" t="s">
        <v>198</v>
      </c>
      <c r="E309" s="265" t="s">
        <v>72</v>
      </c>
      <c r="F309" s="269" t="s">
        <v>130</v>
      </c>
      <c r="G309" s="32"/>
      <c r="H309" s="33">
        <v>0</v>
      </c>
      <c r="I309" s="24">
        <v>0</v>
      </c>
      <c r="J309" s="34"/>
      <c r="K309" s="35">
        <v>0</v>
      </c>
      <c r="L309" s="36">
        <v>0</v>
      </c>
      <c r="M309" s="25">
        <v>0</v>
      </c>
      <c r="N309" s="102" t="s">
        <v>97</v>
      </c>
      <c r="O309" s="129" t="s">
        <v>73</v>
      </c>
      <c r="P309" s="130"/>
      <c r="Q309" s="155"/>
      <c r="R309" s="58"/>
      <c r="S309" s="58"/>
      <c r="T309" s="59"/>
      <c r="U309" s="58"/>
      <c r="V309" s="58"/>
      <c r="W309" s="58"/>
    </row>
    <row r="310" spans="1:23" ht="14.25" customHeight="1">
      <c r="A310" s="316"/>
      <c r="B310" s="257"/>
      <c r="C310" s="260"/>
      <c r="D310" s="263"/>
      <c r="E310" s="266"/>
      <c r="F310" s="270"/>
      <c r="G310" s="82" t="s">
        <v>84</v>
      </c>
      <c r="H310" s="83">
        <v>30</v>
      </c>
      <c r="I310" s="84"/>
      <c r="J310" s="85"/>
      <c r="K310" s="86">
        <v>30</v>
      </c>
      <c r="L310" s="87"/>
      <c r="M310" s="88"/>
      <c r="N310" s="173" t="s">
        <v>96</v>
      </c>
      <c r="O310" s="132"/>
      <c r="P310" s="133"/>
      <c r="Q310" s="106"/>
      <c r="R310" s="58"/>
      <c r="S310" s="58"/>
      <c r="T310" s="59"/>
      <c r="U310" s="58"/>
      <c r="V310" s="58"/>
      <c r="W310" s="58"/>
    </row>
    <row r="311" spans="1:23" ht="18.75" customHeight="1">
      <c r="A311" s="316"/>
      <c r="B311" s="257"/>
      <c r="C311" s="260"/>
      <c r="D311" s="263"/>
      <c r="E311" s="267"/>
      <c r="F311" s="271"/>
      <c r="G311" s="187"/>
      <c r="H311" s="188"/>
      <c r="I311" s="189"/>
      <c r="J311" s="190"/>
      <c r="K311" s="191"/>
      <c r="L311" s="192"/>
      <c r="M311" s="193"/>
      <c r="N311" s="173" t="s">
        <v>105</v>
      </c>
      <c r="O311" s="166"/>
      <c r="P311" s="167"/>
      <c r="Q311" s="168"/>
      <c r="R311" s="58"/>
      <c r="S311" s="58"/>
      <c r="T311" s="59"/>
      <c r="U311" s="58"/>
      <c r="V311" s="58"/>
      <c r="W311" s="58"/>
    </row>
    <row r="312" spans="1:23" ht="25.5" customHeight="1">
      <c r="A312" s="316"/>
      <c r="B312" s="257"/>
      <c r="C312" s="260"/>
      <c r="D312" s="263"/>
      <c r="E312" s="267"/>
      <c r="F312" s="267"/>
      <c r="G312" s="181"/>
      <c r="H312" s="116"/>
      <c r="I312" s="182"/>
      <c r="J312" s="117"/>
      <c r="K312" s="183"/>
      <c r="L312" s="119"/>
      <c r="M312" s="66"/>
      <c r="N312" s="173" t="s">
        <v>99</v>
      </c>
      <c r="O312" s="166" t="s">
        <v>73</v>
      </c>
      <c r="P312" s="167"/>
      <c r="Q312" s="168"/>
      <c r="R312" s="58"/>
      <c r="S312" s="58"/>
      <c r="T312" s="59"/>
      <c r="U312" s="58"/>
      <c r="V312" s="58"/>
      <c r="W312" s="58"/>
    </row>
    <row r="313" spans="1:23" ht="24" customHeight="1" thickBot="1">
      <c r="A313" s="315"/>
      <c r="B313" s="258"/>
      <c r="C313" s="261"/>
      <c r="D313" s="264"/>
      <c r="E313" s="268"/>
      <c r="F313" s="268"/>
      <c r="G313" s="43" t="s">
        <v>13</v>
      </c>
      <c r="H313" s="44">
        <f t="shared" ref="H313:M313" si="60">SUM(H309:H311)</f>
        <v>30</v>
      </c>
      <c r="I313" s="45">
        <f t="shared" si="60"/>
        <v>0</v>
      </c>
      <c r="J313" s="46">
        <f t="shared" si="60"/>
        <v>0</v>
      </c>
      <c r="K313" s="47">
        <f t="shared" si="60"/>
        <v>30</v>
      </c>
      <c r="L313" s="48">
        <f t="shared" si="60"/>
        <v>0</v>
      </c>
      <c r="M313" s="51">
        <f t="shared" si="60"/>
        <v>0</v>
      </c>
      <c r="N313" s="172" t="s">
        <v>121</v>
      </c>
      <c r="O313" s="138"/>
      <c r="P313" s="139"/>
      <c r="Q313" s="171"/>
      <c r="R313" s="58"/>
      <c r="S313" s="58"/>
      <c r="T313" s="59"/>
      <c r="U313" s="58"/>
      <c r="V313" s="58"/>
      <c r="W313" s="58"/>
    </row>
    <row r="314" spans="1:23" ht="13.5" customHeight="1">
      <c r="A314" s="314" t="s">
        <v>14</v>
      </c>
      <c r="B314" s="256" t="s">
        <v>14</v>
      </c>
      <c r="C314" s="259" t="s">
        <v>199</v>
      </c>
      <c r="D314" s="323" t="s">
        <v>200</v>
      </c>
      <c r="E314" s="265" t="s">
        <v>72</v>
      </c>
      <c r="F314" s="269" t="s">
        <v>130</v>
      </c>
      <c r="G314" s="32" t="s">
        <v>84</v>
      </c>
      <c r="H314" s="33">
        <v>13</v>
      </c>
      <c r="I314" s="24">
        <v>0</v>
      </c>
      <c r="J314" s="34"/>
      <c r="K314" s="35">
        <v>13</v>
      </c>
      <c r="L314" s="36">
        <v>0</v>
      </c>
      <c r="M314" s="25">
        <v>0</v>
      </c>
      <c r="N314" s="102" t="s">
        <v>97</v>
      </c>
      <c r="O314" s="129" t="s">
        <v>73</v>
      </c>
      <c r="P314" s="130"/>
      <c r="Q314" s="155"/>
      <c r="R314" s="58"/>
      <c r="S314" s="58"/>
      <c r="T314" s="59"/>
      <c r="U314" s="58"/>
      <c r="V314" s="58"/>
      <c r="W314" s="58"/>
    </row>
    <row r="315" spans="1:23" ht="17.25" customHeight="1">
      <c r="A315" s="316"/>
      <c r="B315" s="257"/>
      <c r="C315" s="260"/>
      <c r="D315" s="324"/>
      <c r="E315" s="266"/>
      <c r="F315" s="270"/>
      <c r="G315" s="82"/>
      <c r="H315" s="83"/>
      <c r="I315" s="84"/>
      <c r="J315" s="85"/>
      <c r="K315" s="86"/>
      <c r="L315" s="87"/>
      <c r="M315" s="88"/>
      <c r="N315" s="173" t="s">
        <v>96</v>
      </c>
      <c r="O315" s="132"/>
      <c r="P315" s="133"/>
      <c r="Q315" s="106"/>
      <c r="R315" s="58"/>
      <c r="S315" s="58"/>
      <c r="T315" s="59"/>
      <c r="U315" s="58"/>
      <c r="V315" s="58"/>
      <c r="W315" s="58"/>
    </row>
    <row r="316" spans="1:23" ht="15" customHeight="1">
      <c r="A316" s="316"/>
      <c r="B316" s="257"/>
      <c r="C316" s="260"/>
      <c r="D316" s="324"/>
      <c r="E316" s="267"/>
      <c r="F316" s="271"/>
      <c r="G316" s="50"/>
      <c r="H316" s="83"/>
      <c r="I316" s="135"/>
      <c r="J316" s="85"/>
      <c r="K316" s="136"/>
      <c r="L316" s="87"/>
      <c r="M316" s="88"/>
      <c r="N316" s="173" t="s">
        <v>105</v>
      </c>
      <c r="O316" s="166"/>
      <c r="P316" s="167"/>
      <c r="Q316" s="168"/>
      <c r="R316" s="58"/>
      <c r="S316" s="58"/>
      <c r="T316" s="59"/>
      <c r="U316" s="58"/>
      <c r="V316" s="58"/>
      <c r="W316" s="58"/>
    </row>
    <row r="317" spans="1:23" ht="13.5" customHeight="1">
      <c r="A317" s="316"/>
      <c r="B317" s="257"/>
      <c r="C317" s="260"/>
      <c r="D317" s="324"/>
      <c r="E317" s="267"/>
      <c r="F317" s="267"/>
      <c r="G317" s="50"/>
      <c r="H317" s="37"/>
      <c r="I317" s="38"/>
      <c r="J317" s="39"/>
      <c r="K317" s="40"/>
      <c r="L317" s="41"/>
      <c r="M317" s="42"/>
      <c r="N317" s="173" t="s">
        <v>99</v>
      </c>
      <c r="O317" s="166" t="s">
        <v>73</v>
      </c>
      <c r="P317" s="167"/>
      <c r="Q317" s="168"/>
      <c r="R317" s="58"/>
      <c r="S317" s="58"/>
      <c r="T317" s="59"/>
      <c r="U317" s="58"/>
      <c r="V317" s="58"/>
      <c r="W317" s="58"/>
    </row>
    <row r="318" spans="1:23" ht="24.75" customHeight="1" thickBot="1">
      <c r="A318" s="315"/>
      <c r="B318" s="258"/>
      <c r="C318" s="261"/>
      <c r="D318" s="325"/>
      <c r="E318" s="268"/>
      <c r="F318" s="268"/>
      <c r="G318" s="43" t="s">
        <v>13</v>
      </c>
      <c r="H318" s="44">
        <f t="shared" ref="H318:M318" si="61">SUM(H314:H316)</f>
        <v>13</v>
      </c>
      <c r="I318" s="45">
        <f t="shared" si="61"/>
        <v>0</v>
      </c>
      <c r="J318" s="46">
        <f t="shared" si="61"/>
        <v>0</v>
      </c>
      <c r="K318" s="47">
        <f t="shared" si="61"/>
        <v>13</v>
      </c>
      <c r="L318" s="48">
        <f t="shared" si="61"/>
        <v>0</v>
      </c>
      <c r="M318" s="51">
        <f t="shared" si="61"/>
        <v>0</v>
      </c>
      <c r="N318" s="172" t="s">
        <v>121</v>
      </c>
      <c r="O318" s="138"/>
      <c r="P318" s="139"/>
      <c r="Q318" s="171"/>
      <c r="R318" s="58"/>
      <c r="S318" s="58"/>
      <c r="T318" s="59"/>
      <c r="U318" s="58"/>
      <c r="V318" s="58"/>
      <c r="W318" s="58"/>
    </row>
    <row r="319" spans="1:23" ht="13.5" customHeight="1">
      <c r="A319" s="314" t="s">
        <v>14</v>
      </c>
      <c r="B319" s="256" t="s">
        <v>14</v>
      </c>
      <c r="C319" s="259" t="s">
        <v>201</v>
      </c>
      <c r="D319" s="262" t="s">
        <v>213</v>
      </c>
      <c r="E319" s="265" t="s">
        <v>72</v>
      </c>
      <c r="F319" s="269" t="s">
        <v>130</v>
      </c>
      <c r="G319" s="32" t="s">
        <v>84</v>
      </c>
      <c r="H319" s="33">
        <v>50</v>
      </c>
      <c r="I319" s="24">
        <v>0</v>
      </c>
      <c r="J319" s="34"/>
      <c r="K319" s="35">
        <v>50</v>
      </c>
      <c r="L319" s="36">
        <v>0</v>
      </c>
      <c r="M319" s="25">
        <v>0</v>
      </c>
      <c r="N319" s="102" t="s">
        <v>97</v>
      </c>
      <c r="O319" s="129" t="s">
        <v>73</v>
      </c>
      <c r="P319" s="130"/>
      <c r="Q319" s="155"/>
      <c r="R319" s="58"/>
      <c r="S319" s="58"/>
      <c r="T319" s="59"/>
      <c r="U319" s="58"/>
      <c r="V319" s="58"/>
      <c r="W319" s="58"/>
    </row>
    <row r="320" spans="1:23" ht="13.5" customHeight="1">
      <c r="A320" s="316"/>
      <c r="B320" s="257"/>
      <c r="C320" s="260"/>
      <c r="D320" s="263"/>
      <c r="E320" s="266"/>
      <c r="F320" s="270"/>
      <c r="G320" s="82"/>
      <c r="H320" s="83"/>
      <c r="I320" s="84"/>
      <c r="J320" s="85"/>
      <c r="K320" s="86"/>
      <c r="L320" s="87"/>
      <c r="M320" s="88"/>
      <c r="N320" s="173" t="s">
        <v>96</v>
      </c>
      <c r="O320" s="132"/>
      <c r="P320" s="133"/>
      <c r="Q320" s="106"/>
      <c r="R320" s="58"/>
      <c r="S320" s="58"/>
      <c r="T320" s="59"/>
      <c r="U320" s="58"/>
      <c r="V320" s="58"/>
      <c r="W320" s="58"/>
    </row>
    <row r="321" spans="1:23" ht="13.5" customHeight="1">
      <c r="A321" s="316"/>
      <c r="B321" s="257"/>
      <c r="C321" s="260"/>
      <c r="D321" s="263"/>
      <c r="E321" s="266"/>
      <c r="F321" s="270"/>
      <c r="G321" s="50"/>
      <c r="H321" s="37"/>
      <c r="I321" s="196"/>
      <c r="J321" s="39"/>
      <c r="K321" s="197"/>
      <c r="L321" s="41"/>
      <c r="M321" s="42"/>
      <c r="N321" s="173" t="s">
        <v>105</v>
      </c>
      <c r="O321" s="166" t="s">
        <v>73</v>
      </c>
      <c r="P321" s="167"/>
      <c r="Q321" s="168"/>
      <c r="R321" s="58"/>
      <c r="S321" s="58"/>
      <c r="T321" s="59"/>
      <c r="U321" s="58"/>
      <c r="V321" s="58"/>
      <c r="W321" s="58"/>
    </row>
    <row r="322" spans="1:23" ht="13.5" customHeight="1">
      <c r="A322" s="316"/>
      <c r="B322" s="257"/>
      <c r="C322" s="260"/>
      <c r="D322" s="263"/>
      <c r="E322" s="267"/>
      <c r="F322" s="271"/>
      <c r="G322" s="50"/>
      <c r="H322" s="37"/>
      <c r="I322" s="38"/>
      <c r="J322" s="39"/>
      <c r="K322" s="40"/>
      <c r="L322" s="41"/>
      <c r="M322" s="42"/>
      <c r="N322" s="173" t="s">
        <v>99</v>
      </c>
      <c r="O322" s="166" t="s">
        <v>73</v>
      </c>
      <c r="P322" s="167"/>
      <c r="Q322" s="168"/>
      <c r="R322" s="58"/>
      <c r="S322" s="58"/>
      <c r="T322" s="59"/>
      <c r="U322" s="58"/>
      <c r="V322" s="58"/>
      <c r="W322" s="58"/>
    </row>
    <row r="323" spans="1:23" ht="13.5" customHeight="1" thickBot="1">
      <c r="A323" s="315"/>
      <c r="B323" s="258"/>
      <c r="C323" s="261"/>
      <c r="D323" s="264"/>
      <c r="E323" s="268"/>
      <c r="F323" s="268"/>
      <c r="G323" s="43" t="s">
        <v>13</v>
      </c>
      <c r="H323" s="44">
        <f t="shared" ref="H323:M323" si="62">SUM(H319:H322)</f>
        <v>50</v>
      </c>
      <c r="I323" s="45">
        <f t="shared" si="62"/>
        <v>0</v>
      </c>
      <c r="J323" s="46">
        <f t="shared" si="62"/>
        <v>0</v>
      </c>
      <c r="K323" s="47">
        <f t="shared" si="62"/>
        <v>50</v>
      </c>
      <c r="L323" s="48">
        <f t="shared" si="62"/>
        <v>0</v>
      </c>
      <c r="M323" s="51">
        <f t="shared" si="62"/>
        <v>0</v>
      </c>
      <c r="N323" s="172" t="s">
        <v>121</v>
      </c>
      <c r="O323" s="138"/>
      <c r="P323" s="139"/>
      <c r="Q323" s="171"/>
      <c r="R323" s="58"/>
      <c r="S323" s="58"/>
      <c r="T323" s="59"/>
      <c r="U323" s="58"/>
      <c r="V323" s="58"/>
      <c r="W323" s="58"/>
    </row>
    <row r="324" spans="1:23" ht="13.5" customHeight="1">
      <c r="A324" s="70" t="s">
        <v>14</v>
      </c>
      <c r="B324" s="71" t="s">
        <v>14</v>
      </c>
      <c r="C324" s="72" t="s">
        <v>202</v>
      </c>
      <c r="D324" s="317" t="s">
        <v>212</v>
      </c>
      <c r="E324" s="320" t="s">
        <v>72</v>
      </c>
      <c r="F324" s="198" t="s">
        <v>176</v>
      </c>
      <c r="G324" s="434" t="s">
        <v>84</v>
      </c>
      <c r="H324" s="199"/>
      <c r="I324" s="200"/>
      <c r="J324" s="201"/>
      <c r="K324" s="202"/>
      <c r="L324" s="203">
        <v>289.60000000000002</v>
      </c>
      <c r="M324" s="204"/>
      <c r="N324" s="102" t="s">
        <v>97</v>
      </c>
      <c r="O324" s="205"/>
      <c r="P324" s="206" t="s">
        <v>73</v>
      </c>
      <c r="Q324" s="207"/>
      <c r="R324" s="58"/>
      <c r="S324" s="58"/>
      <c r="T324" s="59"/>
      <c r="U324" s="58"/>
      <c r="V324" s="58"/>
      <c r="W324" s="58"/>
    </row>
    <row r="325" spans="1:23" ht="13.5" customHeight="1">
      <c r="A325" s="70"/>
      <c r="B325" s="71"/>
      <c r="C325" s="72"/>
      <c r="D325" s="318"/>
      <c r="E325" s="321"/>
      <c r="F325" s="198"/>
      <c r="G325" s="435"/>
      <c r="H325" s="208"/>
      <c r="I325" s="209"/>
      <c r="J325" s="210"/>
      <c r="K325" s="211"/>
      <c r="L325" s="436"/>
      <c r="M325" s="212"/>
      <c r="N325" s="173" t="s">
        <v>96</v>
      </c>
      <c r="O325" s="166"/>
      <c r="P325" s="167"/>
      <c r="Q325" s="168"/>
      <c r="R325" s="58"/>
      <c r="S325" s="58"/>
      <c r="T325" s="59"/>
      <c r="U325" s="58"/>
      <c r="V325" s="58"/>
      <c r="W325" s="58"/>
    </row>
    <row r="326" spans="1:23" ht="13.5" customHeight="1">
      <c r="A326" s="70"/>
      <c r="B326" s="71"/>
      <c r="C326" s="72"/>
      <c r="D326" s="318"/>
      <c r="E326" s="321"/>
      <c r="F326" s="198"/>
      <c r="G326" s="435"/>
      <c r="H326" s="208"/>
      <c r="I326" s="209"/>
      <c r="J326" s="210"/>
      <c r="K326" s="211"/>
      <c r="L326" s="436"/>
      <c r="M326" s="212"/>
      <c r="N326" s="173" t="s">
        <v>105</v>
      </c>
      <c r="O326" s="166"/>
      <c r="P326" s="167"/>
      <c r="Q326" s="168"/>
      <c r="R326" s="58"/>
      <c r="S326" s="58"/>
      <c r="T326" s="59"/>
      <c r="U326" s="58"/>
      <c r="V326" s="58"/>
      <c r="W326" s="58"/>
    </row>
    <row r="327" spans="1:23" ht="13.5" customHeight="1" thickBot="1">
      <c r="A327" s="70"/>
      <c r="B327" s="71"/>
      <c r="C327" s="72"/>
      <c r="D327" s="319"/>
      <c r="E327" s="322"/>
      <c r="F327" s="198"/>
      <c r="G327" s="213"/>
      <c r="H327" s="214">
        <f>H324+H325+H326</f>
        <v>0</v>
      </c>
      <c r="I327" s="214">
        <f t="shared" ref="I327:M327" si="63">I324+I325+I326</f>
        <v>0</v>
      </c>
      <c r="J327" s="214">
        <f t="shared" si="63"/>
        <v>0</v>
      </c>
      <c r="K327" s="214">
        <f t="shared" si="63"/>
        <v>0</v>
      </c>
      <c r="L327" s="214">
        <f t="shared" si="63"/>
        <v>289.60000000000002</v>
      </c>
      <c r="M327" s="214">
        <f t="shared" si="63"/>
        <v>0</v>
      </c>
      <c r="N327" s="173" t="s">
        <v>99</v>
      </c>
      <c r="O327" s="138"/>
      <c r="P327" s="139" t="s">
        <v>73</v>
      </c>
      <c r="Q327" s="171"/>
      <c r="R327" s="58"/>
      <c r="S327" s="58"/>
      <c r="T327" s="59"/>
      <c r="U327" s="58"/>
      <c r="V327" s="58"/>
      <c r="W327" s="58"/>
    </row>
    <row r="328" spans="1:23" ht="15" customHeight="1">
      <c r="A328" s="314" t="s">
        <v>14</v>
      </c>
      <c r="B328" s="256" t="s">
        <v>14</v>
      </c>
      <c r="C328" s="259" t="s">
        <v>203</v>
      </c>
      <c r="D328" s="262" t="s">
        <v>204</v>
      </c>
      <c r="E328" s="265" t="s">
        <v>72</v>
      </c>
      <c r="F328" s="269" t="s">
        <v>225</v>
      </c>
      <c r="G328" s="32" t="s">
        <v>60</v>
      </c>
      <c r="H328" s="33">
        <v>139</v>
      </c>
      <c r="I328" s="24">
        <v>0</v>
      </c>
      <c r="J328" s="34"/>
      <c r="K328" s="35">
        <v>0</v>
      </c>
      <c r="L328" s="36">
        <v>0</v>
      </c>
      <c r="M328" s="25">
        <v>0</v>
      </c>
      <c r="N328" s="243" t="s">
        <v>219</v>
      </c>
      <c r="O328" s="130" t="s">
        <v>73</v>
      </c>
      <c r="P328" s="130"/>
      <c r="Q328" s="155"/>
      <c r="S328" s="58"/>
      <c r="T328" s="59"/>
      <c r="U328" s="58"/>
      <c r="V328" s="58"/>
      <c r="W328" s="58"/>
    </row>
    <row r="329" spans="1:23" ht="15" customHeight="1">
      <c r="A329" s="316"/>
      <c r="B329" s="257"/>
      <c r="C329" s="260"/>
      <c r="D329" s="263"/>
      <c r="E329" s="266"/>
      <c r="F329" s="270"/>
      <c r="G329" s="82"/>
      <c r="H329" s="83"/>
      <c r="I329" s="84"/>
      <c r="J329" s="85"/>
      <c r="K329" s="86"/>
      <c r="L329" s="87"/>
      <c r="M329" s="88"/>
      <c r="N329" s="244"/>
      <c r="O329" s="133"/>
      <c r="P329" s="133"/>
      <c r="Q329" s="106"/>
      <c r="S329" s="58"/>
      <c r="T329" s="59"/>
      <c r="U329" s="58"/>
      <c r="V329" s="58"/>
      <c r="W329" s="58"/>
    </row>
    <row r="330" spans="1:23" ht="14.25" customHeight="1">
      <c r="A330" s="316"/>
      <c r="B330" s="257"/>
      <c r="C330" s="260"/>
      <c r="D330" s="263"/>
      <c r="E330" s="267"/>
      <c r="F330" s="271"/>
      <c r="G330" s="50"/>
      <c r="H330" s="37"/>
      <c r="I330" s="38"/>
      <c r="J330" s="39"/>
      <c r="K330" s="40"/>
      <c r="L330" s="41"/>
      <c r="M330" s="42"/>
      <c r="N330" s="215" t="s">
        <v>205</v>
      </c>
      <c r="O330" s="167"/>
      <c r="P330" s="167" t="s">
        <v>73</v>
      </c>
      <c r="Q330" s="168"/>
      <c r="S330" s="58"/>
      <c r="T330" s="59"/>
      <c r="U330" s="58"/>
      <c r="V330" s="58"/>
      <c r="W330" s="58"/>
    </row>
    <row r="331" spans="1:23" ht="15.75" customHeight="1" thickBot="1">
      <c r="A331" s="315"/>
      <c r="B331" s="258"/>
      <c r="C331" s="261"/>
      <c r="D331" s="264"/>
      <c r="E331" s="268"/>
      <c r="F331" s="268"/>
      <c r="G331" s="43" t="s">
        <v>13</v>
      </c>
      <c r="H331" s="44">
        <f t="shared" ref="H331:M331" si="64">SUM(H328:H330)</f>
        <v>139</v>
      </c>
      <c r="I331" s="45">
        <f t="shared" si="64"/>
        <v>0</v>
      </c>
      <c r="J331" s="46">
        <f t="shared" si="64"/>
        <v>0</v>
      </c>
      <c r="K331" s="47">
        <f t="shared" si="64"/>
        <v>0</v>
      </c>
      <c r="L331" s="48">
        <f t="shared" si="64"/>
        <v>0</v>
      </c>
      <c r="M331" s="51">
        <f t="shared" si="64"/>
        <v>0</v>
      </c>
      <c r="N331" s="216"/>
      <c r="O331" s="139"/>
      <c r="P331" s="139"/>
      <c r="Q331" s="171"/>
      <c r="S331" s="58"/>
      <c r="T331" s="59"/>
      <c r="U331" s="58"/>
      <c r="V331" s="58"/>
      <c r="W331" s="58"/>
    </row>
    <row r="332" spans="1:23" ht="18.75" customHeight="1">
      <c r="A332" s="314" t="s">
        <v>14</v>
      </c>
      <c r="B332" s="256" t="s">
        <v>14</v>
      </c>
      <c r="C332" s="259" t="s">
        <v>206</v>
      </c>
      <c r="D332" s="262" t="s">
        <v>207</v>
      </c>
      <c r="E332" s="265" t="s">
        <v>72</v>
      </c>
      <c r="F332" s="269" t="s">
        <v>176</v>
      </c>
      <c r="G332" s="32" t="s">
        <v>60</v>
      </c>
      <c r="H332" s="33">
        <v>110.6</v>
      </c>
      <c r="I332" s="24">
        <v>0</v>
      </c>
      <c r="J332" s="23">
        <v>84.4</v>
      </c>
      <c r="K332" s="35">
        <v>0</v>
      </c>
      <c r="L332" s="36">
        <v>0</v>
      </c>
      <c r="M332" s="25">
        <v>0</v>
      </c>
      <c r="N332" s="217"/>
      <c r="O332" s="175"/>
      <c r="P332" s="175"/>
      <c r="Q332" s="81"/>
      <c r="R332" s="58"/>
      <c r="S332" s="58"/>
      <c r="T332" s="59"/>
      <c r="U332" s="58"/>
      <c r="V332" s="58"/>
      <c r="W332" s="58"/>
    </row>
    <row r="333" spans="1:23" ht="12.75" customHeight="1" thickBot="1">
      <c r="A333" s="315"/>
      <c r="B333" s="258"/>
      <c r="C333" s="261"/>
      <c r="D333" s="264"/>
      <c r="E333" s="268"/>
      <c r="F333" s="268"/>
      <c r="G333" s="43" t="s">
        <v>13</v>
      </c>
      <c r="H333" s="44">
        <f t="shared" ref="H333:M333" si="65">SUM(H332:H332)</f>
        <v>110.6</v>
      </c>
      <c r="I333" s="45">
        <f t="shared" si="65"/>
        <v>0</v>
      </c>
      <c r="J333" s="46">
        <f t="shared" si="65"/>
        <v>84.4</v>
      </c>
      <c r="K333" s="47">
        <f t="shared" si="65"/>
        <v>0</v>
      </c>
      <c r="L333" s="48">
        <f t="shared" si="65"/>
        <v>0</v>
      </c>
      <c r="M333" s="51">
        <f t="shared" si="65"/>
        <v>0</v>
      </c>
      <c r="N333" s="216"/>
      <c r="O333" s="164"/>
      <c r="P333" s="164"/>
      <c r="Q333" s="99"/>
      <c r="R333" s="58"/>
      <c r="S333" s="58"/>
      <c r="T333" s="59"/>
      <c r="U333" s="58"/>
      <c r="V333" s="58"/>
      <c r="W333" s="58"/>
    </row>
    <row r="334" spans="1:23" ht="15.6" customHeight="1">
      <c r="A334" s="314" t="s">
        <v>14</v>
      </c>
      <c r="B334" s="256" t="s">
        <v>14</v>
      </c>
      <c r="C334" s="259" t="s">
        <v>208</v>
      </c>
      <c r="D334" s="262" t="s">
        <v>209</v>
      </c>
      <c r="E334" s="265" t="s">
        <v>72</v>
      </c>
      <c r="F334" s="269" t="s">
        <v>176</v>
      </c>
      <c r="G334" s="32" t="s">
        <v>95</v>
      </c>
      <c r="H334" s="33"/>
      <c r="I334" s="24"/>
      <c r="J334" s="34"/>
      <c r="K334" s="35"/>
      <c r="L334" s="36">
        <v>0</v>
      </c>
      <c r="M334" s="25">
        <v>0</v>
      </c>
      <c r="N334" s="217"/>
      <c r="O334" s="175"/>
      <c r="P334" s="175"/>
      <c r="Q334" s="81"/>
      <c r="R334" s="58"/>
      <c r="S334" s="58"/>
      <c r="T334" s="59"/>
      <c r="U334" s="58"/>
      <c r="V334" s="58"/>
      <c r="W334" s="58"/>
    </row>
    <row r="335" spans="1:23" ht="10.95" customHeight="1">
      <c r="A335" s="316"/>
      <c r="B335" s="257"/>
      <c r="C335" s="260"/>
      <c r="D335" s="263"/>
      <c r="E335" s="266"/>
      <c r="F335" s="270"/>
      <c r="G335" s="176" t="s">
        <v>95</v>
      </c>
      <c r="H335" s="177">
        <v>235.3</v>
      </c>
      <c r="I335" s="437"/>
      <c r="J335" s="438"/>
      <c r="K335" s="439">
        <v>220.3</v>
      </c>
      <c r="L335" s="87"/>
      <c r="M335" s="88"/>
      <c r="N335" s="215"/>
      <c r="O335" s="180"/>
      <c r="P335" s="180"/>
      <c r="Q335" s="92"/>
      <c r="R335" s="58"/>
      <c r="S335" s="58"/>
      <c r="T335" s="59"/>
      <c r="U335" s="58"/>
      <c r="V335" s="58"/>
      <c r="W335" s="58"/>
    </row>
    <row r="336" spans="1:23" ht="14.25" customHeight="1">
      <c r="A336" s="316"/>
      <c r="B336" s="257"/>
      <c r="C336" s="260"/>
      <c r="D336" s="263"/>
      <c r="E336" s="267"/>
      <c r="F336" s="271"/>
      <c r="G336" s="50"/>
      <c r="H336" s="37"/>
      <c r="I336" s="38"/>
      <c r="J336" s="39"/>
      <c r="K336" s="40"/>
      <c r="L336" s="41"/>
      <c r="M336" s="42"/>
      <c r="N336" s="215"/>
      <c r="O336" s="161"/>
      <c r="P336" s="161"/>
      <c r="Q336" s="94"/>
      <c r="R336" s="58"/>
      <c r="S336" s="58"/>
      <c r="T336" s="59"/>
      <c r="U336" s="58"/>
      <c r="V336" s="58"/>
      <c r="W336" s="58"/>
    </row>
    <row r="337" spans="1:39" ht="9.6" customHeight="1" thickBot="1">
      <c r="A337" s="315"/>
      <c r="B337" s="258"/>
      <c r="C337" s="261"/>
      <c r="D337" s="264"/>
      <c r="E337" s="268"/>
      <c r="F337" s="268"/>
      <c r="G337" s="43" t="s">
        <v>13</v>
      </c>
      <c r="H337" s="427">
        <f>SUM(H334:H336)</f>
        <v>235.3</v>
      </c>
      <c r="I337" s="428">
        <f t="shared" ref="I337:M337" si="66">SUM(I334:I336)</f>
        <v>0</v>
      </c>
      <c r="J337" s="429">
        <f t="shared" si="66"/>
        <v>0</v>
      </c>
      <c r="K337" s="430">
        <f t="shared" si="66"/>
        <v>220.3</v>
      </c>
      <c r="L337" s="48">
        <f t="shared" si="66"/>
        <v>0</v>
      </c>
      <c r="M337" s="51">
        <f t="shared" si="66"/>
        <v>0</v>
      </c>
      <c r="N337" s="216"/>
      <c r="O337" s="164"/>
      <c r="P337" s="164"/>
      <c r="Q337" s="99"/>
      <c r="R337" s="58"/>
      <c r="S337" s="58"/>
      <c r="T337" s="59"/>
      <c r="U337" s="58"/>
      <c r="V337" s="58"/>
      <c r="W337" s="58"/>
    </row>
    <row r="338" spans="1:39" ht="14.25" customHeight="1" thickBot="1">
      <c r="A338" s="53" t="s">
        <v>14</v>
      </c>
      <c r="B338" s="30" t="s">
        <v>14</v>
      </c>
      <c r="C338" s="290" t="s">
        <v>15</v>
      </c>
      <c r="D338" s="291"/>
      <c r="E338" s="291"/>
      <c r="F338" s="291"/>
      <c r="G338" s="292"/>
      <c r="H338" s="52">
        <f>H174+H179+H184+H189+H194+H199+H204+H209+H214+H219+H224+H229+H234+H239+H244+H249+H254+H259+H264+H269+H274+H279+H284+H289+H294+H299+H303+H308+H313+H318+H323+H331+H333+H337+H327</f>
        <v>880.10000000000014</v>
      </c>
      <c r="I338" s="52">
        <f t="shared" ref="I338:K338" si="67">I174+I179+I184+I189+I194+I199+I204+I209+I214+I219+I224+I229+I234+I239+I244+I249+I254+I259+I264+I269+I274+I279+I284+I289+I294+I299+I303+I308+I313+I318+I323+I331+I333+I337</f>
        <v>0</v>
      </c>
      <c r="J338" s="52">
        <f t="shared" si="67"/>
        <v>84.4</v>
      </c>
      <c r="K338" s="52">
        <f t="shared" si="67"/>
        <v>615.5</v>
      </c>
      <c r="L338" s="52">
        <f>L174+L179+L184+L189+L194+L199+L204+L209+L214+L219+L224+L229+L234+L239+L244+L249+L254+L259+L264+L269+L274+L279+L284+L289+L294+L299+L303+L308+L313+L318+L323+L331+L333+L337+L327</f>
        <v>4728.1000000000004</v>
      </c>
      <c r="M338" s="52">
        <f>M174+M179+M184+M189+M194+M199+M204+M209+M214+M219+M224+M229+M234+M239+M244+M249+M254+M259+M264+M269+M274+M279+M284+M289+M294+M299+M303+M308+M313+M318+M323+M331+M333+M337+M327</f>
        <v>9551.7000000000007</v>
      </c>
      <c r="N338" s="31"/>
      <c r="O338" s="54"/>
      <c r="P338" s="54"/>
      <c r="Q338" s="218"/>
      <c r="R338" s="58"/>
      <c r="S338" s="58"/>
      <c r="T338" s="58"/>
      <c r="U338" s="58"/>
      <c r="V338" s="58"/>
      <c r="W338" s="58"/>
    </row>
    <row r="339" spans="1:39" s="11" customFormat="1" ht="14.25" customHeight="1" thickBot="1">
      <c r="A339" s="53" t="s">
        <v>14</v>
      </c>
      <c r="B339" s="293" t="s">
        <v>16</v>
      </c>
      <c r="C339" s="293"/>
      <c r="D339" s="293"/>
      <c r="E339" s="293"/>
      <c r="F339" s="293"/>
      <c r="G339" s="294"/>
      <c r="H339" s="55">
        <f t="shared" ref="H339:M339" si="68">H338+H168</f>
        <v>2642.5</v>
      </c>
      <c r="I339" s="55">
        <f t="shared" si="68"/>
        <v>0</v>
      </c>
      <c r="J339" s="55">
        <f t="shared" si="68"/>
        <v>84.4</v>
      </c>
      <c r="K339" s="55">
        <f t="shared" si="68"/>
        <v>2377.9</v>
      </c>
      <c r="L339" s="55">
        <f t="shared" si="68"/>
        <v>10122.1</v>
      </c>
      <c r="M339" s="55">
        <f t="shared" si="68"/>
        <v>17601.2</v>
      </c>
      <c r="N339" s="28"/>
      <c r="O339" s="28"/>
      <c r="P339" s="28"/>
      <c r="Q339" s="29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</row>
    <row r="340" spans="1:39" s="11" customFormat="1" ht="14.25" customHeight="1" thickBot="1">
      <c r="A340" s="64"/>
      <c r="B340" s="295" t="s">
        <v>17</v>
      </c>
      <c r="C340" s="295"/>
      <c r="D340" s="295"/>
      <c r="E340" s="295"/>
      <c r="F340" s="295"/>
      <c r="G340" s="295"/>
      <c r="H340" s="56">
        <f t="shared" ref="H340:M340" si="69">H339+H93</f>
        <v>2941.4</v>
      </c>
      <c r="I340" s="56">
        <f t="shared" si="69"/>
        <v>0</v>
      </c>
      <c r="J340" s="56">
        <f t="shared" si="69"/>
        <v>84.4</v>
      </c>
      <c r="K340" s="56">
        <f t="shared" si="69"/>
        <v>2657.4</v>
      </c>
      <c r="L340" s="56">
        <f t="shared" si="69"/>
        <v>15969.8</v>
      </c>
      <c r="M340" s="56">
        <f t="shared" si="69"/>
        <v>25288.9</v>
      </c>
      <c r="N340" s="245"/>
      <c r="O340" s="246"/>
      <c r="P340" s="246"/>
      <c r="Q340" s="247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</row>
    <row r="341" spans="1:39" ht="13.5" customHeight="1">
      <c r="A341" s="67"/>
      <c r="B341" s="68"/>
      <c r="C341" s="68"/>
      <c r="D341" s="68"/>
      <c r="E341" s="68"/>
      <c r="F341" s="5"/>
      <c r="G341" s="5"/>
      <c r="H341" s="5"/>
      <c r="I341" s="5"/>
      <c r="J341" s="5"/>
      <c r="K341" s="5"/>
      <c r="L341" s="5"/>
      <c r="M341" s="5"/>
      <c r="N341" s="219"/>
      <c r="O341" s="219"/>
      <c r="P341" s="219"/>
      <c r="Q341" s="219"/>
    </row>
    <row r="342" spans="1:39" ht="20.25" customHeight="1" thickBot="1">
      <c r="A342" s="67"/>
      <c r="B342" s="68"/>
      <c r="C342" s="68"/>
      <c r="D342" s="68"/>
      <c r="E342" s="68"/>
      <c r="F342" s="248" t="s">
        <v>18</v>
      </c>
      <c r="G342" s="249"/>
      <c r="H342" s="249"/>
      <c r="I342" s="249"/>
      <c r="J342" s="249"/>
      <c r="K342" s="249"/>
      <c r="L342" s="249"/>
      <c r="M342" s="249"/>
      <c r="N342" s="219"/>
      <c r="O342" s="219"/>
      <c r="P342" s="219"/>
      <c r="Q342" s="219"/>
    </row>
    <row r="343" spans="1:39" ht="36.6" customHeight="1" thickBot="1">
      <c r="C343" s="250" t="s">
        <v>19</v>
      </c>
      <c r="D343" s="251"/>
      <c r="E343" s="251"/>
      <c r="F343" s="251"/>
      <c r="G343" s="252"/>
      <c r="H343" s="253" t="s">
        <v>210</v>
      </c>
      <c r="I343" s="254"/>
      <c r="J343" s="254"/>
      <c r="K343" s="255"/>
      <c r="L343" s="5"/>
      <c r="M343" s="5"/>
    </row>
    <row r="344" spans="1:39" ht="14.1" customHeight="1" thickBot="1">
      <c r="C344" s="272" t="s">
        <v>20</v>
      </c>
      <c r="D344" s="273"/>
      <c r="E344" s="273"/>
      <c r="F344" s="273"/>
      <c r="G344" s="274"/>
      <c r="H344" s="275">
        <f>H345+H346+H347+H348+H349</f>
        <v>2398</v>
      </c>
      <c r="I344" s="276"/>
      <c r="J344" s="276"/>
      <c r="K344" s="277"/>
      <c r="L344" s="5"/>
      <c r="M344" s="5"/>
    </row>
    <row r="345" spans="1:39" ht="23.25" customHeight="1">
      <c r="C345" s="278" t="s">
        <v>77</v>
      </c>
      <c r="D345" s="279"/>
      <c r="E345" s="279"/>
      <c r="F345" s="279"/>
      <c r="G345" s="280"/>
      <c r="H345" s="281">
        <v>249.6</v>
      </c>
      <c r="I345" s="282"/>
      <c r="J345" s="282"/>
      <c r="K345" s="283"/>
      <c r="L345" s="5"/>
      <c r="M345" s="5"/>
    </row>
    <row r="346" spans="1:39" ht="14.1" customHeight="1">
      <c r="C346" s="284" t="s">
        <v>78</v>
      </c>
      <c r="D346" s="285"/>
      <c r="E346" s="285"/>
      <c r="F346" s="285"/>
      <c r="G346" s="286"/>
      <c r="H346" s="287"/>
      <c r="I346" s="288"/>
      <c r="J346" s="288"/>
      <c r="K346" s="289"/>
      <c r="L346" s="5"/>
      <c r="M346" s="5"/>
    </row>
    <row r="347" spans="1:39" ht="14.1" customHeight="1">
      <c r="C347" s="310" t="s">
        <v>211</v>
      </c>
      <c r="D347" s="311"/>
      <c r="E347" s="311"/>
      <c r="F347" s="311"/>
      <c r="G347" s="312"/>
      <c r="H347" s="287"/>
      <c r="I347" s="288"/>
      <c r="J347" s="288"/>
      <c r="K347" s="289"/>
      <c r="L347" s="5"/>
      <c r="M347" s="5"/>
    </row>
    <row r="348" spans="1:39" ht="12.75" customHeight="1">
      <c r="C348" s="310" t="s">
        <v>79</v>
      </c>
      <c r="D348" s="311"/>
      <c r="E348" s="311"/>
      <c r="F348" s="311"/>
      <c r="G348" s="312"/>
      <c r="H348" s="287">
        <v>0</v>
      </c>
      <c r="I348" s="288"/>
      <c r="J348" s="288"/>
      <c r="K348" s="289"/>
      <c r="L348" s="5"/>
      <c r="M348" s="5"/>
    </row>
    <row r="349" spans="1:39" ht="14.1" customHeight="1" thickBot="1">
      <c r="C349" s="284" t="s">
        <v>80</v>
      </c>
      <c r="D349" s="285"/>
      <c r="E349" s="285"/>
      <c r="F349" s="285"/>
      <c r="G349" s="286"/>
      <c r="H349" s="287">
        <v>2148.4</v>
      </c>
      <c r="I349" s="288"/>
      <c r="J349" s="288"/>
      <c r="K349" s="289"/>
      <c r="L349" s="5"/>
      <c r="M349" s="5"/>
    </row>
    <row r="350" spans="1:39" ht="14.1" customHeight="1" thickBot="1">
      <c r="C350" s="272" t="s">
        <v>21</v>
      </c>
      <c r="D350" s="273"/>
      <c r="E350" s="273"/>
      <c r="F350" s="273"/>
      <c r="G350" s="274"/>
      <c r="H350" s="275">
        <f>SUM(H351:K353)</f>
        <v>543.4</v>
      </c>
      <c r="I350" s="276"/>
      <c r="J350" s="276"/>
      <c r="K350" s="277"/>
      <c r="L350" s="5"/>
      <c r="M350" s="5"/>
    </row>
    <row r="351" spans="1:39" ht="14.1" customHeight="1">
      <c r="C351" s="301" t="s">
        <v>81</v>
      </c>
      <c r="D351" s="302"/>
      <c r="E351" s="302"/>
      <c r="F351" s="302"/>
      <c r="G351" s="303"/>
      <c r="H351" s="304">
        <v>543.4</v>
      </c>
      <c r="I351" s="305"/>
      <c r="J351" s="305"/>
      <c r="K351" s="306"/>
      <c r="L351" s="5"/>
      <c r="M351" s="5"/>
    </row>
    <row r="352" spans="1:39" ht="14.1" customHeight="1">
      <c r="C352" s="307" t="s">
        <v>82</v>
      </c>
      <c r="D352" s="308"/>
      <c r="E352" s="308"/>
      <c r="F352" s="308"/>
      <c r="G352" s="309"/>
      <c r="H352" s="287">
        <v>0</v>
      </c>
      <c r="I352" s="288"/>
      <c r="J352" s="288"/>
      <c r="K352" s="289"/>
      <c r="L352" s="5"/>
      <c r="M352" s="5"/>
    </row>
    <row r="353" spans="2:23" ht="12" customHeight="1" thickBot="1">
      <c r="C353" s="310" t="s">
        <v>83</v>
      </c>
      <c r="D353" s="311"/>
      <c r="E353" s="311"/>
      <c r="F353" s="311"/>
      <c r="G353" s="313"/>
      <c r="H353" s="288"/>
      <c r="I353" s="288"/>
      <c r="J353" s="288"/>
      <c r="K353" s="289"/>
    </row>
    <row r="354" spans="2:23" ht="13.8" thickBot="1">
      <c r="C354" s="296" t="s">
        <v>22</v>
      </c>
      <c r="D354" s="297"/>
      <c r="E354" s="297"/>
      <c r="F354" s="297"/>
      <c r="G354" s="298"/>
      <c r="H354" s="299">
        <f>H350+H344</f>
        <v>2941.4</v>
      </c>
      <c r="I354" s="299"/>
      <c r="J354" s="299"/>
      <c r="K354" s="300"/>
    </row>
    <row r="355" spans="2:23">
      <c r="R355" s="58"/>
      <c r="S355" s="58"/>
      <c r="T355" s="58"/>
      <c r="U355" s="58"/>
      <c r="V355" s="58"/>
      <c r="W355" s="58"/>
    </row>
    <row r="356" spans="2:23">
      <c r="B356" s="57"/>
      <c r="C356" s="57"/>
      <c r="D356" s="57"/>
      <c r="E356" s="220"/>
      <c r="F356" s="57"/>
      <c r="G356" s="221"/>
      <c r="H356" s="57"/>
      <c r="I356" s="57"/>
      <c r="J356" s="57"/>
      <c r="K356" s="57"/>
      <c r="L356" s="57"/>
      <c r="M356" s="57"/>
      <c r="N356" s="57"/>
      <c r="O356" s="61"/>
      <c r="P356" s="57"/>
      <c r="Q356" s="57"/>
      <c r="R356" s="58"/>
      <c r="S356" s="58"/>
      <c r="T356" s="58"/>
      <c r="U356" s="58"/>
      <c r="V356" s="58"/>
      <c r="W356" s="58"/>
    </row>
    <row r="357" spans="2:23">
      <c r="B357" s="57"/>
      <c r="C357" s="57"/>
      <c r="D357" s="57"/>
      <c r="E357" s="220"/>
      <c r="F357" s="57"/>
      <c r="G357" s="221"/>
      <c r="H357" s="57"/>
      <c r="I357" s="57"/>
      <c r="J357" s="57"/>
      <c r="K357" s="57"/>
      <c r="L357" s="57"/>
      <c r="M357" s="57"/>
      <c r="N357" s="57"/>
      <c r="O357" s="61"/>
      <c r="P357" s="57"/>
      <c r="Q357" s="57"/>
    </row>
    <row r="358" spans="2:23">
      <c r="D358" s="222"/>
      <c r="E358" s="223"/>
      <c r="F358" s="222"/>
      <c r="G358" s="224"/>
      <c r="H358" s="222"/>
      <c r="I358" s="222"/>
      <c r="J358" s="222"/>
      <c r="K358" s="222"/>
    </row>
  </sheetData>
  <mergeCells count="446">
    <mergeCell ref="A4:A6"/>
    <mergeCell ref="B4:B6"/>
    <mergeCell ref="C4:C6"/>
    <mergeCell ref="D4:D6"/>
    <mergeCell ref="E4:E6"/>
    <mergeCell ref="F4:F6"/>
    <mergeCell ref="G4:G6"/>
    <mergeCell ref="H4:K4"/>
    <mergeCell ref="L4:L6"/>
    <mergeCell ref="M4:M6"/>
    <mergeCell ref="N4:Q4"/>
    <mergeCell ref="H5:H6"/>
    <mergeCell ref="I5:J5"/>
    <mergeCell ref="K5:K6"/>
    <mergeCell ref="N5:N6"/>
    <mergeCell ref="O5:Q5"/>
    <mergeCell ref="L1:Q1"/>
    <mergeCell ref="D3:W3"/>
    <mergeCell ref="A13:A17"/>
    <mergeCell ref="B13:B17"/>
    <mergeCell ref="C13:C17"/>
    <mergeCell ref="D13:D17"/>
    <mergeCell ref="E13:E17"/>
    <mergeCell ref="F13:F17"/>
    <mergeCell ref="B7:Q7"/>
    <mergeCell ref="C8:Q8"/>
    <mergeCell ref="A9:A12"/>
    <mergeCell ref="B9:B12"/>
    <mergeCell ref="C9:C12"/>
    <mergeCell ref="D9:D12"/>
    <mergeCell ref="E9:E12"/>
    <mergeCell ref="F9:F12"/>
    <mergeCell ref="N22:N23"/>
    <mergeCell ref="A24:A28"/>
    <mergeCell ref="B24:B28"/>
    <mergeCell ref="C24:C28"/>
    <mergeCell ref="D24:D28"/>
    <mergeCell ref="E24:E28"/>
    <mergeCell ref="F24:F28"/>
    <mergeCell ref="A18:A23"/>
    <mergeCell ref="B18:B23"/>
    <mergeCell ref="C18:C23"/>
    <mergeCell ref="D18:D23"/>
    <mergeCell ref="E18:E23"/>
    <mergeCell ref="F18:F23"/>
    <mergeCell ref="C38:G38"/>
    <mergeCell ref="C39:Q39"/>
    <mergeCell ref="A40:A44"/>
    <mergeCell ref="B40:B44"/>
    <mergeCell ref="C40:C44"/>
    <mergeCell ref="D40:D44"/>
    <mergeCell ref="E40:E44"/>
    <mergeCell ref="F40:F44"/>
    <mergeCell ref="D29:D33"/>
    <mergeCell ref="E29:E33"/>
    <mergeCell ref="F29:F33"/>
    <mergeCell ref="A34:A37"/>
    <mergeCell ref="B34:B37"/>
    <mergeCell ref="C34:C37"/>
    <mergeCell ref="D34:D37"/>
    <mergeCell ref="E34:E37"/>
    <mergeCell ref="F34:F37"/>
    <mergeCell ref="A50:A54"/>
    <mergeCell ref="B50:B54"/>
    <mergeCell ref="C50:C54"/>
    <mergeCell ref="D50:D54"/>
    <mergeCell ref="E50:E54"/>
    <mergeCell ref="F50:F54"/>
    <mergeCell ref="A45:A49"/>
    <mergeCell ref="B45:B49"/>
    <mergeCell ref="C45:C49"/>
    <mergeCell ref="D45:D49"/>
    <mergeCell ref="E45:E49"/>
    <mergeCell ref="F45:F49"/>
    <mergeCell ref="A60:A64"/>
    <mergeCell ref="B60:B64"/>
    <mergeCell ref="C60:C64"/>
    <mergeCell ref="D60:D64"/>
    <mergeCell ref="E60:E64"/>
    <mergeCell ref="F60:F64"/>
    <mergeCell ref="A55:A59"/>
    <mergeCell ref="B55:B59"/>
    <mergeCell ref="C55:C59"/>
    <mergeCell ref="D55:D59"/>
    <mergeCell ref="E55:E59"/>
    <mergeCell ref="F55:F59"/>
    <mergeCell ref="A70:A74"/>
    <mergeCell ref="B70:B74"/>
    <mergeCell ref="C70:C74"/>
    <mergeCell ref="D70:D74"/>
    <mergeCell ref="E70:E74"/>
    <mergeCell ref="F70:F74"/>
    <mergeCell ref="A65:A69"/>
    <mergeCell ref="B65:B69"/>
    <mergeCell ref="C65:C69"/>
    <mergeCell ref="D65:D69"/>
    <mergeCell ref="E65:E69"/>
    <mergeCell ref="F65:F69"/>
    <mergeCell ref="A79:A83"/>
    <mergeCell ref="B79:B83"/>
    <mergeCell ref="C79:C83"/>
    <mergeCell ref="D79:D83"/>
    <mergeCell ref="E79:E83"/>
    <mergeCell ref="F79:F83"/>
    <mergeCell ref="A75:A78"/>
    <mergeCell ref="B75:B78"/>
    <mergeCell ref="C75:C78"/>
    <mergeCell ref="D75:D78"/>
    <mergeCell ref="E75:E78"/>
    <mergeCell ref="F75:F78"/>
    <mergeCell ref="A88:A91"/>
    <mergeCell ref="B88:B91"/>
    <mergeCell ref="C88:C91"/>
    <mergeCell ref="D88:D91"/>
    <mergeCell ref="E88:E91"/>
    <mergeCell ref="F88:F91"/>
    <mergeCell ref="A84:A87"/>
    <mergeCell ref="B84:B87"/>
    <mergeCell ref="C84:C87"/>
    <mergeCell ref="D84:D87"/>
    <mergeCell ref="E84:E87"/>
    <mergeCell ref="F84:F87"/>
    <mergeCell ref="A101:A105"/>
    <mergeCell ref="B101:B105"/>
    <mergeCell ref="C101:C105"/>
    <mergeCell ref="D101:D105"/>
    <mergeCell ref="E101:E105"/>
    <mergeCell ref="F101:F105"/>
    <mergeCell ref="C92:G92"/>
    <mergeCell ref="B93:G93"/>
    <mergeCell ref="B94:Q94"/>
    <mergeCell ref="C95:Q95"/>
    <mergeCell ref="A96:A100"/>
    <mergeCell ref="B96:B100"/>
    <mergeCell ref="C96:C100"/>
    <mergeCell ref="D96:D100"/>
    <mergeCell ref="E96:E100"/>
    <mergeCell ref="F96:F100"/>
    <mergeCell ref="A111:A115"/>
    <mergeCell ref="B111:B115"/>
    <mergeCell ref="C111:C115"/>
    <mergeCell ref="D111:D115"/>
    <mergeCell ref="E111:E115"/>
    <mergeCell ref="F111:F115"/>
    <mergeCell ref="A106:A110"/>
    <mergeCell ref="B106:B110"/>
    <mergeCell ref="C106:C110"/>
    <mergeCell ref="D106:D110"/>
    <mergeCell ref="E106:E110"/>
    <mergeCell ref="F106:F110"/>
    <mergeCell ref="A121:A125"/>
    <mergeCell ref="B121:B125"/>
    <mergeCell ref="C121:C125"/>
    <mergeCell ref="D121:D125"/>
    <mergeCell ref="E121:E125"/>
    <mergeCell ref="F121:F125"/>
    <mergeCell ref="A116:A120"/>
    <mergeCell ref="B116:B120"/>
    <mergeCell ref="C116:C120"/>
    <mergeCell ref="D116:D120"/>
    <mergeCell ref="E116:E120"/>
    <mergeCell ref="F116:F120"/>
    <mergeCell ref="A131:A135"/>
    <mergeCell ref="B131:B135"/>
    <mergeCell ref="C131:C135"/>
    <mergeCell ref="D131:D135"/>
    <mergeCell ref="E131:E135"/>
    <mergeCell ref="F131:F135"/>
    <mergeCell ref="A126:A130"/>
    <mergeCell ref="B126:B130"/>
    <mergeCell ref="C126:C130"/>
    <mergeCell ref="D126:D130"/>
    <mergeCell ref="E126:E130"/>
    <mergeCell ref="F126:F130"/>
    <mergeCell ref="A141:A145"/>
    <mergeCell ref="B141:B145"/>
    <mergeCell ref="C141:C145"/>
    <mergeCell ref="D141:D145"/>
    <mergeCell ref="E141:E145"/>
    <mergeCell ref="F141:F145"/>
    <mergeCell ref="A136:A140"/>
    <mergeCell ref="B136:B140"/>
    <mergeCell ref="C136:C140"/>
    <mergeCell ref="D136:D140"/>
    <mergeCell ref="E136:E140"/>
    <mergeCell ref="F136:F140"/>
    <mergeCell ref="A151:A155"/>
    <mergeCell ref="B151:B155"/>
    <mergeCell ref="C151:C155"/>
    <mergeCell ref="D151:D155"/>
    <mergeCell ref="E151:E155"/>
    <mergeCell ref="F151:F155"/>
    <mergeCell ref="A146:A150"/>
    <mergeCell ref="B146:B150"/>
    <mergeCell ref="C146:C150"/>
    <mergeCell ref="D146:D150"/>
    <mergeCell ref="E146:E150"/>
    <mergeCell ref="F146:F150"/>
    <mergeCell ref="C168:G168"/>
    <mergeCell ref="C169:Q169"/>
    <mergeCell ref="A170:A174"/>
    <mergeCell ref="B170:B174"/>
    <mergeCell ref="C170:C174"/>
    <mergeCell ref="D170:D174"/>
    <mergeCell ref="E170:E174"/>
    <mergeCell ref="F170:F174"/>
    <mergeCell ref="A156:A167"/>
    <mergeCell ref="B156:B167"/>
    <mergeCell ref="C156:C167"/>
    <mergeCell ref="D156:D167"/>
    <mergeCell ref="E156:E167"/>
    <mergeCell ref="F156:F167"/>
    <mergeCell ref="N156:N157"/>
    <mergeCell ref="N158:N159"/>
    <mergeCell ref="N166:N167"/>
    <mergeCell ref="N160:N162"/>
    <mergeCell ref="A180:A184"/>
    <mergeCell ref="B180:B184"/>
    <mergeCell ref="C180:C184"/>
    <mergeCell ref="D180:D184"/>
    <mergeCell ref="E180:E184"/>
    <mergeCell ref="F180:F184"/>
    <mergeCell ref="A175:A179"/>
    <mergeCell ref="B175:B179"/>
    <mergeCell ref="C175:C179"/>
    <mergeCell ref="D175:D179"/>
    <mergeCell ref="E175:E179"/>
    <mergeCell ref="F175:F179"/>
    <mergeCell ref="A190:A194"/>
    <mergeCell ref="B190:B194"/>
    <mergeCell ref="C190:C194"/>
    <mergeCell ref="D190:D194"/>
    <mergeCell ref="E190:E194"/>
    <mergeCell ref="F190:F194"/>
    <mergeCell ref="A185:A189"/>
    <mergeCell ref="B185:B189"/>
    <mergeCell ref="C185:C189"/>
    <mergeCell ref="D185:D189"/>
    <mergeCell ref="E185:E189"/>
    <mergeCell ref="F185:F189"/>
    <mergeCell ref="A200:A204"/>
    <mergeCell ref="B200:B204"/>
    <mergeCell ref="C200:C204"/>
    <mergeCell ref="D200:D204"/>
    <mergeCell ref="E200:E204"/>
    <mergeCell ref="F200:F204"/>
    <mergeCell ref="A195:A199"/>
    <mergeCell ref="B195:B199"/>
    <mergeCell ref="C195:C199"/>
    <mergeCell ref="D195:D199"/>
    <mergeCell ref="E195:E199"/>
    <mergeCell ref="F195:F199"/>
    <mergeCell ref="A210:A214"/>
    <mergeCell ref="B210:B214"/>
    <mergeCell ref="C210:C214"/>
    <mergeCell ref="D210:D214"/>
    <mergeCell ref="E210:E214"/>
    <mergeCell ref="F210:F214"/>
    <mergeCell ref="A205:A209"/>
    <mergeCell ref="B205:B209"/>
    <mergeCell ref="C205:C209"/>
    <mergeCell ref="D205:D209"/>
    <mergeCell ref="E205:E209"/>
    <mergeCell ref="F205:F209"/>
    <mergeCell ref="A220:A224"/>
    <mergeCell ref="B220:B224"/>
    <mergeCell ref="C220:C224"/>
    <mergeCell ref="D220:D224"/>
    <mergeCell ref="E220:E224"/>
    <mergeCell ref="F220:F224"/>
    <mergeCell ref="A215:A219"/>
    <mergeCell ref="B215:B219"/>
    <mergeCell ref="C215:C219"/>
    <mergeCell ref="D215:D219"/>
    <mergeCell ref="E215:E219"/>
    <mergeCell ref="F215:F219"/>
    <mergeCell ref="A230:A234"/>
    <mergeCell ref="B230:B234"/>
    <mergeCell ref="C230:C234"/>
    <mergeCell ref="D230:D234"/>
    <mergeCell ref="E230:E234"/>
    <mergeCell ref="F230:F234"/>
    <mergeCell ref="A225:A229"/>
    <mergeCell ref="B225:B229"/>
    <mergeCell ref="C225:C229"/>
    <mergeCell ref="D225:D229"/>
    <mergeCell ref="E225:E229"/>
    <mergeCell ref="F225:F229"/>
    <mergeCell ref="A240:A244"/>
    <mergeCell ref="B240:B244"/>
    <mergeCell ref="C240:C244"/>
    <mergeCell ref="D240:D244"/>
    <mergeCell ref="E240:E244"/>
    <mergeCell ref="F240:F244"/>
    <mergeCell ref="A235:A239"/>
    <mergeCell ref="B235:B239"/>
    <mergeCell ref="C235:C239"/>
    <mergeCell ref="D235:D239"/>
    <mergeCell ref="E235:E239"/>
    <mergeCell ref="F235:F239"/>
    <mergeCell ref="A250:A254"/>
    <mergeCell ref="B250:B254"/>
    <mergeCell ref="C250:C254"/>
    <mergeCell ref="D250:D254"/>
    <mergeCell ref="E250:E254"/>
    <mergeCell ref="F250:F254"/>
    <mergeCell ref="A245:A249"/>
    <mergeCell ref="B245:B249"/>
    <mergeCell ref="C245:C249"/>
    <mergeCell ref="D245:D249"/>
    <mergeCell ref="E245:E249"/>
    <mergeCell ref="F245:F249"/>
    <mergeCell ref="A260:A264"/>
    <mergeCell ref="B260:B264"/>
    <mergeCell ref="C260:C264"/>
    <mergeCell ref="D260:D264"/>
    <mergeCell ref="E260:E264"/>
    <mergeCell ref="F260:F264"/>
    <mergeCell ref="A255:A259"/>
    <mergeCell ref="B255:B259"/>
    <mergeCell ref="C255:C259"/>
    <mergeCell ref="D255:D259"/>
    <mergeCell ref="E255:E259"/>
    <mergeCell ref="F255:F259"/>
    <mergeCell ref="A270:A274"/>
    <mergeCell ref="B270:B274"/>
    <mergeCell ref="C270:C274"/>
    <mergeCell ref="D270:D274"/>
    <mergeCell ref="E270:E274"/>
    <mergeCell ref="F270:F274"/>
    <mergeCell ref="A265:A269"/>
    <mergeCell ref="B265:B269"/>
    <mergeCell ref="C265:C269"/>
    <mergeCell ref="D265:D269"/>
    <mergeCell ref="E265:E269"/>
    <mergeCell ref="F265:F269"/>
    <mergeCell ref="A280:A284"/>
    <mergeCell ref="B280:B284"/>
    <mergeCell ref="C280:C284"/>
    <mergeCell ref="D280:D284"/>
    <mergeCell ref="E280:E284"/>
    <mergeCell ref="F280:F284"/>
    <mergeCell ref="A275:A279"/>
    <mergeCell ref="B275:B279"/>
    <mergeCell ref="C275:C279"/>
    <mergeCell ref="D275:D279"/>
    <mergeCell ref="E275:E279"/>
    <mergeCell ref="F275:F279"/>
    <mergeCell ref="A290:A294"/>
    <mergeCell ref="B290:B294"/>
    <mergeCell ref="C290:C294"/>
    <mergeCell ref="D290:D294"/>
    <mergeCell ref="E290:E294"/>
    <mergeCell ref="F290:F294"/>
    <mergeCell ref="A285:A289"/>
    <mergeCell ref="B285:B289"/>
    <mergeCell ref="C285:C289"/>
    <mergeCell ref="D285:D289"/>
    <mergeCell ref="E285:E289"/>
    <mergeCell ref="F285:F289"/>
    <mergeCell ref="A300:A303"/>
    <mergeCell ref="B300:B303"/>
    <mergeCell ref="C300:C303"/>
    <mergeCell ref="D300:D303"/>
    <mergeCell ref="E300:E303"/>
    <mergeCell ref="F300:F303"/>
    <mergeCell ref="A295:A299"/>
    <mergeCell ref="B295:B299"/>
    <mergeCell ref="C295:C299"/>
    <mergeCell ref="D295:D299"/>
    <mergeCell ref="E295:E299"/>
    <mergeCell ref="F295:F299"/>
    <mergeCell ref="A309:A313"/>
    <mergeCell ref="B309:B313"/>
    <mergeCell ref="C309:C313"/>
    <mergeCell ref="D309:D313"/>
    <mergeCell ref="E309:E313"/>
    <mergeCell ref="F309:F313"/>
    <mergeCell ref="A304:A308"/>
    <mergeCell ref="B304:B308"/>
    <mergeCell ref="C304:C308"/>
    <mergeCell ref="D304:D308"/>
    <mergeCell ref="E304:E308"/>
    <mergeCell ref="F304:F308"/>
    <mergeCell ref="A319:A323"/>
    <mergeCell ref="B319:B323"/>
    <mergeCell ref="C319:C323"/>
    <mergeCell ref="D319:D323"/>
    <mergeCell ref="E319:E323"/>
    <mergeCell ref="F319:F323"/>
    <mergeCell ref="A314:A318"/>
    <mergeCell ref="B314:B318"/>
    <mergeCell ref="C314:C318"/>
    <mergeCell ref="D314:D318"/>
    <mergeCell ref="E314:E318"/>
    <mergeCell ref="F314:F318"/>
    <mergeCell ref="A332:A333"/>
    <mergeCell ref="B332:B333"/>
    <mergeCell ref="C332:C333"/>
    <mergeCell ref="D332:D333"/>
    <mergeCell ref="E332:E333"/>
    <mergeCell ref="F332:F333"/>
    <mergeCell ref="A334:A337"/>
    <mergeCell ref="D324:D327"/>
    <mergeCell ref="E324:E327"/>
    <mergeCell ref="A328:A331"/>
    <mergeCell ref="B328:B331"/>
    <mergeCell ref="C328:C331"/>
    <mergeCell ref="D328:D331"/>
    <mergeCell ref="E328:E331"/>
    <mergeCell ref="F328:F331"/>
    <mergeCell ref="C354:G354"/>
    <mergeCell ref="H354:K354"/>
    <mergeCell ref="C350:G350"/>
    <mergeCell ref="H350:K350"/>
    <mergeCell ref="C351:G351"/>
    <mergeCell ref="H351:K351"/>
    <mergeCell ref="C352:G352"/>
    <mergeCell ref="H352:K352"/>
    <mergeCell ref="C347:G347"/>
    <mergeCell ref="H347:K347"/>
    <mergeCell ref="C348:G348"/>
    <mergeCell ref="H348:K348"/>
    <mergeCell ref="C349:G349"/>
    <mergeCell ref="H349:K349"/>
    <mergeCell ref="C353:G353"/>
    <mergeCell ref="H353:K353"/>
    <mergeCell ref="C344:G344"/>
    <mergeCell ref="H344:K344"/>
    <mergeCell ref="C345:G345"/>
    <mergeCell ref="H345:K345"/>
    <mergeCell ref="C346:G346"/>
    <mergeCell ref="H346:K346"/>
    <mergeCell ref="C338:G338"/>
    <mergeCell ref="B339:G339"/>
    <mergeCell ref="B340:G340"/>
    <mergeCell ref="N328:N329"/>
    <mergeCell ref="N340:Q340"/>
    <mergeCell ref="F342:M342"/>
    <mergeCell ref="C343:G343"/>
    <mergeCell ref="H343:K343"/>
    <mergeCell ref="B334:B337"/>
    <mergeCell ref="C334:C337"/>
    <mergeCell ref="D334:D337"/>
    <mergeCell ref="E334:E337"/>
    <mergeCell ref="F334:F337"/>
  </mergeCells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23" sqref="E23"/>
    </sheetView>
  </sheetViews>
  <sheetFormatPr defaultRowHeight="13.2"/>
  <cols>
    <col min="2" max="2" width="14.88671875" customWidth="1"/>
    <col min="3" max="3" width="43.5546875" customWidth="1"/>
  </cols>
  <sheetData>
    <row r="2" spans="2:3" ht="13.8" thickBot="1">
      <c r="C2" t="s">
        <v>54</v>
      </c>
    </row>
    <row r="3" spans="2:3" ht="31.8" thickBot="1">
      <c r="B3" s="12" t="s">
        <v>24</v>
      </c>
      <c r="C3" s="13" t="s">
        <v>25</v>
      </c>
    </row>
    <row r="4" spans="2:3" ht="14.25" customHeight="1">
      <c r="B4" s="14">
        <v>0</v>
      </c>
      <c r="C4" s="15" t="s">
        <v>26</v>
      </c>
    </row>
    <row r="5" spans="2:3" ht="14.25" customHeight="1">
      <c r="B5" s="14">
        <v>1</v>
      </c>
      <c r="C5" s="15" t="s">
        <v>27</v>
      </c>
    </row>
    <row r="6" spans="2:3" ht="15.75" customHeight="1">
      <c r="B6" s="14">
        <v>2</v>
      </c>
      <c r="C6" s="15" t="s">
        <v>28</v>
      </c>
    </row>
    <row r="7" spans="2:3" ht="16.5" customHeight="1">
      <c r="B7" s="14">
        <v>3</v>
      </c>
      <c r="C7" s="15" t="s">
        <v>29</v>
      </c>
    </row>
    <row r="8" spans="2:3" ht="13.5" customHeight="1">
      <c r="B8" s="14">
        <v>4</v>
      </c>
      <c r="C8" s="15" t="s">
        <v>30</v>
      </c>
    </row>
    <row r="9" spans="2:3" ht="15.75" customHeight="1">
      <c r="B9" s="14">
        <v>5</v>
      </c>
      <c r="C9" s="15" t="s">
        <v>31</v>
      </c>
    </row>
    <row r="10" spans="2:3" ht="15.75" customHeight="1">
      <c r="B10" s="14">
        <v>6</v>
      </c>
      <c r="C10" s="15" t="s">
        <v>32</v>
      </c>
    </row>
    <row r="11" spans="2:3" ht="15.75" customHeight="1">
      <c r="B11" s="14">
        <v>7</v>
      </c>
      <c r="C11" s="15" t="s">
        <v>33</v>
      </c>
    </row>
    <row r="12" spans="2:3" ht="13.5" customHeight="1">
      <c r="B12" s="14">
        <v>8</v>
      </c>
      <c r="C12" s="15" t="s">
        <v>34</v>
      </c>
    </row>
    <row r="13" spans="2:3" ht="13.5" customHeight="1">
      <c r="B13" s="14">
        <v>9</v>
      </c>
      <c r="C13" s="15" t="s">
        <v>35</v>
      </c>
    </row>
    <row r="14" spans="2:3" ht="15.75" customHeight="1">
      <c r="B14" s="14">
        <v>10</v>
      </c>
      <c r="C14" s="15" t="s">
        <v>36</v>
      </c>
    </row>
    <row r="15" spans="2:3" ht="18" customHeight="1">
      <c r="B15" s="14">
        <v>11</v>
      </c>
      <c r="C15" s="15" t="s">
        <v>37</v>
      </c>
    </row>
    <row r="16" spans="2:3" ht="16.5" customHeight="1">
      <c r="B16" s="14">
        <v>12</v>
      </c>
      <c r="C16" s="15" t="s">
        <v>38</v>
      </c>
    </row>
    <row r="17" spans="2:3" ht="14.25" customHeight="1">
      <c r="B17" s="14">
        <v>13</v>
      </c>
      <c r="C17" s="15" t="s">
        <v>39</v>
      </c>
    </row>
    <row r="18" spans="2:3" ht="15" customHeight="1">
      <c r="B18" s="14">
        <v>14</v>
      </c>
      <c r="C18" s="15" t="s">
        <v>40</v>
      </c>
    </row>
    <row r="19" spans="2:3" ht="15" customHeight="1">
      <c r="B19" s="14">
        <v>15</v>
      </c>
      <c r="C19" s="15" t="s">
        <v>41</v>
      </c>
    </row>
    <row r="20" spans="2:3" ht="17.25" customHeight="1">
      <c r="B20" s="14">
        <v>16</v>
      </c>
      <c r="C20" s="15" t="s">
        <v>42</v>
      </c>
    </row>
    <row r="21" spans="2:3" ht="17.25" customHeight="1">
      <c r="B21" s="14">
        <v>17</v>
      </c>
      <c r="C21" s="15" t="s">
        <v>43</v>
      </c>
    </row>
    <row r="22" spans="2:3" ht="15.75" customHeight="1">
      <c r="B22" s="14">
        <v>18</v>
      </c>
      <c r="C22" s="15" t="s">
        <v>44</v>
      </c>
    </row>
    <row r="23" spans="2:3" ht="15.75" customHeight="1">
      <c r="B23" s="14">
        <v>19</v>
      </c>
      <c r="C23" s="15" t="s">
        <v>45</v>
      </c>
    </row>
    <row r="24" spans="2:3" ht="15.75" customHeight="1">
      <c r="B24" s="14">
        <v>20</v>
      </c>
      <c r="C24" s="15" t="s">
        <v>46</v>
      </c>
    </row>
    <row r="25" spans="2:3" ht="17.25" customHeight="1">
      <c r="B25" s="14">
        <v>21</v>
      </c>
      <c r="C25" s="15" t="s">
        <v>47</v>
      </c>
    </row>
    <row r="26" spans="2:3" ht="17.25" customHeight="1">
      <c r="B26" s="14">
        <v>22</v>
      </c>
      <c r="C26" s="15" t="s">
        <v>55</v>
      </c>
    </row>
    <row r="27" spans="2:3" ht="16.5" customHeight="1">
      <c r="B27" s="14">
        <v>23</v>
      </c>
      <c r="C27" s="15" t="s">
        <v>48</v>
      </c>
    </row>
    <row r="28" spans="2:3" ht="16.5" customHeight="1">
      <c r="B28" s="14">
        <v>24</v>
      </c>
      <c r="C28" s="15" t="s">
        <v>49</v>
      </c>
    </row>
    <row r="29" spans="2:3" ht="16.5" customHeight="1">
      <c r="B29" s="14">
        <v>25</v>
      </c>
      <c r="C29" s="15" t="s">
        <v>50</v>
      </c>
    </row>
    <row r="30" spans="2:3" ht="15" customHeight="1">
      <c r="B30" s="14">
        <v>26</v>
      </c>
      <c r="C30" s="15" t="s">
        <v>51</v>
      </c>
    </row>
    <row r="31" spans="2:3" ht="18" customHeight="1">
      <c r="B31" s="14">
        <v>27</v>
      </c>
      <c r="C31" s="15" t="s">
        <v>52</v>
      </c>
    </row>
    <row r="32" spans="2:3" ht="16.5" customHeight="1">
      <c r="B32" s="14">
        <v>28</v>
      </c>
      <c r="C32" s="15" t="s">
        <v>86</v>
      </c>
    </row>
    <row r="33" spans="2:3" ht="18.75" customHeight="1" thickBot="1">
      <c r="B33" s="16">
        <v>29</v>
      </c>
      <c r="C33" s="17" t="s">
        <v>53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02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2016-08-08T09:33:36Z</cp:lastPrinted>
  <dcterms:created xsi:type="dcterms:W3CDTF">1996-10-14T23:33:28Z</dcterms:created>
  <dcterms:modified xsi:type="dcterms:W3CDTF">2016-08-08T09:41:19Z</dcterms:modified>
</cp:coreProperties>
</file>