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55" windowWidth="11355" windowHeight="7755"/>
  </bookViews>
  <sheets>
    <sheet name="1priedas" sheetId="24" r:id="rId1"/>
    <sheet name="2 priedas" sheetId="22" r:id="rId2"/>
    <sheet name="3 priedas" sheetId="25" r:id="rId3"/>
  </sheets>
  <definedNames>
    <definedName name="_xlnm.Print_Titles" localSheetId="1">'2 priedas'!$4:$6</definedName>
  </definedNames>
  <calcPr calcId="152511"/>
</workbook>
</file>

<file path=xl/calcChain.xml><?xml version="1.0" encoding="utf-8"?>
<calcChain xmlns="http://schemas.openxmlformats.org/spreadsheetml/2006/main">
  <c r="C224" i="22" l="1"/>
  <c r="D224" i="22"/>
  <c r="B224" i="22"/>
  <c r="C68" i="22"/>
  <c r="D68" i="22"/>
  <c r="B68" i="22"/>
  <c r="C171" i="22"/>
  <c r="D171" i="22"/>
  <c r="B171" i="22"/>
  <c r="D246" i="22" l="1"/>
  <c r="C24" i="22" l="1"/>
  <c r="B24" i="22"/>
  <c r="C21" i="22"/>
  <c r="B21" i="22"/>
  <c r="C19" i="22"/>
  <c r="B19" i="22"/>
  <c r="C221" i="22" l="1"/>
  <c r="D221" i="22"/>
  <c r="B221" i="22"/>
  <c r="C226" i="22"/>
  <c r="E226" i="22"/>
  <c r="E250" i="22" s="1"/>
  <c r="B226" i="22"/>
  <c r="C178" i="22"/>
  <c r="D178" i="22"/>
  <c r="E178" i="22"/>
  <c r="B178" i="22"/>
  <c r="B241" i="22"/>
  <c r="B243" i="22" s="1"/>
  <c r="C241" i="22"/>
  <c r="C243" i="22" s="1"/>
  <c r="D241" i="22"/>
  <c r="D243" i="22" s="1"/>
  <c r="B244" i="22"/>
  <c r="C244" i="22"/>
  <c r="D244" i="22"/>
  <c r="C61" i="22" l="1"/>
  <c r="D61" i="22"/>
  <c r="B61" i="22"/>
  <c r="B21" i="24"/>
  <c r="C199" i="22"/>
  <c r="D199" i="22"/>
  <c r="B199" i="22"/>
  <c r="C227" i="22" l="1"/>
  <c r="D227" i="22"/>
  <c r="B227" i="22"/>
  <c r="C225" i="22"/>
  <c r="C247" i="22" s="1"/>
  <c r="D225" i="22"/>
  <c r="D247" i="22" s="1"/>
  <c r="E225" i="22"/>
  <c r="E247" i="22" s="1"/>
  <c r="C219" i="22"/>
  <c r="D219" i="22"/>
  <c r="B219" i="22"/>
  <c r="C217" i="22"/>
  <c r="D217" i="22"/>
  <c r="B217" i="22"/>
  <c r="C215" i="22"/>
  <c r="D215" i="22"/>
  <c r="B215" i="22"/>
  <c r="C204" i="22"/>
  <c r="D204" i="22"/>
  <c r="B204" i="22"/>
  <c r="C150" i="22"/>
  <c r="D150" i="22"/>
  <c r="B150" i="22"/>
  <c r="C14" i="25"/>
  <c r="D14" i="25"/>
  <c r="B10" i="25"/>
  <c r="B11" i="25"/>
  <c r="B12" i="25"/>
  <c r="C182" i="22"/>
  <c r="D182" i="22"/>
  <c r="B182" i="22"/>
  <c r="C141" i="22"/>
  <c r="D141" i="22"/>
  <c r="B141" i="22"/>
  <c r="C17" i="22"/>
  <c r="B17" i="22"/>
  <c r="C15" i="22"/>
  <c r="C23" i="22" s="1"/>
  <c r="B15" i="22"/>
  <c r="E166" i="22"/>
  <c r="E223" i="22" s="1"/>
  <c r="C166" i="22"/>
  <c r="D166" i="22"/>
  <c r="B166" i="22"/>
  <c r="C148" i="22"/>
  <c r="D148" i="22"/>
  <c r="B148" i="22"/>
  <c r="C196" i="22"/>
  <c r="D196" i="22"/>
  <c r="B196" i="22"/>
  <c r="C193" i="22"/>
  <c r="D193" i="22"/>
  <c r="B193" i="22"/>
  <c r="C190" i="22"/>
  <c r="D190" i="22"/>
  <c r="B190" i="22"/>
  <c r="C187" i="22"/>
  <c r="D187" i="22"/>
  <c r="B187" i="22"/>
  <c r="C175" i="22"/>
  <c r="D175" i="22"/>
  <c r="B175" i="22"/>
  <c r="C163" i="22"/>
  <c r="D163" i="22"/>
  <c r="B163" i="22"/>
  <c r="C160" i="22"/>
  <c r="D160" i="22"/>
  <c r="B160" i="22"/>
  <c r="C157" i="22"/>
  <c r="D157" i="22"/>
  <c r="B157" i="22"/>
  <c r="C154" i="22"/>
  <c r="D154" i="22"/>
  <c r="B154" i="22"/>
  <c r="C145" i="22"/>
  <c r="D145" i="22"/>
  <c r="B145" i="22"/>
  <c r="C138" i="22"/>
  <c r="D138" i="22"/>
  <c r="B138" i="22"/>
  <c r="C135" i="22"/>
  <c r="D135" i="22"/>
  <c r="B135" i="22"/>
  <c r="C132" i="22"/>
  <c r="D132" i="22"/>
  <c r="B132" i="22"/>
  <c r="C238" i="22"/>
  <c r="D238" i="22"/>
  <c r="B238" i="22"/>
  <c r="C239" i="22"/>
  <c r="B239" i="22"/>
  <c r="C235" i="22"/>
  <c r="D235" i="22"/>
  <c r="B235" i="22"/>
  <c r="C65" i="22"/>
  <c r="B65" i="22"/>
  <c r="B23" i="22" l="1"/>
  <c r="C109" i="22"/>
  <c r="D109" i="22"/>
  <c r="B109" i="22"/>
  <c r="C54" i="22"/>
  <c r="E54" i="22"/>
  <c r="B54" i="22"/>
  <c r="B246" i="22" s="1"/>
  <c r="E31" i="22"/>
  <c r="E53" i="22" s="1"/>
  <c r="C31" i="22"/>
  <c r="D31" i="22"/>
  <c r="B31" i="22"/>
  <c r="C48" i="22"/>
  <c r="D48" i="22"/>
  <c r="B48" i="22"/>
  <c r="C46" i="22"/>
  <c r="D46" i="22"/>
  <c r="B46" i="22"/>
  <c r="B8" i="25"/>
  <c r="B14" i="25" s="1"/>
  <c r="B10" i="24"/>
  <c r="C26" i="22" l="1"/>
  <c r="E26" i="22"/>
  <c r="C56" i="22"/>
  <c r="C250" i="22" s="1"/>
  <c r="B56" i="22"/>
  <c r="B250" i="22" s="1"/>
  <c r="C34" i="22"/>
  <c r="D34" i="22"/>
  <c r="B34" i="22"/>
  <c r="C233" i="22"/>
  <c r="D233" i="22"/>
  <c r="B233" i="22"/>
  <c r="C231" i="22"/>
  <c r="D231" i="22"/>
  <c r="B231" i="22"/>
  <c r="D213" i="22"/>
  <c r="C210" i="22"/>
  <c r="D210" i="22"/>
  <c r="B210" i="22"/>
  <c r="D202" i="22"/>
  <c r="D130" i="22"/>
  <c r="D128" i="22"/>
  <c r="D126" i="22"/>
  <c r="D124" i="22"/>
  <c r="D122" i="22"/>
  <c r="D120" i="22"/>
  <c r="D118" i="22"/>
  <c r="D116" i="22"/>
  <c r="D114" i="22"/>
  <c r="D112" i="22"/>
  <c r="D107" i="22"/>
  <c r="D105" i="22"/>
  <c r="D103" i="22"/>
  <c r="D101" i="22"/>
  <c r="D99" i="22"/>
  <c r="D97" i="22"/>
  <c r="D95" i="22"/>
  <c r="D93" i="22"/>
  <c r="D91" i="22"/>
  <c r="D89" i="22"/>
  <c r="D87" i="22"/>
  <c r="D85" i="22"/>
  <c r="D83" i="22"/>
  <c r="D81" i="22"/>
  <c r="D76" i="22"/>
  <c r="D74" i="22"/>
  <c r="D72" i="22"/>
  <c r="C78" i="22"/>
  <c r="D78" i="22"/>
  <c r="B78" i="22"/>
  <c r="C213" i="22"/>
  <c r="B213" i="22"/>
  <c r="C128" i="22"/>
  <c r="B128" i="22"/>
  <c r="C66" i="22"/>
  <c r="D66" i="22"/>
  <c r="B66" i="22"/>
  <c r="C55" i="22"/>
  <c r="D55" i="22"/>
  <c r="B55" i="22"/>
  <c r="C44" i="22"/>
  <c r="D44" i="22"/>
  <c r="B44" i="22"/>
  <c r="C42" i="22"/>
  <c r="D42" i="22"/>
  <c r="B42" i="22"/>
  <c r="C40" i="22"/>
  <c r="D40" i="22"/>
  <c r="B40" i="22"/>
  <c r="C38" i="22"/>
  <c r="D38" i="22"/>
  <c r="B38" i="22"/>
  <c r="C12" i="22"/>
  <c r="D12" i="22"/>
  <c r="B12" i="22"/>
  <c r="C8" i="22"/>
  <c r="C11" i="22" s="1"/>
  <c r="D8" i="22"/>
  <c r="D11" i="22" s="1"/>
  <c r="B8" i="22"/>
  <c r="B11" i="22" s="1"/>
  <c r="C13" i="22"/>
  <c r="C248" i="22" s="1"/>
  <c r="D13" i="22"/>
  <c r="D248" i="22" s="1"/>
  <c r="B13" i="22"/>
  <c r="B248" i="22" s="1"/>
  <c r="B19" i="24"/>
  <c r="B15" i="24" s="1"/>
  <c r="B16" i="24"/>
  <c r="B249" i="22" l="1"/>
  <c r="D249" i="22"/>
  <c r="C249" i="22"/>
  <c r="D237" i="22"/>
  <c r="C208" i="22" l="1"/>
  <c r="D208" i="22"/>
  <c r="D223" i="22" s="1"/>
  <c r="B208" i="22"/>
  <c r="C58" i="22"/>
  <c r="D58" i="22"/>
  <c r="D64" i="22" s="1"/>
  <c r="B58" i="22"/>
  <c r="C51" i="22"/>
  <c r="C53" i="22" s="1"/>
  <c r="D51" i="22"/>
  <c r="D53" i="22" s="1"/>
  <c r="B51" i="22"/>
  <c r="D245" i="22" l="1"/>
  <c r="C64" i="22"/>
  <c r="B64" i="22"/>
  <c r="C202" i="22" l="1"/>
  <c r="B202" i="22" l="1"/>
  <c r="C130" i="22"/>
  <c r="B130" i="22"/>
  <c r="C126" i="22"/>
  <c r="B126" i="22"/>
  <c r="C124" i="22"/>
  <c r="B124" i="22"/>
  <c r="C122" i="22"/>
  <c r="B122" i="22"/>
  <c r="C120" i="22"/>
  <c r="B120" i="22"/>
  <c r="C118" i="22"/>
  <c r="B118" i="22"/>
  <c r="C116" i="22"/>
  <c r="B116" i="22"/>
  <c r="C114" i="22"/>
  <c r="B114" i="22"/>
  <c r="C112" i="22"/>
  <c r="B112" i="22"/>
  <c r="C107" i="22"/>
  <c r="B107" i="22"/>
  <c r="C105" i="22"/>
  <c r="B105" i="22"/>
  <c r="C103" i="22"/>
  <c r="B103" i="22"/>
  <c r="C101" i="22"/>
  <c r="B101" i="22"/>
  <c r="C99" i="22"/>
  <c r="B99" i="22"/>
  <c r="C97" i="22"/>
  <c r="B97" i="22"/>
  <c r="C95" i="22"/>
  <c r="B95" i="22"/>
  <c r="C93" i="22"/>
  <c r="B93" i="22"/>
  <c r="C91" i="22"/>
  <c r="B91" i="22"/>
  <c r="C89" i="22"/>
  <c r="B89" i="22"/>
  <c r="C87" i="22"/>
  <c r="B87" i="22"/>
  <c r="C85" i="22"/>
  <c r="B85" i="22"/>
  <c r="C83" i="22"/>
  <c r="B83" i="22"/>
  <c r="C81" i="22"/>
  <c r="B81" i="22"/>
  <c r="C76" i="22"/>
  <c r="B76" i="22"/>
  <c r="C74" i="22"/>
  <c r="B74" i="22"/>
  <c r="C72" i="22"/>
  <c r="C223" i="22" s="1"/>
  <c r="B72" i="22"/>
  <c r="B53" i="22"/>
  <c r="B223" i="22" l="1"/>
  <c r="C229" i="22"/>
  <c r="C237" i="22" s="1"/>
  <c r="B229" i="22"/>
  <c r="B237" i="22" s="1"/>
  <c r="B245" i="22" l="1"/>
  <c r="C28" i="22"/>
  <c r="C245" i="22" s="1"/>
  <c r="E28" i="22"/>
  <c r="E245" i="22" s="1"/>
  <c r="C29" i="22"/>
  <c r="C246" i="22" s="1"/>
  <c r="E29" i="22"/>
  <c r="E246" i="22" s="1"/>
  <c r="B13" i="24" l="1"/>
  <c r="B9" i="24" s="1"/>
  <c r="B23" i="24" s="1"/>
</calcChain>
</file>

<file path=xl/sharedStrings.xml><?xml version="1.0" encoding="utf-8"?>
<sst xmlns="http://schemas.openxmlformats.org/spreadsheetml/2006/main" count="283" uniqueCount="156">
  <si>
    <t>Asignavimų valdytojas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</si>
  <si>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</si>
  <si>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</si>
  <si>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</si>
  <si>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</si>
  <si>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</si>
  <si>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Savivaldybės administracija</t>
  </si>
  <si>
    <t>Pradinė mokykla</t>
  </si>
  <si>
    <t>Skaistakalnio pagrindinė mokykla</t>
  </si>
  <si>
    <t>Moksleivių namai</t>
  </si>
  <si>
    <t>Muzikos mokykla</t>
  </si>
  <si>
    <t>Futbolo akademija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</si>
  <si>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</si>
  <si>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</si>
  <si>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</si>
  <si>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</si>
  <si>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</si>
  <si>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</si>
  <si>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>Iš jų: Savivaldybės biudžeto lėšos</t>
  </si>
  <si>
    <t>Iš jų:  Savivaldybės biudžeto lėšos</t>
  </si>
  <si>
    <t>Iš viso  10 programai</t>
  </si>
  <si>
    <t>Iš viso  11 programai</t>
  </si>
  <si>
    <t xml:space="preserve">                                 12 KŪNO KULTŪROS IR SPORTO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</si>
  <si>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</si>
  <si>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</si>
  <si>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</si>
  <si>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>5-oji gimnazija</t>
  </si>
  <si>
    <t>,,Vyturio" progimnazija</t>
  </si>
  <si>
    <t>Iš viso 13 programai</t>
  </si>
  <si>
    <t xml:space="preserve">                                    15 SOCIALINĖS PARAMOS ĮGYVENDINIMO PROGRAMA</t>
  </si>
  <si>
    <t>Savivaldybės administracijos  Socialinės paramos skyrius</t>
  </si>
  <si>
    <t>Iš viso 15 programai</t>
  </si>
  <si>
    <t xml:space="preserve">                            16 VISUOMENĖS SVEIKATOS RĖMIMO SPECIALIOJI PROGRAMA</t>
  </si>
  <si>
    <t xml:space="preserve">                              11 KULTŪROS IR MENO PROGRAMA</t>
  </si>
  <si>
    <t xml:space="preserve">  išlaidoms</t>
  </si>
  <si>
    <t>iš viso</t>
  </si>
  <si>
    <t xml:space="preserve">                 Iš viso 16 programai</t>
  </si>
  <si>
    <t>Rožyno progimnazija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</si>
  <si>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</si>
  <si>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</si>
  <si>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</si>
  <si>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</si>
  <si>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</si>
  <si>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</si>
  <si>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</si>
  <si>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>Senvagės progimnazija</t>
  </si>
  <si>
    <t>Pajamų pavadinimas</t>
  </si>
  <si>
    <t>DOTACIJOS</t>
  </si>
  <si>
    <t>Iš viso pajamų</t>
  </si>
  <si>
    <t xml:space="preserve">        valstybės biudžeto lėšos </t>
  </si>
  <si>
    <t xml:space="preserve">          valstybės biudžeto lėšos</t>
  </si>
  <si>
    <t>Iš jų  (tūkst. Eur)</t>
  </si>
  <si>
    <t>Iš viso (tūkst. Eur)</t>
  </si>
  <si>
    <t>iš jų darbo užmokesčiui</t>
  </si>
  <si>
    <t>Raimundo Sargūno sporto gimnazija</t>
  </si>
  <si>
    <t xml:space="preserve">        PANEVĖŽIO MIESTO SAVIVALDYBĖS 2016 METŲ BIUDŽETO PAJAMOS           </t>
  </si>
  <si>
    <t xml:space="preserve">                Iš viso asignavimų</t>
  </si>
  <si>
    <t>Socialinių paslaugų centras</t>
  </si>
  <si>
    <t>,,Nevėžio" pagrindinė mokykla</t>
  </si>
  <si>
    <t>Iš jų –  valstybės biudžeto lėšos</t>
  </si>
  <si>
    <t xml:space="preserve">         valstybinėms (valstybės perduotoms savivaldybėms) funkcijoms atlikti</t>
  </si>
  <si>
    <t xml:space="preserve">Iš jų:  valstybės biudžeto lėšos                                        </t>
  </si>
  <si>
    <t>Dotacijos iš kitų valdymo lygių</t>
  </si>
  <si>
    <t>Kitos dotacijos ir lėšos iš kitų valdymo lygių</t>
  </si>
  <si>
    <t>Pajamos už prekes ir paslaugas</t>
  </si>
  <si>
    <t>Pajamos už patalpų nuomą</t>
  </si>
  <si>
    <t>Pajamos iš baudų ir konfiskacijos</t>
  </si>
  <si>
    <t>Kitos neišvardytos pajamos</t>
  </si>
  <si>
    <t>Iš jų: valstybės biudžeto lėšos</t>
  </si>
  <si>
    <t>Dailės galerija</t>
  </si>
  <si>
    <t>Muzikinis teatras</t>
  </si>
  <si>
    <t xml:space="preserve">         valstybės biudžeto lėšos</t>
  </si>
  <si>
    <t>Iš jų – valstybės biudžeto lėšos</t>
  </si>
  <si>
    <t xml:space="preserve">        valstybės biudžeto  lėšos</t>
  </si>
  <si>
    <t xml:space="preserve">        valstybės biudžeto lėšos</t>
  </si>
  <si>
    <t>Jaunuolių dienos centras</t>
  </si>
  <si>
    <t>Specialioji mokykla-daugiafunkcis centras</t>
  </si>
  <si>
    <t>Visuomenės sveikatos biuras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</si>
  <si>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</si>
  <si>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</si>
  <si>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</si>
  <si>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</si>
  <si>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</si>
  <si>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                      10 MIESTO INFRASTRUKTŪROS OBJEKTŲ PLĖTROS,                            MODERNIZAVIMO IR PRIEŽIŪROS  PROGRAMA</t>
  </si>
  <si>
    <t xml:space="preserve">                   Iš viso </t>
  </si>
  <si>
    <t xml:space="preserve">     Iš jų ( tūkst. Eur)</t>
  </si>
  <si>
    <t>Iš jų – Savivaldybės biudžeto lėšos</t>
  </si>
  <si>
    <t>Kita tikslinė dotacija</t>
  </si>
  <si>
    <t>Iš jų: mokinio krepšelio lėšos</t>
  </si>
  <si>
    <t xml:space="preserve">          mokinio krepšelio lėšos</t>
  </si>
  <si>
    <t>Iš jų – mokinio krepšelio lėšos</t>
  </si>
  <si>
    <t>Jaunimo mokykla</t>
  </si>
  <si>
    <t>05 EKONOMINĖS PLĖTROS IR UŽIMTUMO SKATINIMO PROGRAMA</t>
  </si>
  <si>
    <t xml:space="preserve">   Iš viso 05 programai</t>
  </si>
  <si>
    <t xml:space="preserve">         mokinio krepšelio lėšos</t>
  </si>
  <si>
    <t>Dailės mokykla</t>
  </si>
  <si>
    <t>Pedagogų švietimo centras</t>
  </si>
  <si>
    <t>Pedagoginė-psichologinė tarnyba</t>
  </si>
  <si>
    <t xml:space="preserve">           įstaigų pajamos už  paslaugas</t>
  </si>
  <si>
    <t xml:space="preserve">        įstaigos pajamos už paslaugas</t>
  </si>
  <si>
    <t xml:space="preserve">           įstaigos pajamos už paslaugas</t>
  </si>
  <si>
    <t xml:space="preserve">        įstaigos pajamos už  paslaugas</t>
  </si>
  <si>
    <t xml:space="preserve">         įstaigų pajamos už paslaugas</t>
  </si>
  <si>
    <t xml:space="preserve"> Iš jų: valstybės biudžeto lėšos</t>
  </si>
  <si>
    <t xml:space="preserve"> Iš jų:  mokinio krepšelio lėšos</t>
  </si>
  <si>
    <t>Panevėžio atviras jaunimo centras</t>
  </si>
  <si>
    <t>KITOS PAJAMOS</t>
  </si>
  <si>
    <t>Suaugusiųjų ir jaunimo mokymo centras</t>
  </si>
  <si>
    <t xml:space="preserve">       mokinio krepšelio lėšos</t>
  </si>
  <si>
    <t>Valstybinėms (valstybės perduotoms savivaldybėms) funkcijoms atlikti</t>
  </si>
  <si>
    <t>Specialioji tikslinė dotacija</t>
  </si>
  <si>
    <t xml:space="preserve">          valstybės biudžeto specialioji tikslinė dotacija valstybinėms (valstybės perduotoms savivaldybėms) funkcijoms atlikti</t>
  </si>
  <si>
    <t xml:space="preserve">           valstybės biudžeto specialioji tikslinė dotacija valstybinėms (valstybės perduotoms savivaldybėms) funkcijoms atlikti</t>
  </si>
  <si>
    <t xml:space="preserve"> Iš jų – valstybės biudžeto specialioji tikslinė dotacija valstybinėms (valstybės perduotoms savivaldybėms) funkcijoms atlikti</t>
  </si>
  <si>
    <t>,,Nevėžio“ pagrindinė mokykla</t>
  </si>
  <si>
    <t>,,Vyturio“ progimnazija</t>
  </si>
  <si>
    <t>Iš jų –  Savivaldybės biudžeto lėšos</t>
  </si>
  <si>
    <t>Teatras ,,Menas“</t>
  </si>
  <si>
    <t>Koncertinė įstaiga ,,Panevėžio garsas“</t>
  </si>
  <si>
    <t>Kino centras ,,Garsas“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</si>
  <si>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</si>
  <si>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</si>
  <si>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</si>
  <si>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</si>
  <si>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,,Žibutė“</t>
  </si>
  <si>
    <t>Lopšelis-darželis ,,Vyturėlis“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</si>
  <si>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</si>
  <si>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</si>
  <si>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</si>
  <si>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</si>
  <si>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</si>
  <si>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</si>
  <si>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</si>
  <si>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</si>
  <si>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</si>
  <si>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</si>
  <si>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</si>
  <si>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</si>
  <si>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</si>
  <si>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</si>
  <si>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</si>
  <si>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</si>
  <si>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</si>
  <si>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</si>
  <si>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</si>
  <si>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</si>
  <si>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</si>
  <si>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</si>
  <si>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,,Minties“ gimnazija</t>
  </si>
  <si>
    <t>,,Vilties“ progimnazija</t>
  </si>
  <si>
    <t>,,Aušros“ progimnazija</t>
  </si>
  <si>
    <t xml:space="preserve">         įstaigos pajamos už  paslaugas</t>
  </si>
  <si>
    <t>,,Saulėtekio“ progimnazija</t>
  </si>
  <si>
    <t>,,Žemynos“ progimnazija</t>
  </si>
  <si>
    <t>,,Ąžuolo“ progimnazija</t>
  </si>
  <si>
    <t>,,Šaltinio“ progimnazija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</si>
</sst>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8" fillId="0" borderId="0" xfId="0" applyFont="1"/>
    <xf numFmtId="164" fontId="7" fillId="0" borderId="3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7" fillId="0" borderId="3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3" fillId="0" borderId="0" xfId="0" applyFont="1"/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0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6" fillId="0" borderId="4" xfId="0" applyNumberFormat="1" applyFont="1" applyBorder="1"/>
    <xf numFmtId="164" fontId="1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7" fillId="0" borderId="6" xfId="0" applyNumberFormat="1" applyFont="1" applyBorder="1"/>
    <xf numFmtId="164" fontId="10" fillId="0" borderId="3" xfId="0" applyNumberFormat="1" applyFont="1" applyBorder="1"/>
    <xf numFmtId="164" fontId="10" fillId="0" borderId="5" xfId="0" applyNumberFormat="1" applyFont="1" applyBorder="1"/>
    <xf numFmtId="164" fontId="15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/>
    <xf numFmtId="164" fontId="18" fillId="0" borderId="7" xfId="0" applyNumberFormat="1" applyFont="1" applyBorder="1"/>
    <xf numFmtId="0" fontId="19" fillId="0" borderId="0" xfId="0" applyFont="1"/>
    <xf numFmtId="164" fontId="11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wrapText="1"/>
    </xf>
    <xf numFmtId="0" fontId="14" fillId="0" borderId="0" xfId="0" applyFont="1"/>
    <xf numFmtId="164" fontId="7" fillId="0" borderId="9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20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wrapText="1"/>
    </xf>
    <xf numFmtId="164" fontId="10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vertical="center"/>
    </xf>
    <xf numFmtId="0" fontId="10" fillId="0" borderId="0" xfId="0" applyFont="1"/>
    <xf numFmtId="0" fontId="10" fillId="0" borderId="10" xfId="0" applyFont="1" applyBorder="1"/>
    <xf numFmtId="0" fontId="10" fillId="0" borderId="2" xfId="0" applyFont="1" applyBorder="1"/>
    <xf numFmtId="0" fontId="10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2" fillId="0" borderId="5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6" fillId="0" borderId="9" xfId="0" applyNumberFormat="1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wrapText="1"/>
    </xf>
    <xf numFmtId="0" fontId="10" fillId="0" borderId="11" xfId="0" applyFont="1" applyBorder="1"/>
    <xf numFmtId="0" fontId="1" fillId="0" borderId="2" xfId="0" applyFont="1" applyBorder="1" applyAlignment="1">
      <alignment horizontal="center" vertical="center" wrapText="1"/>
    </xf>
    <xf numFmtId="164" fontId="21" fillId="0" borderId="7" xfId="0" applyNumberFormat="1" applyFont="1" applyBorder="1"/>
    <xf numFmtId="164" fontId="16" fillId="0" borderId="5" xfId="0" applyNumberFormat="1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left" vertical="center" wrapText="1"/>
    </xf>
    <xf numFmtId="164" fontId="18" fillId="0" borderId="6" xfId="0" applyNumberFormat="1" applyFont="1" applyBorder="1" applyAlignment="1">
      <alignment horizontal="right" vertical="center" wrapText="1"/>
    </xf>
    <xf numFmtId="164" fontId="16" fillId="0" borderId="2" xfId="0" applyNumberFormat="1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right" vertical="center" wrapText="1"/>
    </xf>
    <xf numFmtId="164" fontId="20" fillId="0" borderId="3" xfId="0" applyNumberFormat="1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7" fillId="0" borderId="12" xfId="0" applyNumberFormat="1" applyFont="1" applyBorder="1" applyAlignment="1">
      <alignment vertical="center" wrapText="1"/>
    </xf>
    <xf numFmtId="164" fontId="18" fillId="0" borderId="10" xfId="0" applyNumberFormat="1" applyFont="1" applyBorder="1" applyAlignment="1">
      <alignment horizontal="left" vertical="center" wrapText="1"/>
    </xf>
    <xf numFmtId="164" fontId="23" fillId="0" borderId="4" xfId="0" applyNumberFormat="1" applyFont="1" applyBorder="1" applyAlignment="1"/>
    <xf numFmtId="164" fontId="23" fillId="0" borderId="7" xfId="0" applyNumberFormat="1" applyFont="1" applyBorder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164" fontId="18" fillId="0" borderId="10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3600450</xdr:colOff>
      <xdr:row>0</xdr:row>
      <xdr:rowOff>76200</xdr:rowOff>
    </xdr:from>
    <xdr:to>
      <xdr:col>2</xdr:col>
      <xdr:colOff>28575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00450" y="76200"/>
          <a:ext cx="1971675" cy="809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rugpjūčio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4</xdr:col>
      <xdr:colOff>619125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81400" y="95250"/>
          <a:ext cx="238125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rugpjūčio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251</xdr:row>
      <xdr:rowOff>28575</xdr:rowOff>
    </xdr:from>
    <xdr:to>
      <xdr:col>1</xdr:col>
      <xdr:colOff>466725</xdr:colOff>
      <xdr:row>251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4</xdr:col>
      <xdr:colOff>123825</xdr:colOff>
      <xdr:row>0</xdr:row>
      <xdr:rowOff>971550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28875" y="38100"/>
          <a:ext cx="19526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rugpjūčio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B31" sqref="B31"/>
    </sheetView>
  </sheetViews>
  <sheetFormatPr defaultRowHeight="12.75" x14ac:dyDescent="0.2"/>
  <cols>
    <col min="1" max="1" width="56.5703125" customWidth="1"/>
    <col min="2" max="2" width="26.5703125" customWidth="1"/>
  </cols>
  <sheetData>
    <row r="1" spans="1:3" ht="89.25" customHeight="1" x14ac:dyDescent="0.2">
      <c r="A1" s="9"/>
    </row>
    <row r="2" spans="1:3" ht="15.75" x14ac:dyDescent="0.25">
      <c r="A2" s="141"/>
      <c r="B2" s="128"/>
    </row>
    <row r="3" spans="1:3" ht="15.75" x14ac:dyDescent="0.25">
      <c r="A3" s="51"/>
      <c r="B3" s="52"/>
    </row>
    <row r="4" spans="1:3" ht="15.75" x14ac:dyDescent="0.25">
      <c r="A4" s="142" t="s">
        <v>55</v>
      </c>
      <c r="B4" s="142"/>
    </row>
    <row r="5" spans="1:3" ht="15.75" x14ac:dyDescent="0.25">
      <c r="A5" s="141"/>
      <c r="B5" s="141"/>
    </row>
    <row r="6" spans="1:3" x14ac:dyDescent="0.2">
      <c r="A6" s="9"/>
    </row>
    <row r="8" spans="1:3" ht="15.75" x14ac:dyDescent="0.2">
      <c r="A8" s="53" t="s">
        <v>46</v>
      </c>
      <c r="B8" s="53" t="s">
        <v>52</v>
      </c>
    </row>
    <row r="9" spans="1:3" ht="15.75" x14ac:dyDescent="0.2">
      <c r="A9" s="25" t="s">
        <v>47</v>
      </c>
      <c r="B9" s="55">
        <f>B10+B13</f>
        <v>504.6</v>
      </c>
    </row>
    <row r="10" spans="1:3" ht="15.75" x14ac:dyDescent="0.2">
      <c r="A10" s="25" t="s">
        <v>110</v>
      </c>
      <c r="B10" s="55">
        <f>B11+B12</f>
        <v>109.80000000000001</v>
      </c>
    </row>
    <row r="11" spans="1:3" ht="31.5" x14ac:dyDescent="0.2">
      <c r="A11" s="1" t="s">
        <v>109</v>
      </c>
      <c r="B11" s="67">
        <v>-21.1</v>
      </c>
      <c r="C11" s="26"/>
    </row>
    <row r="12" spans="1:3" ht="15.75" x14ac:dyDescent="0.2">
      <c r="A12" s="1" t="s">
        <v>87</v>
      </c>
      <c r="B12" s="67">
        <v>130.9</v>
      </c>
      <c r="C12" s="26"/>
    </row>
    <row r="13" spans="1:3" ht="15.75" x14ac:dyDescent="0.2">
      <c r="A13" s="25" t="s">
        <v>62</v>
      </c>
      <c r="B13" s="68">
        <f>B14</f>
        <v>394.8</v>
      </c>
      <c r="C13" s="59"/>
    </row>
    <row r="14" spans="1:3" ht="15.75" x14ac:dyDescent="0.2">
      <c r="A14" s="1" t="s">
        <v>63</v>
      </c>
      <c r="B14" s="67">
        <v>394.8</v>
      </c>
      <c r="C14" s="59"/>
    </row>
    <row r="15" spans="1:3" ht="15.75" x14ac:dyDescent="0.2">
      <c r="A15" s="25" t="s">
        <v>106</v>
      </c>
      <c r="B15" s="68">
        <f>B16+B19+B21</f>
        <v>117</v>
      </c>
      <c r="C15" s="59"/>
    </row>
    <row r="16" spans="1:3" ht="15.75" x14ac:dyDescent="0.2">
      <c r="A16" s="25" t="s">
        <v>64</v>
      </c>
      <c r="B16" s="55">
        <f>B17+B18</f>
        <v>1.6</v>
      </c>
    </row>
    <row r="17" spans="1:2" ht="15.75" x14ac:dyDescent="0.2">
      <c r="A17" s="1" t="s">
        <v>64</v>
      </c>
      <c r="B17" s="54">
        <v>2.5</v>
      </c>
    </row>
    <row r="18" spans="1:2" ht="15.75" x14ac:dyDescent="0.2">
      <c r="A18" s="1" t="s">
        <v>65</v>
      </c>
      <c r="B18" s="67">
        <v>-0.9</v>
      </c>
    </row>
    <row r="19" spans="1:2" ht="15.75" x14ac:dyDescent="0.2">
      <c r="A19" s="25" t="s">
        <v>66</v>
      </c>
      <c r="B19" s="68">
        <f>B20</f>
        <v>34.4</v>
      </c>
    </row>
    <row r="20" spans="1:2" ht="15.75" x14ac:dyDescent="0.2">
      <c r="A20" s="1" t="s">
        <v>66</v>
      </c>
      <c r="B20" s="67">
        <v>34.4</v>
      </c>
    </row>
    <row r="21" spans="1:2" ht="15.75" x14ac:dyDescent="0.2">
      <c r="A21" s="25" t="s">
        <v>67</v>
      </c>
      <c r="B21" s="68">
        <f>B22</f>
        <v>81</v>
      </c>
    </row>
    <row r="22" spans="1:2" ht="15.75" x14ac:dyDescent="0.2">
      <c r="A22" s="1" t="s">
        <v>67</v>
      </c>
      <c r="B22" s="67">
        <v>81</v>
      </c>
    </row>
    <row r="23" spans="1:2" ht="15.75" x14ac:dyDescent="0.2">
      <c r="A23" s="25" t="s">
        <v>48</v>
      </c>
      <c r="B23" s="55">
        <f>B9+B19+B21+B16</f>
        <v>621.6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6"/>
  <sheetViews>
    <sheetView topLeftCell="A34" zoomScaleNormal="100" workbookViewId="0">
      <selection activeCell="A9" sqref="A9"/>
    </sheetView>
  </sheetViews>
  <sheetFormatPr defaultColWidth="9.140625" defaultRowHeight="15" x14ac:dyDescent="0.25"/>
  <cols>
    <col min="1" max="1" width="39.42578125" style="4" customWidth="1"/>
    <col min="2" max="2" width="13.85546875" style="4" customWidth="1"/>
    <col min="3" max="3" width="10" style="4" customWidth="1"/>
    <col min="4" max="4" width="11.28515625" style="5" customWidth="1"/>
    <col min="5" max="5" width="9.85546875" style="4" customWidth="1"/>
    <col min="6" max="6" width="17.85546875" style="4" customWidth="1"/>
    <col min="7" max="16384" width="9.140625" style="4"/>
  </cols>
  <sheetData>
    <row r="1" spans="1:9" ht="76.5" customHeight="1" x14ac:dyDescent="0.25"/>
    <row r="2" spans="1:9" ht="30.75" customHeight="1" x14ac:dyDescent="0.25">
      <c r="A2" s="127" t="s">
        <v>15</v>
      </c>
      <c r="B2" s="128"/>
      <c r="C2" s="128"/>
      <c r="D2" s="128"/>
      <c r="E2" s="128"/>
      <c r="F2" s="13"/>
      <c r="I2"/>
    </row>
    <row r="3" spans="1:9" hidden="1" x14ac:dyDescent="0.25"/>
    <row r="4" spans="1:9" ht="12.75" customHeight="1" x14ac:dyDescent="0.25">
      <c r="A4" s="129" t="s">
        <v>0</v>
      </c>
      <c r="B4" s="129" t="s">
        <v>52</v>
      </c>
      <c r="C4" s="130" t="s">
        <v>51</v>
      </c>
      <c r="D4" s="130"/>
      <c r="E4" s="130"/>
    </row>
    <row r="5" spans="1:9" ht="15.75" customHeight="1" x14ac:dyDescent="0.25">
      <c r="A5" s="130"/>
      <c r="B5" s="132"/>
      <c r="C5" s="133" t="s">
        <v>34</v>
      </c>
      <c r="D5" s="134"/>
      <c r="E5" s="22"/>
    </row>
    <row r="6" spans="1:9" ht="105.75" customHeight="1" x14ac:dyDescent="0.25">
      <c r="A6" s="131"/>
      <c r="B6" s="131"/>
      <c r="C6" s="23" t="s">
        <v>35</v>
      </c>
      <c r="D6" s="24" t="s">
        <v>53</v>
      </c>
      <c r="E6" s="21" t="s">
        <v>38</v>
      </c>
    </row>
    <row r="7" spans="1:9" ht="28.5" customHeight="1" x14ac:dyDescent="0.25">
      <c r="A7" s="135" t="s">
        <v>17</v>
      </c>
      <c r="B7" s="136"/>
      <c r="C7" s="136"/>
      <c r="D7" s="136"/>
      <c r="E7" s="137"/>
    </row>
    <row r="8" spans="1:9" ht="21.75" customHeight="1" x14ac:dyDescent="0.25">
      <c r="A8" s="75" t="s">
        <v>6</v>
      </c>
      <c r="B8" s="74">
        <f>B10+B9</f>
        <v>3.5</v>
      </c>
      <c r="C8" s="74">
        <f t="shared" ref="C8:D8" si="0">C10+C9</f>
        <v>3.5</v>
      </c>
      <c r="D8" s="74">
        <f t="shared" si="0"/>
        <v>2.6999999999999997</v>
      </c>
      <c r="E8" s="60"/>
    </row>
    <row r="9" spans="1:9" ht="21.75" customHeight="1" x14ac:dyDescent="0.25">
      <c r="A9" s="76" t="s">
        <v>68</v>
      </c>
      <c r="B9" s="73">
        <v>4.3</v>
      </c>
      <c r="C9" s="73">
        <v>4.3</v>
      </c>
      <c r="D9" s="73">
        <v>3.3</v>
      </c>
      <c r="E9" s="60"/>
    </row>
    <row r="10" spans="1:9" ht="39.75" customHeight="1" x14ac:dyDescent="0.25">
      <c r="A10" s="76" t="s">
        <v>111</v>
      </c>
      <c r="B10" s="73">
        <v>-0.8</v>
      </c>
      <c r="C10" s="72">
        <v>-0.8</v>
      </c>
      <c r="D10" s="61">
        <v>-0.6</v>
      </c>
      <c r="E10" s="61"/>
    </row>
    <row r="11" spans="1:9" ht="18" customHeight="1" x14ac:dyDescent="0.25">
      <c r="A11" s="28" t="s">
        <v>16</v>
      </c>
      <c r="B11" s="14">
        <f>B8</f>
        <v>3.5</v>
      </c>
      <c r="C11" s="14">
        <f t="shared" ref="C11:D11" si="1">C8</f>
        <v>3.5</v>
      </c>
      <c r="D11" s="14">
        <f t="shared" si="1"/>
        <v>2.6999999999999997</v>
      </c>
      <c r="E11" s="10"/>
    </row>
    <row r="12" spans="1:9" ht="18" customHeight="1" x14ac:dyDescent="0.25">
      <c r="A12" s="76" t="s">
        <v>68</v>
      </c>
      <c r="B12" s="82">
        <f>B9</f>
        <v>4.3</v>
      </c>
      <c r="C12" s="82">
        <f t="shared" ref="C12:D12" si="2">C9</f>
        <v>4.3</v>
      </c>
      <c r="D12" s="82">
        <f t="shared" si="2"/>
        <v>3.3</v>
      </c>
      <c r="E12" s="14"/>
    </row>
    <row r="13" spans="1:9" ht="39.75" customHeight="1" x14ac:dyDescent="0.25">
      <c r="A13" s="76" t="s">
        <v>112</v>
      </c>
      <c r="B13" s="31">
        <f>B10</f>
        <v>-0.8</v>
      </c>
      <c r="C13" s="31">
        <f t="shared" ref="C13:D13" si="3">C10</f>
        <v>-0.8</v>
      </c>
      <c r="D13" s="31">
        <f t="shared" si="3"/>
        <v>-0.6</v>
      </c>
      <c r="E13" s="31"/>
    </row>
    <row r="14" spans="1:9" ht="24.75" customHeight="1" x14ac:dyDescent="0.25">
      <c r="A14" s="138" t="s">
        <v>92</v>
      </c>
      <c r="B14" s="139"/>
      <c r="C14" s="139"/>
      <c r="D14" s="139"/>
      <c r="E14" s="140"/>
      <c r="G14" s="6"/>
    </row>
    <row r="15" spans="1:9" ht="21" customHeight="1" x14ac:dyDescent="0.25">
      <c r="A15" s="102" t="s">
        <v>91</v>
      </c>
      <c r="B15" s="104">
        <f>B16</f>
        <v>-0.6</v>
      </c>
      <c r="C15" s="104">
        <f>C16</f>
        <v>-0.6</v>
      </c>
      <c r="D15" s="56"/>
      <c r="E15" s="56"/>
      <c r="G15" s="6"/>
    </row>
    <row r="16" spans="1:9" ht="45" customHeight="1" x14ac:dyDescent="0.25">
      <c r="A16" s="103" t="s">
        <v>113</v>
      </c>
      <c r="B16" s="56">
        <v>-0.6</v>
      </c>
      <c r="C16" s="56">
        <v>-0.6</v>
      </c>
      <c r="D16" s="56"/>
      <c r="E16" s="56"/>
      <c r="G16" s="6"/>
    </row>
    <row r="17" spans="1:7" ht="21" customHeight="1" x14ac:dyDescent="0.25">
      <c r="A17" s="102" t="s">
        <v>107</v>
      </c>
      <c r="B17" s="104">
        <f>B18</f>
        <v>0.6</v>
      </c>
      <c r="C17" s="104">
        <f>C18</f>
        <v>0.6</v>
      </c>
      <c r="D17" s="56"/>
      <c r="E17" s="56"/>
      <c r="G17" s="6"/>
    </row>
    <row r="18" spans="1:7" ht="46.5" customHeight="1" x14ac:dyDescent="0.25">
      <c r="A18" s="103" t="s">
        <v>113</v>
      </c>
      <c r="B18" s="56">
        <v>0.6</v>
      </c>
      <c r="C18" s="56">
        <v>0.6</v>
      </c>
      <c r="D18" s="56"/>
      <c r="E18" s="56"/>
      <c r="G18" s="6"/>
    </row>
    <row r="19" spans="1:7" ht="22.5" customHeight="1" x14ac:dyDescent="0.25">
      <c r="A19" s="28" t="s">
        <v>114</v>
      </c>
      <c r="B19" s="104">
        <f>B20</f>
        <v>-0.2</v>
      </c>
      <c r="C19" s="104">
        <f>C20</f>
        <v>-0.2</v>
      </c>
      <c r="D19" s="56"/>
      <c r="E19" s="56"/>
      <c r="G19" s="6"/>
    </row>
    <row r="20" spans="1:7" ht="46.5" customHeight="1" x14ac:dyDescent="0.25">
      <c r="A20" s="103" t="s">
        <v>113</v>
      </c>
      <c r="B20" s="56">
        <v>-0.2</v>
      </c>
      <c r="C20" s="56">
        <v>-0.2</v>
      </c>
      <c r="D20" s="56"/>
      <c r="E20" s="56"/>
      <c r="G20" s="6"/>
    </row>
    <row r="21" spans="1:7" ht="21" customHeight="1" x14ac:dyDescent="0.25">
      <c r="A21" s="42" t="s">
        <v>115</v>
      </c>
      <c r="B21" s="104">
        <f>B22</f>
        <v>0.2</v>
      </c>
      <c r="C21" s="104">
        <f>C22</f>
        <v>0.2</v>
      </c>
      <c r="D21" s="56"/>
      <c r="E21" s="56"/>
      <c r="G21" s="6"/>
    </row>
    <row r="22" spans="1:7" ht="46.5" customHeight="1" x14ac:dyDescent="0.25">
      <c r="A22" s="103" t="s">
        <v>113</v>
      </c>
      <c r="B22" s="56">
        <v>0.2</v>
      </c>
      <c r="C22" s="56">
        <v>0.2</v>
      </c>
      <c r="D22" s="56"/>
      <c r="E22" s="56"/>
      <c r="G22" s="6"/>
    </row>
    <row r="23" spans="1:7" ht="21" customHeight="1" x14ac:dyDescent="0.25">
      <c r="A23" s="101" t="s">
        <v>93</v>
      </c>
      <c r="B23" s="104">
        <f>B15+B17+B19+B21</f>
        <v>0</v>
      </c>
      <c r="C23" s="104">
        <f>C15+C17+C19+C21</f>
        <v>0</v>
      </c>
      <c r="D23" s="56"/>
      <c r="E23" s="56"/>
      <c r="G23" s="6"/>
    </row>
    <row r="24" spans="1:7" ht="45" customHeight="1" x14ac:dyDescent="0.25">
      <c r="A24" s="103" t="s">
        <v>113</v>
      </c>
      <c r="B24" s="56">
        <f>B16+B18+B20+B22</f>
        <v>0</v>
      </c>
      <c r="C24" s="56">
        <f>C16+C18+C20+C22</f>
        <v>0</v>
      </c>
      <c r="D24" s="56"/>
      <c r="E24" s="56"/>
      <c r="G24" s="6"/>
    </row>
    <row r="25" spans="1:7" ht="38.25" customHeight="1" x14ac:dyDescent="0.25">
      <c r="A25" s="124" t="s">
        <v>83</v>
      </c>
      <c r="B25" s="125"/>
      <c r="C25" s="125"/>
      <c r="D25" s="125"/>
      <c r="E25" s="126"/>
    </row>
    <row r="26" spans="1:7" ht="16.5" customHeight="1" x14ac:dyDescent="0.25">
      <c r="A26" s="115" t="s">
        <v>13</v>
      </c>
      <c r="B26" s="116"/>
      <c r="C26" s="116">
        <f t="shared" ref="C26:E26" si="4">C27</f>
        <v>-183.6</v>
      </c>
      <c r="D26" s="116"/>
      <c r="E26" s="116">
        <f t="shared" si="4"/>
        <v>183.6</v>
      </c>
    </row>
    <row r="27" spans="1:7" ht="19.5" customHeight="1" x14ac:dyDescent="0.25">
      <c r="A27" s="78" t="s">
        <v>116</v>
      </c>
      <c r="B27" s="50"/>
      <c r="C27" s="56">
        <v>-183.6</v>
      </c>
      <c r="D27" s="56"/>
      <c r="E27" s="57">
        <v>183.6</v>
      </c>
      <c r="F27" s="62"/>
    </row>
    <row r="28" spans="1:7" ht="18.75" customHeight="1" x14ac:dyDescent="0.25">
      <c r="A28" s="117" t="s">
        <v>20</v>
      </c>
      <c r="B28" s="118"/>
      <c r="C28" s="104">
        <f>C26</f>
        <v>-183.6</v>
      </c>
      <c r="D28" s="104"/>
      <c r="E28" s="104">
        <f>E26</f>
        <v>183.6</v>
      </c>
    </row>
    <row r="29" spans="1:7" ht="17.25" customHeight="1" x14ac:dyDescent="0.25">
      <c r="A29" s="119" t="s">
        <v>116</v>
      </c>
      <c r="B29" s="50"/>
      <c r="C29" s="56">
        <f>C27</f>
        <v>-183.6</v>
      </c>
      <c r="D29" s="56"/>
      <c r="E29" s="56">
        <f>E27</f>
        <v>183.6</v>
      </c>
    </row>
    <row r="30" spans="1:7" ht="26.25" customHeight="1" x14ac:dyDescent="0.25">
      <c r="A30" s="123" t="s">
        <v>33</v>
      </c>
      <c r="B30" s="122"/>
      <c r="C30" s="122"/>
      <c r="D30" s="122"/>
      <c r="E30" s="122"/>
    </row>
    <row r="31" spans="1:7" ht="17.25" customHeight="1" x14ac:dyDescent="0.25">
      <c r="A31" s="36" t="s">
        <v>3</v>
      </c>
      <c r="B31" s="33">
        <f>B33+B32</f>
        <v>26.9</v>
      </c>
      <c r="C31" s="33">
        <f t="shared" ref="C31:E31" si="5">C33+C32</f>
        <v>29.9</v>
      </c>
      <c r="D31" s="33">
        <f t="shared" si="5"/>
        <v>20.6</v>
      </c>
      <c r="E31" s="33">
        <f t="shared" si="5"/>
        <v>-3</v>
      </c>
    </row>
    <row r="32" spans="1:7" ht="17.25" customHeight="1" x14ac:dyDescent="0.25">
      <c r="A32" s="37" t="s">
        <v>18</v>
      </c>
      <c r="B32" s="33"/>
      <c r="C32" s="31">
        <v>3</v>
      </c>
      <c r="D32" s="31"/>
      <c r="E32" s="31">
        <v>-3</v>
      </c>
    </row>
    <row r="33" spans="1:5" x14ac:dyDescent="0.25">
      <c r="A33" s="29" t="s">
        <v>71</v>
      </c>
      <c r="B33" s="31">
        <v>26.9</v>
      </c>
      <c r="C33" s="3">
        <v>26.9</v>
      </c>
      <c r="D33" s="3">
        <v>20.6</v>
      </c>
      <c r="E33" s="11"/>
    </row>
    <row r="34" spans="1:5" ht="17.25" customHeight="1" x14ac:dyDescent="0.25">
      <c r="A34" s="36" t="s">
        <v>4</v>
      </c>
      <c r="B34" s="33">
        <f>B35+B36+B37</f>
        <v>25.3</v>
      </c>
      <c r="C34" s="33">
        <f t="shared" ref="C34:D34" si="6">C35+C36+C37</f>
        <v>25.3</v>
      </c>
      <c r="D34" s="33">
        <f t="shared" si="6"/>
        <v>10.199999999999999</v>
      </c>
      <c r="E34" s="2"/>
    </row>
    <row r="35" spans="1:5" ht="19.5" customHeight="1" x14ac:dyDescent="0.25">
      <c r="A35" s="29" t="s">
        <v>19</v>
      </c>
      <c r="B35" s="31">
        <v>9</v>
      </c>
      <c r="C35" s="3">
        <v>9</v>
      </c>
      <c r="D35" s="3"/>
      <c r="E35" s="11"/>
    </row>
    <row r="36" spans="1:5" ht="19.5" customHeight="1" x14ac:dyDescent="0.25">
      <c r="A36" s="29" t="s">
        <v>50</v>
      </c>
      <c r="B36" s="31">
        <v>13.3</v>
      </c>
      <c r="C36" s="31">
        <v>13.3</v>
      </c>
      <c r="D36" s="31">
        <v>10.199999999999999</v>
      </c>
      <c r="E36" s="15"/>
    </row>
    <row r="37" spans="1:5" ht="19.5" customHeight="1" x14ac:dyDescent="0.25">
      <c r="A37" s="32" t="s">
        <v>100</v>
      </c>
      <c r="B37" s="31">
        <v>3</v>
      </c>
      <c r="C37" s="31">
        <v>3</v>
      </c>
      <c r="D37" s="31"/>
      <c r="E37" s="15"/>
    </row>
    <row r="38" spans="1:5" ht="19.5" customHeight="1" x14ac:dyDescent="0.25">
      <c r="A38" s="35" t="s">
        <v>69</v>
      </c>
      <c r="B38" s="33">
        <f>B39</f>
        <v>5.2</v>
      </c>
      <c r="C38" s="33">
        <f t="shared" ref="C38:D38" si="7">C39</f>
        <v>5.2</v>
      </c>
      <c r="D38" s="33">
        <f t="shared" si="7"/>
        <v>3.9</v>
      </c>
      <c r="E38" s="15"/>
    </row>
    <row r="39" spans="1:5" ht="19.5" customHeight="1" x14ac:dyDescent="0.25">
      <c r="A39" s="32" t="s">
        <v>59</v>
      </c>
      <c r="B39" s="31">
        <v>5.2</v>
      </c>
      <c r="C39" s="31">
        <v>5.2</v>
      </c>
      <c r="D39" s="31">
        <v>3.9</v>
      </c>
      <c r="E39" s="15"/>
    </row>
    <row r="40" spans="1:5" ht="19.5" customHeight="1" x14ac:dyDescent="0.25">
      <c r="A40" s="35" t="s">
        <v>117</v>
      </c>
      <c r="B40" s="33">
        <f>B41</f>
        <v>14.7</v>
      </c>
      <c r="C40" s="33">
        <f t="shared" ref="C40:D40" si="8">C41</f>
        <v>14.7</v>
      </c>
      <c r="D40" s="33">
        <f t="shared" si="8"/>
        <v>11.3</v>
      </c>
      <c r="E40" s="15"/>
    </row>
    <row r="41" spans="1:5" ht="19.5" customHeight="1" x14ac:dyDescent="0.25">
      <c r="A41" s="32" t="s">
        <v>59</v>
      </c>
      <c r="B41" s="31">
        <v>14.7</v>
      </c>
      <c r="C41" s="31">
        <v>14.7</v>
      </c>
      <c r="D41" s="31">
        <v>11.3</v>
      </c>
      <c r="E41" s="15"/>
    </row>
    <row r="42" spans="1:5" ht="19.5" customHeight="1" x14ac:dyDescent="0.25">
      <c r="A42" s="35" t="s">
        <v>70</v>
      </c>
      <c r="B42" s="33">
        <f>B43</f>
        <v>33.700000000000003</v>
      </c>
      <c r="C42" s="33">
        <f t="shared" ref="C42:D42" si="9">C43</f>
        <v>33.700000000000003</v>
      </c>
      <c r="D42" s="33">
        <f t="shared" si="9"/>
        <v>25.7</v>
      </c>
      <c r="E42" s="15"/>
    </row>
    <row r="43" spans="1:5" ht="19.5" customHeight="1" x14ac:dyDescent="0.25">
      <c r="A43" s="32" t="s">
        <v>59</v>
      </c>
      <c r="B43" s="31">
        <v>33.700000000000003</v>
      </c>
      <c r="C43" s="31">
        <v>33.700000000000003</v>
      </c>
      <c r="D43" s="31">
        <v>25.7</v>
      </c>
      <c r="E43" s="15"/>
    </row>
    <row r="44" spans="1:5" ht="18.75" customHeight="1" x14ac:dyDescent="0.25">
      <c r="A44" s="36" t="s">
        <v>5</v>
      </c>
      <c r="B44" s="33">
        <f>B45</f>
        <v>10.7</v>
      </c>
      <c r="C44" s="33">
        <f t="shared" ref="C44:D44" si="10">C45</f>
        <v>10.7</v>
      </c>
      <c r="D44" s="33">
        <f t="shared" si="10"/>
        <v>8.1999999999999993</v>
      </c>
      <c r="E44" s="33"/>
    </row>
    <row r="45" spans="1:5" ht="18" customHeight="1" x14ac:dyDescent="0.25">
      <c r="A45" s="32" t="s">
        <v>59</v>
      </c>
      <c r="B45" s="31">
        <v>10.7</v>
      </c>
      <c r="C45" s="3">
        <v>10.7</v>
      </c>
      <c r="D45" s="3">
        <v>8.1999999999999993</v>
      </c>
      <c r="E45" s="11"/>
    </row>
    <row r="46" spans="1:5" ht="18.75" customHeight="1" x14ac:dyDescent="0.25">
      <c r="A46" s="35" t="s">
        <v>118</v>
      </c>
      <c r="B46" s="33">
        <f>B47</f>
        <v>18.5</v>
      </c>
      <c r="C46" s="33">
        <f t="shared" ref="C46:D46" si="11">C47</f>
        <v>18.5</v>
      </c>
      <c r="D46" s="33">
        <f t="shared" si="11"/>
        <v>14.1</v>
      </c>
      <c r="E46" s="71"/>
    </row>
    <row r="47" spans="1:5" ht="18.75" customHeight="1" x14ac:dyDescent="0.25">
      <c r="A47" s="32" t="s">
        <v>59</v>
      </c>
      <c r="B47" s="31">
        <v>18.5</v>
      </c>
      <c r="C47" s="31">
        <v>18.5</v>
      </c>
      <c r="D47" s="31">
        <v>14.1</v>
      </c>
      <c r="E47" s="83"/>
    </row>
    <row r="48" spans="1:5" ht="32.25" customHeight="1" x14ac:dyDescent="0.25">
      <c r="A48" s="36" t="s">
        <v>12</v>
      </c>
      <c r="B48" s="33">
        <f>B50+B49</f>
        <v>24.5</v>
      </c>
      <c r="C48" s="33">
        <f t="shared" ref="C48:D48" si="12">C50+C49</f>
        <v>24.5</v>
      </c>
      <c r="D48" s="33">
        <f t="shared" si="12"/>
        <v>14.1</v>
      </c>
      <c r="E48" s="33"/>
    </row>
    <row r="49" spans="1:6" ht="14.25" customHeight="1" x14ac:dyDescent="0.25">
      <c r="A49" s="37" t="s">
        <v>18</v>
      </c>
      <c r="B49" s="31">
        <v>6</v>
      </c>
      <c r="C49" s="31">
        <v>6</v>
      </c>
      <c r="D49" s="33"/>
      <c r="E49" s="33"/>
    </row>
    <row r="50" spans="1:6" ht="18" customHeight="1" x14ac:dyDescent="0.25">
      <c r="A50" s="32" t="s">
        <v>71</v>
      </c>
      <c r="B50" s="31">
        <v>18.5</v>
      </c>
      <c r="C50" s="3">
        <v>18.5</v>
      </c>
      <c r="D50" s="3">
        <v>14.1</v>
      </c>
      <c r="E50" s="11"/>
    </row>
    <row r="51" spans="1:6" ht="18" customHeight="1" x14ac:dyDescent="0.25">
      <c r="A51" s="36" t="s">
        <v>119</v>
      </c>
      <c r="B51" s="33">
        <f>B52</f>
        <v>6.1</v>
      </c>
      <c r="C51" s="33">
        <f t="shared" ref="C51:D51" si="13">C52</f>
        <v>6.1</v>
      </c>
      <c r="D51" s="33">
        <f t="shared" si="13"/>
        <v>4.5999999999999996</v>
      </c>
      <c r="E51" s="33"/>
    </row>
    <row r="52" spans="1:6" ht="22.5" customHeight="1" x14ac:dyDescent="0.25">
      <c r="A52" s="29" t="s">
        <v>59</v>
      </c>
      <c r="B52" s="31">
        <v>6.1</v>
      </c>
      <c r="C52" s="3">
        <v>6.1</v>
      </c>
      <c r="D52" s="3">
        <v>4.5999999999999996</v>
      </c>
      <c r="E52" s="11"/>
    </row>
    <row r="53" spans="1:6" x14ac:dyDescent="0.25">
      <c r="A53" s="38" t="s">
        <v>21</v>
      </c>
      <c r="B53" s="33">
        <f>B31+B34+B38+B40+B42+B44+B46+B48+B51</f>
        <v>165.6</v>
      </c>
      <c r="C53" s="33">
        <f>C31+C34+C38+C40+C42+C44+C46+C48+C51</f>
        <v>168.6</v>
      </c>
      <c r="D53" s="33">
        <f>D31+D34+D38+D40+D42+D44+D46+D48+D51</f>
        <v>112.69999999999999</v>
      </c>
      <c r="E53" s="33">
        <f>E31+E34+E38+E40+E42+E44+E46+E48+E51</f>
        <v>-3</v>
      </c>
    </row>
    <row r="54" spans="1:6" x14ac:dyDescent="0.25">
      <c r="A54" s="29" t="s">
        <v>19</v>
      </c>
      <c r="B54" s="31">
        <f>B35+B49+B32</f>
        <v>15</v>
      </c>
      <c r="C54" s="31">
        <f t="shared" ref="C54:E54" si="14">C35+C49+C32</f>
        <v>18</v>
      </c>
      <c r="D54" s="31"/>
      <c r="E54" s="31">
        <f t="shared" si="14"/>
        <v>-3</v>
      </c>
    </row>
    <row r="55" spans="1:6" x14ac:dyDescent="0.25">
      <c r="A55" s="37" t="s">
        <v>50</v>
      </c>
      <c r="B55" s="34">
        <f>B33+B36+B39+B41+B43+B45+B47+B50+B52</f>
        <v>147.6</v>
      </c>
      <c r="C55" s="34">
        <f>C33+C36+C39+C41+C43+C45+C47+C50+C52</f>
        <v>147.6</v>
      </c>
      <c r="D55" s="34">
        <f>D33+D36+D39+D41+D43+D45+D47+D50+D52</f>
        <v>112.69999999999999</v>
      </c>
      <c r="E55" s="34"/>
    </row>
    <row r="56" spans="1:6" x14ac:dyDescent="0.25">
      <c r="A56" s="32" t="s">
        <v>98</v>
      </c>
      <c r="B56" s="3">
        <f>B37</f>
        <v>3</v>
      </c>
      <c r="C56" s="3">
        <f t="shared" ref="C56" si="15">C37</f>
        <v>3</v>
      </c>
      <c r="D56" s="3"/>
      <c r="E56" s="3"/>
    </row>
    <row r="57" spans="1:6" ht="27.75" customHeight="1" x14ac:dyDescent="0.25">
      <c r="A57" s="63" t="s">
        <v>22</v>
      </c>
      <c r="B57" s="16"/>
      <c r="C57" s="16"/>
      <c r="D57" s="12"/>
      <c r="E57" s="39"/>
    </row>
    <row r="58" spans="1:6" ht="18.75" customHeight="1" x14ac:dyDescent="0.25">
      <c r="A58" s="38" t="s">
        <v>2</v>
      </c>
      <c r="B58" s="14">
        <f>B59+B60</f>
        <v>77.900000000000006</v>
      </c>
      <c r="C58" s="14">
        <f t="shared" ref="C58:D58" si="16">C59+C60</f>
        <v>77.900000000000006</v>
      </c>
      <c r="D58" s="14">
        <f t="shared" si="16"/>
        <v>12.5</v>
      </c>
      <c r="E58" s="14"/>
    </row>
    <row r="59" spans="1:6" ht="17.25" customHeight="1" x14ac:dyDescent="0.25">
      <c r="A59" s="29" t="s">
        <v>19</v>
      </c>
      <c r="B59" s="31">
        <v>61.5</v>
      </c>
      <c r="C59" s="3">
        <v>61.5</v>
      </c>
      <c r="D59" s="3"/>
      <c r="E59" s="11"/>
    </row>
    <row r="60" spans="1:6" ht="16.5" customHeight="1" x14ac:dyDescent="0.25">
      <c r="A60" s="80" t="s">
        <v>71</v>
      </c>
      <c r="B60" s="31">
        <v>16.399999999999999</v>
      </c>
      <c r="C60" s="3">
        <v>16.399999999999999</v>
      </c>
      <c r="D60" s="3">
        <v>12.5</v>
      </c>
      <c r="E60" s="11"/>
    </row>
    <row r="61" spans="1:6" ht="19.5" customHeight="1" x14ac:dyDescent="0.25">
      <c r="A61" s="36" t="s">
        <v>11</v>
      </c>
      <c r="B61" s="33">
        <f>B63+B62</f>
        <v>8.9</v>
      </c>
      <c r="C61" s="33">
        <f t="shared" ref="C61:D61" si="17">C63+C62</f>
        <v>8.9</v>
      </c>
      <c r="D61" s="33">
        <f t="shared" si="17"/>
        <v>1.5</v>
      </c>
      <c r="E61" s="2"/>
    </row>
    <row r="62" spans="1:6" ht="19.5" customHeight="1" x14ac:dyDescent="0.25">
      <c r="A62" s="78" t="s">
        <v>19</v>
      </c>
      <c r="B62" s="50">
        <v>7</v>
      </c>
      <c r="C62" s="50">
        <v>7</v>
      </c>
      <c r="D62" s="33"/>
      <c r="E62" s="2"/>
      <c r="F62" s="62"/>
    </row>
    <row r="63" spans="1:6" x14ac:dyDescent="0.25">
      <c r="A63" s="80" t="s">
        <v>71</v>
      </c>
      <c r="B63" s="31">
        <v>1.9</v>
      </c>
      <c r="C63" s="3">
        <v>1.9</v>
      </c>
      <c r="D63" s="3">
        <v>1.5</v>
      </c>
      <c r="E63" s="11"/>
    </row>
    <row r="64" spans="1:6" x14ac:dyDescent="0.25">
      <c r="A64" s="79" t="s">
        <v>23</v>
      </c>
      <c r="B64" s="33">
        <f>B58+B61</f>
        <v>86.800000000000011</v>
      </c>
      <c r="C64" s="33">
        <f t="shared" ref="C64:D64" si="18">C58+C61</f>
        <v>86.800000000000011</v>
      </c>
      <c r="D64" s="33">
        <f t="shared" si="18"/>
        <v>14</v>
      </c>
      <c r="E64" s="33"/>
    </row>
    <row r="65" spans="1:6" ht="18.75" customHeight="1" x14ac:dyDescent="0.25">
      <c r="A65" s="29" t="s">
        <v>19</v>
      </c>
      <c r="B65" s="31">
        <f>B59+B62</f>
        <v>68.5</v>
      </c>
      <c r="C65" s="31">
        <f t="shared" ref="C65" si="19">C59+C62</f>
        <v>68.5</v>
      </c>
      <c r="D65" s="31"/>
      <c r="E65" s="31"/>
      <c r="F65" s="62"/>
    </row>
    <row r="66" spans="1:6" x14ac:dyDescent="0.25">
      <c r="A66" s="37" t="s">
        <v>71</v>
      </c>
      <c r="B66" s="31">
        <f>B60+B63</f>
        <v>18.299999999999997</v>
      </c>
      <c r="C66" s="31">
        <f t="shared" ref="C66:D66" si="20">C60+C63</f>
        <v>18.299999999999997</v>
      </c>
      <c r="D66" s="31">
        <f t="shared" si="20"/>
        <v>14</v>
      </c>
      <c r="E66" s="3"/>
    </row>
    <row r="67" spans="1:6" ht="25.5" customHeight="1" x14ac:dyDescent="0.25">
      <c r="A67" s="121" t="s">
        <v>24</v>
      </c>
      <c r="B67" s="122"/>
      <c r="C67" s="122"/>
      <c r="D67" s="122"/>
      <c r="E67" s="122"/>
    </row>
    <row r="68" spans="1:6" ht="18.75" customHeight="1" x14ac:dyDescent="0.25">
      <c r="A68" s="99" t="s">
        <v>6</v>
      </c>
      <c r="B68" s="107">
        <f>B70+B71+B69</f>
        <v>-5.9999999999999982</v>
      </c>
      <c r="C68" s="107">
        <f t="shared" ref="C68:D68" si="21">C70+C71+C69</f>
        <v>-5.9999999999999982</v>
      </c>
      <c r="D68" s="107">
        <f t="shared" si="21"/>
        <v>5.5</v>
      </c>
      <c r="E68" s="100"/>
    </row>
    <row r="69" spans="1:6" ht="18.75" customHeight="1" x14ac:dyDescent="0.25">
      <c r="A69" s="78" t="s">
        <v>19</v>
      </c>
      <c r="B69" s="120">
        <v>5.4</v>
      </c>
      <c r="C69" s="120">
        <v>5.4</v>
      </c>
      <c r="D69" s="107"/>
      <c r="E69" s="100"/>
    </row>
    <row r="70" spans="1:6" ht="18.75" customHeight="1" x14ac:dyDescent="0.25">
      <c r="A70" s="97" t="s">
        <v>108</v>
      </c>
      <c r="B70" s="108">
        <v>-17.2</v>
      </c>
      <c r="C70" s="108">
        <v>-17.2</v>
      </c>
      <c r="D70" s="108">
        <v>1.1000000000000001</v>
      </c>
      <c r="E70" s="100"/>
    </row>
    <row r="71" spans="1:6" ht="21.75" customHeight="1" x14ac:dyDescent="0.25">
      <c r="A71" s="32" t="s">
        <v>71</v>
      </c>
      <c r="B71" s="71">
        <v>5.8</v>
      </c>
      <c r="C71" s="71">
        <v>5.8</v>
      </c>
      <c r="D71" s="71">
        <v>4.4000000000000004</v>
      </c>
      <c r="E71" s="100"/>
    </row>
    <row r="72" spans="1:6" ht="18" customHeight="1" x14ac:dyDescent="0.25">
      <c r="A72" s="98" t="s">
        <v>120</v>
      </c>
      <c r="B72" s="33">
        <f>B73</f>
        <v>10</v>
      </c>
      <c r="C72" s="33">
        <f>C73</f>
        <v>10</v>
      </c>
      <c r="D72" s="33">
        <f>D73</f>
        <v>7.6</v>
      </c>
      <c r="E72" s="2"/>
    </row>
    <row r="73" spans="1:6" x14ac:dyDescent="0.25">
      <c r="A73" s="32" t="s">
        <v>72</v>
      </c>
      <c r="B73" s="31">
        <v>10</v>
      </c>
      <c r="C73" s="3">
        <v>10</v>
      </c>
      <c r="D73" s="3">
        <v>7.6</v>
      </c>
      <c r="E73" s="11"/>
    </row>
    <row r="74" spans="1:6" ht="15.75" x14ac:dyDescent="0.25">
      <c r="A74" s="35" t="s">
        <v>121</v>
      </c>
      <c r="B74" s="33">
        <f>B75</f>
        <v>4.0999999999999996</v>
      </c>
      <c r="C74" s="33">
        <f>C75</f>
        <v>4.0999999999999996</v>
      </c>
      <c r="D74" s="33">
        <f>D75</f>
        <v>3.1</v>
      </c>
      <c r="E74" s="2"/>
    </row>
    <row r="75" spans="1:6" x14ac:dyDescent="0.25">
      <c r="A75" s="32" t="s">
        <v>72</v>
      </c>
      <c r="B75" s="31">
        <v>4.0999999999999996</v>
      </c>
      <c r="C75" s="3">
        <v>4.0999999999999996</v>
      </c>
      <c r="D75" s="3">
        <v>3.1</v>
      </c>
      <c r="E75" s="11"/>
    </row>
    <row r="76" spans="1:6" ht="15.75" x14ac:dyDescent="0.25">
      <c r="A76" s="28" t="s">
        <v>122</v>
      </c>
      <c r="B76" s="33">
        <f>B77</f>
        <v>6.8</v>
      </c>
      <c r="C76" s="33">
        <f>C77</f>
        <v>6.8</v>
      </c>
      <c r="D76" s="33">
        <f>D77</f>
        <v>5.2</v>
      </c>
      <c r="E76" s="33"/>
    </row>
    <row r="77" spans="1:6" x14ac:dyDescent="0.25">
      <c r="A77" s="32" t="s">
        <v>72</v>
      </c>
      <c r="B77" s="31">
        <v>6.8</v>
      </c>
      <c r="C77" s="3">
        <v>6.8</v>
      </c>
      <c r="D77" s="3">
        <v>5.2</v>
      </c>
      <c r="E77" s="11"/>
    </row>
    <row r="78" spans="1:6" ht="16.5" customHeight="1" x14ac:dyDescent="0.25">
      <c r="A78" s="28" t="s">
        <v>123</v>
      </c>
      <c r="B78" s="33">
        <f>B80+B79</f>
        <v>10</v>
      </c>
      <c r="C78" s="33">
        <f t="shared" ref="C78:D78" si="22">C80+C79</f>
        <v>10</v>
      </c>
      <c r="D78" s="33">
        <f t="shared" si="22"/>
        <v>7.2</v>
      </c>
      <c r="E78" s="2"/>
    </row>
    <row r="79" spans="1:6" ht="16.5" customHeight="1" x14ac:dyDescent="0.25">
      <c r="A79" s="29" t="s">
        <v>18</v>
      </c>
      <c r="B79" s="31">
        <v>4.2</v>
      </c>
      <c r="C79" s="31">
        <v>4.2</v>
      </c>
      <c r="D79" s="3">
        <v>2.8</v>
      </c>
      <c r="E79" s="2"/>
    </row>
    <row r="80" spans="1:6" ht="16.5" customHeight="1" x14ac:dyDescent="0.25">
      <c r="A80" s="32" t="s">
        <v>74</v>
      </c>
      <c r="B80" s="31">
        <v>5.8</v>
      </c>
      <c r="C80" s="3">
        <v>5.8</v>
      </c>
      <c r="D80" s="3">
        <v>4.4000000000000004</v>
      </c>
      <c r="E80" s="11"/>
    </row>
    <row r="81" spans="1:20" ht="15.75" customHeight="1" x14ac:dyDescent="0.25">
      <c r="A81" s="40" t="s">
        <v>125</v>
      </c>
      <c r="B81" s="33">
        <f>B82</f>
        <v>6.5</v>
      </c>
      <c r="C81" s="33">
        <f>C82</f>
        <v>6.5</v>
      </c>
      <c r="D81" s="33">
        <f>D82</f>
        <v>5</v>
      </c>
      <c r="E81" s="2"/>
    </row>
    <row r="82" spans="1:20" ht="17.25" customHeight="1" x14ac:dyDescent="0.25">
      <c r="A82" s="32" t="s">
        <v>72</v>
      </c>
      <c r="B82" s="31">
        <v>6.5</v>
      </c>
      <c r="C82" s="3">
        <v>6.5</v>
      </c>
      <c r="D82" s="3">
        <v>5</v>
      </c>
      <c r="E82" s="11"/>
    </row>
    <row r="83" spans="1:20" ht="17.25" customHeight="1" x14ac:dyDescent="0.25">
      <c r="A83" s="28" t="s">
        <v>124</v>
      </c>
      <c r="B83" s="33">
        <f>B84</f>
        <v>3.9</v>
      </c>
      <c r="C83" s="33">
        <f>C84</f>
        <v>3.9</v>
      </c>
      <c r="D83" s="33">
        <f>D84</f>
        <v>3</v>
      </c>
      <c r="E83" s="2"/>
    </row>
    <row r="84" spans="1:20" ht="17.25" customHeight="1" x14ac:dyDescent="0.25">
      <c r="A84" s="32" t="s">
        <v>72</v>
      </c>
      <c r="B84" s="31">
        <v>3.9</v>
      </c>
      <c r="C84" s="3">
        <v>3.9</v>
      </c>
      <c r="D84" s="3">
        <v>3</v>
      </c>
      <c r="E84" s="11"/>
    </row>
    <row r="85" spans="1:20" ht="15.75" x14ac:dyDescent="0.25">
      <c r="A85" s="28" t="s">
        <v>126</v>
      </c>
      <c r="B85" s="33">
        <f>B86</f>
        <v>4.2</v>
      </c>
      <c r="C85" s="33">
        <f>C86</f>
        <v>4.2</v>
      </c>
      <c r="D85" s="33">
        <f>D86</f>
        <v>3.2</v>
      </c>
      <c r="E85" s="33"/>
    </row>
    <row r="86" spans="1:20" ht="19.5" customHeight="1" x14ac:dyDescent="0.25">
      <c r="A86" s="32" t="s">
        <v>72</v>
      </c>
      <c r="B86" s="30">
        <v>4.2</v>
      </c>
      <c r="C86" s="3">
        <v>4.2</v>
      </c>
      <c r="D86" s="3">
        <v>3.2</v>
      </c>
      <c r="E86" s="11"/>
    </row>
    <row r="87" spans="1:20" ht="15.75" x14ac:dyDescent="0.25">
      <c r="A87" s="41" t="s">
        <v>127</v>
      </c>
      <c r="B87" s="18">
        <f>B88</f>
        <v>6.2</v>
      </c>
      <c r="C87" s="18">
        <f>C88</f>
        <v>6.2</v>
      </c>
      <c r="D87" s="18">
        <f>D88</f>
        <v>4.7</v>
      </c>
      <c r="E87" s="18"/>
      <c r="F87" s="7"/>
      <c r="R87" s="6"/>
      <c r="S87" s="6"/>
      <c r="T87" s="6"/>
    </row>
    <row r="88" spans="1:20" x14ac:dyDescent="0.25">
      <c r="A88" s="32" t="s">
        <v>72</v>
      </c>
      <c r="B88" s="15">
        <v>6.2</v>
      </c>
      <c r="C88" s="11">
        <v>6.2</v>
      </c>
      <c r="D88" s="17">
        <v>4.7</v>
      </c>
      <c r="E88" s="11"/>
      <c r="H88" s="6"/>
      <c r="I88" s="6"/>
    </row>
    <row r="89" spans="1:20" ht="15.75" x14ac:dyDescent="0.25">
      <c r="A89" s="41" t="s">
        <v>39</v>
      </c>
      <c r="B89" s="18">
        <f>B90</f>
        <v>7.3</v>
      </c>
      <c r="C89" s="18">
        <f>C90</f>
        <v>7.3</v>
      </c>
      <c r="D89" s="18">
        <f>D90</f>
        <v>5.6</v>
      </c>
      <c r="E89" s="27"/>
      <c r="F89" s="8"/>
    </row>
    <row r="90" spans="1:20" x14ac:dyDescent="0.25">
      <c r="A90" s="32" t="s">
        <v>72</v>
      </c>
      <c r="B90" s="15">
        <v>7.3</v>
      </c>
      <c r="C90" s="11">
        <v>7.3</v>
      </c>
      <c r="D90" s="17">
        <v>5.6</v>
      </c>
      <c r="E90" s="11"/>
      <c r="F90" s="8"/>
      <c r="G90" s="6"/>
    </row>
    <row r="91" spans="1:20" ht="15.75" x14ac:dyDescent="0.25">
      <c r="A91" s="41" t="s">
        <v>128</v>
      </c>
      <c r="B91" s="18">
        <f>B92</f>
        <v>4.2</v>
      </c>
      <c r="C91" s="18">
        <f>C92</f>
        <v>4.2</v>
      </c>
      <c r="D91" s="18">
        <f>D92</f>
        <v>3.2</v>
      </c>
      <c r="E91" s="27"/>
    </row>
    <row r="92" spans="1:20" x14ac:dyDescent="0.25">
      <c r="A92" s="32" t="s">
        <v>72</v>
      </c>
      <c r="B92" s="15">
        <v>4.2</v>
      </c>
      <c r="C92" s="11">
        <v>4.2</v>
      </c>
      <c r="D92" s="17">
        <v>3.2</v>
      </c>
      <c r="E92" s="11"/>
    </row>
    <row r="93" spans="1:20" ht="15.75" x14ac:dyDescent="0.25">
      <c r="A93" s="42" t="s">
        <v>129</v>
      </c>
      <c r="B93" s="18">
        <f>B94</f>
        <v>4.0999999999999996</v>
      </c>
      <c r="C93" s="18">
        <f>C94</f>
        <v>4.0999999999999996</v>
      </c>
      <c r="D93" s="18">
        <f>D94</f>
        <v>3.1</v>
      </c>
      <c r="E93" s="18"/>
    </row>
    <row r="94" spans="1:20" x14ac:dyDescent="0.25">
      <c r="A94" s="32" t="s">
        <v>72</v>
      </c>
      <c r="B94" s="15">
        <v>4.0999999999999996</v>
      </c>
      <c r="C94" s="11">
        <v>4.0999999999999996</v>
      </c>
      <c r="D94" s="17">
        <v>3.1</v>
      </c>
      <c r="E94" s="11"/>
    </row>
    <row r="95" spans="1:20" ht="15.75" x14ac:dyDescent="0.25">
      <c r="A95" s="41" t="s">
        <v>130</v>
      </c>
      <c r="B95" s="18">
        <f>B96</f>
        <v>6.2</v>
      </c>
      <c r="C95" s="18">
        <f>C96</f>
        <v>6.2</v>
      </c>
      <c r="D95" s="18">
        <f>D96</f>
        <v>4.7</v>
      </c>
      <c r="E95" s="18"/>
    </row>
    <row r="96" spans="1:20" x14ac:dyDescent="0.25">
      <c r="A96" s="32" t="s">
        <v>72</v>
      </c>
      <c r="B96" s="15">
        <v>6.2</v>
      </c>
      <c r="C96" s="11">
        <v>6.2</v>
      </c>
      <c r="D96" s="17">
        <v>4.7</v>
      </c>
      <c r="E96" s="11"/>
    </row>
    <row r="97" spans="1:5" ht="15.75" x14ac:dyDescent="0.25">
      <c r="A97" s="41" t="s">
        <v>131</v>
      </c>
      <c r="B97" s="18">
        <f>B98</f>
        <v>4.3</v>
      </c>
      <c r="C97" s="18">
        <f>C98</f>
        <v>4.3</v>
      </c>
      <c r="D97" s="18">
        <f>D98</f>
        <v>3.3</v>
      </c>
      <c r="E97" s="27"/>
    </row>
    <row r="98" spans="1:5" x14ac:dyDescent="0.25">
      <c r="A98" s="32" t="s">
        <v>72</v>
      </c>
      <c r="B98" s="15">
        <v>4.3</v>
      </c>
      <c r="C98" s="11">
        <v>4.3</v>
      </c>
      <c r="D98" s="17">
        <v>3.3</v>
      </c>
      <c r="E98" s="11"/>
    </row>
    <row r="99" spans="1:5" ht="15.75" x14ac:dyDescent="0.25">
      <c r="A99" s="41" t="s">
        <v>132</v>
      </c>
      <c r="B99" s="18">
        <f>B100</f>
        <v>5.2</v>
      </c>
      <c r="C99" s="18">
        <f>C100</f>
        <v>5.2</v>
      </c>
      <c r="D99" s="18">
        <f>D100</f>
        <v>4</v>
      </c>
      <c r="E99" s="18"/>
    </row>
    <row r="100" spans="1:5" x14ac:dyDescent="0.25">
      <c r="A100" s="32" t="s">
        <v>72</v>
      </c>
      <c r="B100" s="15">
        <v>5.2</v>
      </c>
      <c r="C100" s="11">
        <v>5.2</v>
      </c>
      <c r="D100" s="17">
        <v>4</v>
      </c>
      <c r="E100" s="11"/>
    </row>
    <row r="101" spans="1:5" ht="15.75" x14ac:dyDescent="0.25">
      <c r="A101" s="42" t="s">
        <v>133</v>
      </c>
      <c r="B101" s="18">
        <f>B102</f>
        <v>5.6</v>
      </c>
      <c r="C101" s="18">
        <f>C102</f>
        <v>5.6</v>
      </c>
      <c r="D101" s="18">
        <f>D102</f>
        <v>4.3</v>
      </c>
      <c r="E101" s="27"/>
    </row>
    <row r="102" spans="1:5" x14ac:dyDescent="0.25">
      <c r="A102" s="32" t="s">
        <v>72</v>
      </c>
      <c r="B102" s="15">
        <v>5.6</v>
      </c>
      <c r="C102" s="11">
        <v>5.6</v>
      </c>
      <c r="D102" s="17">
        <v>4.3</v>
      </c>
      <c r="E102" s="11"/>
    </row>
    <row r="103" spans="1:5" ht="15.75" x14ac:dyDescent="0.25">
      <c r="A103" s="41" t="s">
        <v>134</v>
      </c>
      <c r="B103" s="18">
        <f>B104</f>
        <v>6.5</v>
      </c>
      <c r="C103" s="18">
        <f>C104</f>
        <v>6.5</v>
      </c>
      <c r="D103" s="18">
        <f>D104</f>
        <v>5</v>
      </c>
      <c r="E103" s="27"/>
    </row>
    <row r="104" spans="1:5" x14ac:dyDescent="0.25">
      <c r="A104" s="32" t="s">
        <v>72</v>
      </c>
      <c r="B104" s="15">
        <v>6.5</v>
      </c>
      <c r="C104" s="11">
        <v>6.5</v>
      </c>
      <c r="D104" s="17">
        <v>5</v>
      </c>
      <c r="E104" s="11"/>
    </row>
    <row r="105" spans="1:5" ht="15.75" x14ac:dyDescent="0.25">
      <c r="A105" s="41" t="s">
        <v>135</v>
      </c>
      <c r="B105" s="18">
        <f>B106</f>
        <v>5.2</v>
      </c>
      <c r="C105" s="18">
        <f>C106</f>
        <v>5.2</v>
      </c>
      <c r="D105" s="18">
        <f>D106</f>
        <v>4</v>
      </c>
      <c r="E105" s="27"/>
    </row>
    <row r="106" spans="1:5" x14ac:dyDescent="0.25">
      <c r="A106" s="32" t="s">
        <v>72</v>
      </c>
      <c r="B106" s="15">
        <v>5.2</v>
      </c>
      <c r="C106" s="11">
        <v>5.2</v>
      </c>
      <c r="D106" s="17">
        <v>4</v>
      </c>
      <c r="E106" s="11"/>
    </row>
    <row r="107" spans="1:5" ht="15.75" x14ac:dyDescent="0.25">
      <c r="A107" s="41" t="s">
        <v>136</v>
      </c>
      <c r="B107" s="18">
        <f>B108</f>
        <v>4.8</v>
      </c>
      <c r="C107" s="18">
        <f>C108</f>
        <v>4.8</v>
      </c>
      <c r="D107" s="18">
        <f>D108</f>
        <v>3.7</v>
      </c>
      <c r="E107" s="18"/>
    </row>
    <row r="108" spans="1:5" x14ac:dyDescent="0.25">
      <c r="A108" s="32" t="s">
        <v>72</v>
      </c>
      <c r="B108" s="15">
        <v>4.8</v>
      </c>
      <c r="C108" s="11">
        <v>4.8</v>
      </c>
      <c r="D108" s="17">
        <v>3.7</v>
      </c>
      <c r="E108" s="11"/>
    </row>
    <row r="109" spans="1:5" ht="15.75" x14ac:dyDescent="0.25">
      <c r="A109" s="41" t="s">
        <v>137</v>
      </c>
      <c r="B109" s="18">
        <f>B111+B110</f>
        <v>10.4</v>
      </c>
      <c r="C109" s="18">
        <f t="shared" ref="C109:D109" si="23">C111+C110</f>
        <v>10.4</v>
      </c>
      <c r="D109" s="18">
        <f t="shared" si="23"/>
        <v>7.8999999999999995</v>
      </c>
      <c r="E109" s="27"/>
    </row>
    <row r="110" spans="1:5" x14ac:dyDescent="0.25">
      <c r="A110" s="29" t="s">
        <v>18</v>
      </c>
      <c r="B110" s="15">
        <v>3.7</v>
      </c>
      <c r="C110" s="15">
        <v>3.7</v>
      </c>
      <c r="D110" s="15">
        <v>2.8</v>
      </c>
      <c r="E110" s="27"/>
    </row>
    <row r="111" spans="1:5" x14ac:dyDescent="0.25">
      <c r="A111" s="32" t="s">
        <v>74</v>
      </c>
      <c r="B111" s="15">
        <v>6.7</v>
      </c>
      <c r="C111" s="11">
        <v>6.7</v>
      </c>
      <c r="D111" s="17">
        <v>5.0999999999999996</v>
      </c>
      <c r="E111" s="11"/>
    </row>
    <row r="112" spans="1:5" ht="15.75" x14ac:dyDescent="0.25">
      <c r="A112" s="41" t="s">
        <v>138</v>
      </c>
      <c r="B112" s="18">
        <f>B113</f>
        <v>5.2</v>
      </c>
      <c r="C112" s="18">
        <f>C113</f>
        <v>5.2</v>
      </c>
      <c r="D112" s="18">
        <f>D113</f>
        <v>4</v>
      </c>
      <c r="E112" s="27"/>
    </row>
    <row r="113" spans="1:5" x14ac:dyDescent="0.25">
      <c r="A113" s="32" t="s">
        <v>72</v>
      </c>
      <c r="B113" s="15">
        <v>5.2</v>
      </c>
      <c r="C113" s="11">
        <v>5.2</v>
      </c>
      <c r="D113" s="17">
        <v>4</v>
      </c>
      <c r="E113" s="11"/>
    </row>
    <row r="114" spans="1:5" ht="15.75" x14ac:dyDescent="0.25">
      <c r="A114" s="41" t="s">
        <v>139</v>
      </c>
      <c r="B114" s="18">
        <f>B115</f>
        <v>7.2</v>
      </c>
      <c r="C114" s="18">
        <f>C115</f>
        <v>7.2</v>
      </c>
      <c r="D114" s="18">
        <f>D115</f>
        <v>5.5</v>
      </c>
      <c r="E114" s="27"/>
    </row>
    <row r="115" spans="1:5" x14ac:dyDescent="0.25">
      <c r="A115" s="32" t="s">
        <v>72</v>
      </c>
      <c r="B115" s="15">
        <v>7.2</v>
      </c>
      <c r="C115" s="11">
        <v>7.2</v>
      </c>
      <c r="D115" s="17">
        <v>5.5</v>
      </c>
      <c r="E115" s="11"/>
    </row>
    <row r="116" spans="1:5" ht="15.75" x14ac:dyDescent="0.25">
      <c r="A116" s="42" t="s">
        <v>140</v>
      </c>
      <c r="B116" s="18">
        <f>B117</f>
        <v>5.8</v>
      </c>
      <c r="C116" s="18">
        <f>C117</f>
        <v>5.8</v>
      </c>
      <c r="D116" s="18">
        <f>D117</f>
        <v>4.4000000000000004</v>
      </c>
      <c r="E116" s="27"/>
    </row>
    <row r="117" spans="1:5" x14ac:dyDescent="0.25">
      <c r="A117" s="32" t="s">
        <v>72</v>
      </c>
      <c r="B117" s="15">
        <v>5.8</v>
      </c>
      <c r="C117" s="11">
        <v>5.8</v>
      </c>
      <c r="D117" s="17">
        <v>4.4000000000000004</v>
      </c>
      <c r="E117" s="11"/>
    </row>
    <row r="118" spans="1:5" ht="15.75" x14ac:dyDescent="0.25">
      <c r="A118" s="41" t="s">
        <v>141</v>
      </c>
      <c r="B118" s="18">
        <f>B119</f>
        <v>6.2</v>
      </c>
      <c r="C118" s="18">
        <f>C119</f>
        <v>6.2</v>
      </c>
      <c r="D118" s="18">
        <f>D119</f>
        <v>4.7</v>
      </c>
      <c r="E118" s="18"/>
    </row>
    <row r="119" spans="1:5" x14ac:dyDescent="0.25">
      <c r="A119" s="32" t="s">
        <v>72</v>
      </c>
      <c r="B119" s="15">
        <v>6.2</v>
      </c>
      <c r="C119" s="11">
        <v>6.2</v>
      </c>
      <c r="D119" s="17">
        <v>4.7</v>
      </c>
      <c r="E119" s="11"/>
    </row>
    <row r="120" spans="1:5" x14ac:dyDescent="0.25">
      <c r="A120" s="43" t="s">
        <v>142</v>
      </c>
      <c r="B120" s="18">
        <f>B121</f>
        <v>6.7</v>
      </c>
      <c r="C120" s="18">
        <f>C121</f>
        <v>6.7</v>
      </c>
      <c r="D120" s="18">
        <f>D121</f>
        <v>5.0999999999999996</v>
      </c>
      <c r="E120" s="18"/>
    </row>
    <row r="121" spans="1:5" x14ac:dyDescent="0.25">
      <c r="A121" s="32" t="s">
        <v>72</v>
      </c>
      <c r="B121" s="15">
        <v>6.7</v>
      </c>
      <c r="C121" s="11">
        <v>6.7</v>
      </c>
      <c r="D121" s="17">
        <v>5.0999999999999996</v>
      </c>
      <c r="E121" s="11"/>
    </row>
    <row r="122" spans="1:5" ht="15.75" x14ac:dyDescent="0.25">
      <c r="A122" s="41" t="s">
        <v>143</v>
      </c>
      <c r="B122" s="18">
        <f>B123</f>
        <v>5.5</v>
      </c>
      <c r="C122" s="18">
        <f>C123</f>
        <v>5.5</v>
      </c>
      <c r="D122" s="18">
        <f>D123</f>
        <v>4.2</v>
      </c>
      <c r="E122" s="18"/>
    </row>
    <row r="123" spans="1:5" x14ac:dyDescent="0.25">
      <c r="A123" s="32" t="s">
        <v>72</v>
      </c>
      <c r="B123" s="15">
        <v>5.5</v>
      </c>
      <c r="C123" s="11">
        <v>5.5</v>
      </c>
      <c r="D123" s="17">
        <v>4.2</v>
      </c>
      <c r="E123" s="11"/>
    </row>
    <row r="124" spans="1:5" ht="15.75" x14ac:dyDescent="0.25">
      <c r="A124" s="41" t="s">
        <v>144</v>
      </c>
      <c r="B124" s="18">
        <f>B125</f>
        <v>5</v>
      </c>
      <c r="C124" s="18">
        <f>C125</f>
        <v>5</v>
      </c>
      <c r="D124" s="18">
        <f>D125</f>
        <v>3.8</v>
      </c>
      <c r="E124" s="27"/>
    </row>
    <row r="125" spans="1:5" x14ac:dyDescent="0.25">
      <c r="A125" s="32" t="s">
        <v>72</v>
      </c>
      <c r="B125" s="15">
        <v>5</v>
      </c>
      <c r="C125" s="11">
        <v>5</v>
      </c>
      <c r="D125" s="17">
        <v>3.8</v>
      </c>
      <c r="E125" s="11"/>
    </row>
    <row r="126" spans="1:5" x14ac:dyDescent="0.25">
      <c r="A126" s="44" t="s">
        <v>145</v>
      </c>
      <c r="B126" s="18">
        <f>B127</f>
        <v>5.0999999999999996</v>
      </c>
      <c r="C126" s="18">
        <f>C127</f>
        <v>5.0999999999999996</v>
      </c>
      <c r="D126" s="18">
        <f>D127</f>
        <v>3.9</v>
      </c>
      <c r="E126" s="18"/>
    </row>
    <row r="127" spans="1:5" x14ac:dyDescent="0.25">
      <c r="A127" s="32" t="s">
        <v>72</v>
      </c>
      <c r="B127" s="15">
        <v>5.0999999999999996</v>
      </c>
      <c r="C127" s="11">
        <v>5.0999999999999996</v>
      </c>
      <c r="D127" s="17">
        <v>3.9</v>
      </c>
      <c r="E127" s="11"/>
    </row>
    <row r="128" spans="1:5" ht="15.75" x14ac:dyDescent="0.25">
      <c r="A128" s="41" t="s">
        <v>146</v>
      </c>
      <c r="B128" s="18">
        <f>B129</f>
        <v>6.2</v>
      </c>
      <c r="C128" s="18">
        <f>C129</f>
        <v>6.2</v>
      </c>
      <c r="D128" s="18">
        <f>D129</f>
        <v>4.7</v>
      </c>
      <c r="E128" s="18"/>
    </row>
    <row r="129" spans="1:5" x14ac:dyDescent="0.25">
      <c r="A129" s="32" t="s">
        <v>72</v>
      </c>
      <c r="B129" s="15">
        <v>6.2</v>
      </c>
      <c r="C129" s="11">
        <v>6.2</v>
      </c>
      <c r="D129" s="17">
        <v>4.7</v>
      </c>
      <c r="E129" s="11"/>
    </row>
    <row r="130" spans="1:5" ht="15.75" x14ac:dyDescent="0.25">
      <c r="A130" s="41" t="s">
        <v>147</v>
      </c>
      <c r="B130" s="18">
        <f>B131</f>
        <v>4.5999999999999996</v>
      </c>
      <c r="C130" s="18">
        <f>C131</f>
        <v>4.5999999999999996</v>
      </c>
      <c r="D130" s="18">
        <f>D131</f>
        <v>3.5</v>
      </c>
      <c r="E130" s="27"/>
    </row>
    <row r="131" spans="1:5" x14ac:dyDescent="0.25">
      <c r="A131" s="32" t="s">
        <v>72</v>
      </c>
      <c r="B131" s="15">
        <v>4.5999999999999996</v>
      </c>
      <c r="C131" s="11">
        <v>4.5999999999999996</v>
      </c>
      <c r="D131" s="17">
        <v>3.5</v>
      </c>
      <c r="E131" s="11"/>
    </row>
    <row r="132" spans="1:5" ht="15.75" x14ac:dyDescent="0.25">
      <c r="A132" s="41" t="s">
        <v>40</v>
      </c>
      <c r="B132" s="18">
        <f>B134+B133</f>
        <v>6.3000000000000007</v>
      </c>
      <c r="C132" s="18">
        <f t="shared" ref="C132:D132" si="24">C134+C133</f>
        <v>6.3000000000000007</v>
      </c>
      <c r="D132" s="18">
        <f t="shared" si="24"/>
        <v>4.8</v>
      </c>
      <c r="E132" s="27"/>
    </row>
    <row r="133" spans="1:5" x14ac:dyDescent="0.25">
      <c r="A133" s="49" t="s">
        <v>88</v>
      </c>
      <c r="B133" s="15">
        <v>1.1000000000000001</v>
      </c>
      <c r="C133" s="15">
        <v>1.1000000000000001</v>
      </c>
      <c r="D133" s="15">
        <v>0.8</v>
      </c>
      <c r="E133" s="27"/>
    </row>
    <row r="134" spans="1:5" x14ac:dyDescent="0.25">
      <c r="A134" s="32" t="s">
        <v>71</v>
      </c>
      <c r="B134" s="15">
        <v>5.2</v>
      </c>
      <c r="C134" s="11">
        <v>5.2</v>
      </c>
      <c r="D134" s="17">
        <v>4</v>
      </c>
      <c r="E134" s="11"/>
    </row>
    <row r="135" spans="1:5" ht="15.75" x14ac:dyDescent="0.25">
      <c r="A135" s="41" t="s">
        <v>41</v>
      </c>
      <c r="B135" s="18">
        <f>B137+B136</f>
        <v>21.1</v>
      </c>
      <c r="C135" s="18">
        <f t="shared" ref="C135:D135" si="25">C137+C136</f>
        <v>21.1</v>
      </c>
      <c r="D135" s="18">
        <f t="shared" si="25"/>
        <v>16.2</v>
      </c>
      <c r="E135" s="27"/>
    </row>
    <row r="136" spans="1:5" x14ac:dyDescent="0.25">
      <c r="A136" s="49" t="s">
        <v>88</v>
      </c>
      <c r="B136" s="15">
        <v>2.2999999999999998</v>
      </c>
      <c r="C136" s="15">
        <v>2.2999999999999998</v>
      </c>
      <c r="D136" s="15">
        <v>1.8</v>
      </c>
      <c r="E136" s="11"/>
    </row>
    <row r="137" spans="1:5" x14ac:dyDescent="0.25">
      <c r="A137" s="32" t="s">
        <v>71</v>
      </c>
      <c r="B137" s="15">
        <v>18.8</v>
      </c>
      <c r="C137" s="11">
        <v>18.8</v>
      </c>
      <c r="D137" s="17">
        <v>14.4</v>
      </c>
      <c r="E137" s="11"/>
    </row>
    <row r="138" spans="1:5" ht="15.75" x14ac:dyDescent="0.25">
      <c r="A138" s="42" t="s">
        <v>26</v>
      </c>
      <c r="B138" s="18">
        <f>B140+B139</f>
        <v>6.4</v>
      </c>
      <c r="C138" s="18">
        <f t="shared" ref="C138:D138" si="26">C140+C139</f>
        <v>6.4</v>
      </c>
      <c r="D138" s="18">
        <f t="shared" si="26"/>
        <v>4.9000000000000004</v>
      </c>
      <c r="E138" s="18"/>
    </row>
    <row r="139" spans="1:5" x14ac:dyDescent="0.25">
      <c r="A139" s="49" t="s">
        <v>88</v>
      </c>
      <c r="B139" s="15">
        <v>1.4</v>
      </c>
      <c r="C139" s="15">
        <v>1.4</v>
      </c>
      <c r="D139" s="15">
        <v>1.1000000000000001</v>
      </c>
      <c r="E139" s="18"/>
    </row>
    <row r="140" spans="1:5" x14ac:dyDescent="0.25">
      <c r="A140" s="29" t="s">
        <v>71</v>
      </c>
      <c r="B140" s="15">
        <v>5</v>
      </c>
      <c r="C140" s="11">
        <v>5</v>
      </c>
      <c r="D140" s="17">
        <v>3.8</v>
      </c>
      <c r="E140" s="11"/>
    </row>
    <row r="141" spans="1:5" ht="15.75" x14ac:dyDescent="0.25">
      <c r="A141" s="41" t="s">
        <v>42</v>
      </c>
      <c r="B141" s="18">
        <f>B143+B142+B144</f>
        <v>8.7999999999999989</v>
      </c>
      <c r="C141" s="18">
        <f t="shared" ref="C141:D141" si="27">C143+C142+C144</f>
        <v>8.7999999999999989</v>
      </c>
      <c r="D141" s="18">
        <f t="shared" si="27"/>
        <v>5.6999999999999993</v>
      </c>
      <c r="E141" s="27"/>
    </row>
    <row r="142" spans="1:5" x14ac:dyDescent="0.25">
      <c r="A142" s="49" t="s">
        <v>88</v>
      </c>
      <c r="B142" s="15">
        <v>1.8</v>
      </c>
      <c r="C142" s="15">
        <v>1.8</v>
      </c>
      <c r="D142" s="15">
        <v>1.4</v>
      </c>
      <c r="E142" s="27"/>
    </row>
    <row r="143" spans="1:5" x14ac:dyDescent="0.25">
      <c r="A143" s="29" t="s">
        <v>71</v>
      </c>
      <c r="B143" s="15">
        <v>5.6</v>
      </c>
      <c r="C143" s="11">
        <v>5.6</v>
      </c>
      <c r="D143" s="17">
        <v>4.3</v>
      </c>
      <c r="E143" s="11"/>
    </row>
    <row r="144" spans="1:5" x14ac:dyDescent="0.25">
      <c r="A144" s="32" t="s">
        <v>99</v>
      </c>
      <c r="B144" s="15">
        <v>1.4</v>
      </c>
      <c r="C144" s="15">
        <v>1.4</v>
      </c>
      <c r="D144" s="70"/>
      <c r="E144" s="11"/>
    </row>
    <row r="145" spans="1:5" ht="15.75" x14ac:dyDescent="0.25">
      <c r="A145" s="42" t="s">
        <v>148</v>
      </c>
      <c r="B145" s="18">
        <f>B147+B146</f>
        <v>11.700000000000001</v>
      </c>
      <c r="C145" s="18">
        <f t="shared" ref="C145:D145" si="28">C147+C146</f>
        <v>11.700000000000001</v>
      </c>
      <c r="D145" s="18">
        <f t="shared" si="28"/>
        <v>9</v>
      </c>
      <c r="E145" s="27"/>
    </row>
    <row r="146" spans="1:5" x14ac:dyDescent="0.25">
      <c r="A146" s="49" t="s">
        <v>88</v>
      </c>
      <c r="B146" s="15">
        <v>1.8</v>
      </c>
      <c r="C146" s="15">
        <v>1.8</v>
      </c>
      <c r="D146" s="15">
        <v>1.4</v>
      </c>
      <c r="E146" s="27"/>
    </row>
    <row r="147" spans="1:5" x14ac:dyDescent="0.25">
      <c r="A147" s="32" t="s">
        <v>71</v>
      </c>
      <c r="B147" s="15">
        <v>9.9</v>
      </c>
      <c r="C147" s="11">
        <v>9.9</v>
      </c>
      <c r="D147" s="17">
        <v>7.6</v>
      </c>
      <c r="E147" s="11"/>
    </row>
    <row r="148" spans="1:5" ht="15.75" x14ac:dyDescent="0.25">
      <c r="A148" s="36" t="s">
        <v>54</v>
      </c>
      <c r="B148" s="18">
        <f>B149</f>
        <v>0.3</v>
      </c>
      <c r="C148" s="18">
        <f t="shared" ref="C148:D148" si="29">C149</f>
        <v>0.3</v>
      </c>
      <c r="D148" s="18">
        <f t="shared" si="29"/>
        <v>0.2</v>
      </c>
      <c r="E148" s="18"/>
    </row>
    <row r="149" spans="1:5" ht="18" customHeight="1" x14ac:dyDescent="0.25">
      <c r="A149" s="48" t="s">
        <v>90</v>
      </c>
      <c r="B149" s="15">
        <v>0.3</v>
      </c>
      <c r="C149" s="15">
        <v>0.3</v>
      </c>
      <c r="D149" s="15">
        <v>0.2</v>
      </c>
      <c r="E149" s="18"/>
    </row>
    <row r="150" spans="1:5" ht="18" customHeight="1" x14ac:dyDescent="0.25">
      <c r="A150" s="42" t="s">
        <v>91</v>
      </c>
      <c r="B150" s="18">
        <f>B151+B152+B153</f>
        <v>-83.5</v>
      </c>
      <c r="C150" s="18">
        <f t="shared" ref="C150:D150" si="30">C151+C152+C153</f>
        <v>-83.5</v>
      </c>
      <c r="D150" s="18">
        <f t="shared" si="30"/>
        <v>-57.5</v>
      </c>
      <c r="E150" s="18"/>
    </row>
    <row r="151" spans="1:5" ht="18" customHeight="1" x14ac:dyDescent="0.25">
      <c r="A151" s="49" t="s">
        <v>18</v>
      </c>
      <c r="B151" s="15">
        <v>-22</v>
      </c>
      <c r="C151" s="15">
        <v>-22</v>
      </c>
      <c r="D151" s="15">
        <v>-12.5</v>
      </c>
      <c r="E151" s="18"/>
    </row>
    <row r="152" spans="1:5" ht="18" customHeight="1" x14ac:dyDescent="0.25">
      <c r="A152" s="49" t="s">
        <v>94</v>
      </c>
      <c r="B152" s="15">
        <v>-67.099999999999994</v>
      </c>
      <c r="C152" s="15">
        <v>-67.099999999999994</v>
      </c>
      <c r="D152" s="15">
        <v>-49.3</v>
      </c>
      <c r="E152" s="18"/>
    </row>
    <row r="153" spans="1:5" ht="18" customHeight="1" x14ac:dyDescent="0.25">
      <c r="A153" s="32" t="s">
        <v>71</v>
      </c>
      <c r="B153" s="15">
        <v>5.6</v>
      </c>
      <c r="C153" s="15">
        <v>5.6</v>
      </c>
      <c r="D153" s="15">
        <v>4.3</v>
      </c>
      <c r="E153" s="18"/>
    </row>
    <row r="154" spans="1:5" ht="15.75" x14ac:dyDescent="0.25">
      <c r="A154" s="41" t="s">
        <v>149</v>
      </c>
      <c r="B154" s="18">
        <f>B156+B155</f>
        <v>5.8</v>
      </c>
      <c r="C154" s="18">
        <f t="shared" ref="C154:D154" si="31">C156+C155</f>
        <v>5.8</v>
      </c>
      <c r="D154" s="18">
        <f t="shared" si="31"/>
        <v>4.4000000000000004</v>
      </c>
      <c r="E154" s="18"/>
    </row>
    <row r="155" spans="1:5" x14ac:dyDescent="0.25">
      <c r="A155" s="49" t="s">
        <v>88</v>
      </c>
      <c r="B155" s="15">
        <v>0.7</v>
      </c>
      <c r="C155" s="15">
        <v>0.7</v>
      </c>
      <c r="D155" s="15">
        <v>0.5</v>
      </c>
      <c r="E155" s="18"/>
    </row>
    <row r="156" spans="1:5" x14ac:dyDescent="0.25">
      <c r="A156" s="32" t="s">
        <v>71</v>
      </c>
      <c r="B156" s="15">
        <v>5.0999999999999996</v>
      </c>
      <c r="C156" s="11">
        <v>5.0999999999999996</v>
      </c>
      <c r="D156" s="17">
        <v>3.9</v>
      </c>
      <c r="E156" s="11"/>
    </row>
    <row r="157" spans="1:5" x14ac:dyDescent="0.25">
      <c r="A157" s="44" t="s">
        <v>150</v>
      </c>
      <c r="B157" s="18">
        <f>B159+B158</f>
        <v>4.4000000000000004</v>
      </c>
      <c r="C157" s="18">
        <f t="shared" ref="C157:D157" si="32">C159+C158</f>
        <v>4.4000000000000004</v>
      </c>
      <c r="D157" s="18">
        <f t="shared" si="32"/>
        <v>3.4</v>
      </c>
      <c r="E157" s="18"/>
    </row>
    <row r="158" spans="1:5" x14ac:dyDescent="0.25">
      <c r="A158" s="49" t="s">
        <v>88</v>
      </c>
      <c r="B158" s="15">
        <v>0.5</v>
      </c>
      <c r="C158" s="15">
        <v>0.5</v>
      </c>
      <c r="D158" s="15">
        <v>0.4</v>
      </c>
      <c r="E158" s="18"/>
    </row>
    <row r="159" spans="1:5" x14ac:dyDescent="0.25">
      <c r="A159" s="32" t="s">
        <v>71</v>
      </c>
      <c r="B159" s="15">
        <v>3.9</v>
      </c>
      <c r="C159" s="11">
        <v>3.9</v>
      </c>
      <c r="D159" s="17">
        <v>3</v>
      </c>
      <c r="E159" s="11"/>
    </row>
    <row r="160" spans="1:5" ht="15.75" x14ac:dyDescent="0.25">
      <c r="A160" s="41" t="s">
        <v>37</v>
      </c>
      <c r="B160" s="18">
        <f>B162+B161</f>
        <v>5</v>
      </c>
      <c r="C160" s="18">
        <f t="shared" ref="C160:D160" si="33">C162+C161</f>
        <v>5</v>
      </c>
      <c r="D160" s="18">
        <f t="shared" si="33"/>
        <v>3.8</v>
      </c>
      <c r="E160" s="27"/>
    </row>
    <row r="161" spans="1:5" x14ac:dyDescent="0.25">
      <c r="A161" s="49" t="s">
        <v>88</v>
      </c>
      <c r="B161" s="15">
        <v>0.5</v>
      </c>
      <c r="C161" s="15">
        <v>0.5</v>
      </c>
      <c r="D161" s="15">
        <v>0.4</v>
      </c>
      <c r="E161" s="27"/>
    </row>
    <row r="162" spans="1:5" x14ac:dyDescent="0.25">
      <c r="A162" s="32" t="s">
        <v>71</v>
      </c>
      <c r="B162" s="15">
        <v>4.5</v>
      </c>
      <c r="C162" s="11">
        <v>4.5</v>
      </c>
      <c r="D162" s="17">
        <v>3.4</v>
      </c>
      <c r="E162" s="11"/>
    </row>
    <row r="163" spans="1:5" ht="15.75" x14ac:dyDescent="0.25">
      <c r="A163" s="42" t="s">
        <v>8</v>
      </c>
      <c r="B163" s="18">
        <f>B165+B164</f>
        <v>9.6999999999999993</v>
      </c>
      <c r="C163" s="18">
        <f t="shared" ref="C163:D163" si="34">C165+C164</f>
        <v>9.6999999999999993</v>
      </c>
      <c r="D163" s="18">
        <f t="shared" si="34"/>
        <v>7.4</v>
      </c>
      <c r="E163" s="18"/>
    </row>
    <row r="164" spans="1:5" x14ac:dyDescent="0.25">
      <c r="A164" s="49" t="s">
        <v>88</v>
      </c>
      <c r="B164" s="15">
        <v>0.6</v>
      </c>
      <c r="C164" s="15">
        <v>0.6</v>
      </c>
      <c r="D164" s="15">
        <v>0.5</v>
      </c>
      <c r="E164" s="18"/>
    </row>
    <row r="165" spans="1:5" x14ac:dyDescent="0.25">
      <c r="A165" s="29" t="s">
        <v>71</v>
      </c>
      <c r="B165" s="15">
        <v>9.1</v>
      </c>
      <c r="C165" s="11">
        <v>9.1</v>
      </c>
      <c r="D165" s="17">
        <v>6.9</v>
      </c>
      <c r="E165" s="11"/>
    </row>
    <row r="166" spans="1:5" ht="15.75" x14ac:dyDescent="0.25">
      <c r="A166" s="28" t="s">
        <v>114</v>
      </c>
      <c r="B166" s="18">
        <f>B168+B169+B170+B167</f>
        <v>-59.5</v>
      </c>
      <c r="C166" s="18">
        <f t="shared" ref="C166:E166" si="35">C168+C169+C170+C167</f>
        <v>-56.9</v>
      </c>
      <c r="D166" s="18">
        <f t="shared" si="35"/>
        <v>-27</v>
      </c>
      <c r="E166" s="18">
        <f t="shared" si="35"/>
        <v>-2.6</v>
      </c>
    </row>
    <row r="167" spans="1:5" x14ac:dyDescent="0.25">
      <c r="A167" s="29" t="s">
        <v>18</v>
      </c>
      <c r="B167" s="15">
        <v>-38</v>
      </c>
      <c r="C167" s="15">
        <v>-38</v>
      </c>
      <c r="D167" s="15">
        <v>-21.5</v>
      </c>
      <c r="E167" s="15"/>
    </row>
    <row r="168" spans="1:5" x14ac:dyDescent="0.25">
      <c r="A168" s="49" t="s">
        <v>89</v>
      </c>
      <c r="B168" s="15">
        <v>-27.1</v>
      </c>
      <c r="C168" s="15">
        <v>-24.5</v>
      </c>
      <c r="D168" s="15">
        <v>-12.8</v>
      </c>
      <c r="E168" s="15">
        <v>-2.6</v>
      </c>
    </row>
    <row r="169" spans="1:5" x14ac:dyDescent="0.25">
      <c r="A169" s="29" t="s">
        <v>71</v>
      </c>
      <c r="B169" s="15">
        <v>9.6</v>
      </c>
      <c r="C169" s="15">
        <v>9.6</v>
      </c>
      <c r="D169" s="15">
        <v>7.3</v>
      </c>
      <c r="E169" s="15"/>
    </row>
    <row r="170" spans="1:5" x14ac:dyDescent="0.25">
      <c r="A170" s="32" t="s">
        <v>151</v>
      </c>
      <c r="B170" s="15">
        <v>-4</v>
      </c>
      <c r="C170" s="15">
        <v>-4</v>
      </c>
      <c r="D170" s="70"/>
      <c r="E170" s="15"/>
    </row>
    <row r="171" spans="1:5" ht="15.75" x14ac:dyDescent="0.25">
      <c r="A171" s="42" t="s">
        <v>152</v>
      </c>
      <c r="B171" s="18">
        <f>B174+B173+B172</f>
        <v>10.899999999999999</v>
      </c>
      <c r="C171" s="18">
        <f t="shared" ref="C171:D171" si="36">C174+C173+C172</f>
        <v>10.899999999999999</v>
      </c>
      <c r="D171" s="18">
        <f t="shared" si="36"/>
        <v>4.5999999999999996</v>
      </c>
      <c r="E171" s="18"/>
    </row>
    <row r="172" spans="1:5" x14ac:dyDescent="0.25">
      <c r="A172" s="29" t="s">
        <v>18</v>
      </c>
      <c r="B172" s="69">
        <v>4.8</v>
      </c>
      <c r="C172" s="69">
        <v>4.8</v>
      </c>
      <c r="D172" s="18"/>
      <c r="E172" s="18"/>
    </row>
    <row r="173" spans="1:5" x14ac:dyDescent="0.25">
      <c r="A173" s="49" t="s">
        <v>89</v>
      </c>
      <c r="B173" s="15">
        <v>0.8</v>
      </c>
      <c r="C173" s="15">
        <v>0.8</v>
      </c>
      <c r="D173" s="15">
        <v>0.6</v>
      </c>
      <c r="E173" s="18"/>
    </row>
    <row r="174" spans="1:5" x14ac:dyDescent="0.25">
      <c r="A174" s="32" t="s">
        <v>71</v>
      </c>
      <c r="B174" s="15">
        <v>5.3</v>
      </c>
      <c r="C174" s="11">
        <v>5.3</v>
      </c>
      <c r="D174" s="17">
        <v>4</v>
      </c>
      <c r="E174" s="11"/>
    </row>
    <row r="175" spans="1:5" x14ac:dyDescent="0.25">
      <c r="A175" s="44" t="s">
        <v>43</v>
      </c>
      <c r="B175" s="18">
        <f>B177+B176</f>
        <v>16.600000000000001</v>
      </c>
      <c r="C175" s="18">
        <f t="shared" ref="C175:D175" si="37">C177+C176</f>
        <v>16.600000000000001</v>
      </c>
      <c r="D175" s="18">
        <f t="shared" si="37"/>
        <v>12.7</v>
      </c>
      <c r="E175" s="27"/>
    </row>
    <row r="176" spans="1:5" x14ac:dyDescent="0.25">
      <c r="A176" s="49" t="s">
        <v>88</v>
      </c>
      <c r="B176" s="15">
        <v>0.6</v>
      </c>
      <c r="C176" s="15">
        <v>0.6</v>
      </c>
      <c r="D176" s="15">
        <v>0.5</v>
      </c>
      <c r="E176" s="27"/>
    </row>
    <row r="177" spans="1:6" x14ac:dyDescent="0.25">
      <c r="A177" s="29" t="s">
        <v>71</v>
      </c>
      <c r="B177" s="15">
        <v>16</v>
      </c>
      <c r="C177" s="11">
        <v>16</v>
      </c>
      <c r="D177" s="17">
        <v>12.2</v>
      </c>
      <c r="E177" s="11"/>
    </row>
    <row r="178" spans="1:6" ht="15.75" x14ac:dyDescent="0.25">
      <c r="A178" s="41" t="s">
        <v>153</v>
      </c>
      <c r="B178" s="18">
        <f>B180+B179+B181</f>
        <v>9.4</v>
      </c>
      <c r="C178" s="18">
        <f t="shared" ref="C178:E178" si="38">C180+C179+C181</f>
        <v>8.7000000000000011</v>
      </c>
      <c r="D178" s="18">
        <f t="shared" si="38"/>
        <v>7.2</v>
      </c>
      <c r="E178" s="18">
        <f t="shared" si="38"/>
        <v>0.7</v>
      </c>
    </row>
    <row r="179" spans="1:6" x14ac:dyDescent="0.25">
      <c r="A179" s="49" t="s">
        <v>104</v>
      </c>
      <c r="B179" s="15">
        <v>1</v>
      </c>
      <c r="C179" s="15">
        <v>1</v>
      </c>
      <c r="D179" s="15">
        <v>0.8</v>
      </c>
      <c r="E179" s="18"/>
    </row>
    <row r="180" spans="1:6" x14ac:dyDescent="0.25">
      <c r="A180" s="29" t="s">
        <v>71</v>
      </c>
      <c r="B180" s="15">
        <v>8.4</v>
      </c>
      <c r="C180" s="11">
        <v>8.4</v>
      </c>
      <c r="D180" s="17">
        <v>6.4</v>
      </c>
      <c r="E180" s="11"/>
    </row>
    <row r="181" spans="1:6" x14ac:dyDescent="0.25">
      <c r="A181" s="32" t="s">
        <v>101</v>
      </c>
      <c r="B181" s="15"/>
      <c r="C181" s="15">
        <v>-0.7</v>
      </c>
      <c r="D181" s="70"/>
      <c r="E181" s="15">
        <v>0.7</v>
      </c>
    </row>
    <row r="182" spans="1:6" ht="15.75" x14ac:dyDescent="0.25">
      <c r="A182" s="42" t="s">
        <v>115</v>
      </c>
      <c r="B182" s="18">
        <f>B186+B184+B185+B183</f>
        <v>75.599999999999994</v>
      </c>
      <c r="C182" s="18">
        <f t="shared" ref="C182:D182" si="39">C186+C184+C185+C183</f>
        <v>75.599999999999994</v>
      </c>
      <c r="D182" s="18">
        <f t="shared" si="39"/>
        <v>47</v>
      </c>
      <c r="E182" s="18"/>
    </row>
    <row r="183" spans="1:6" x14ac:dyDescent="0.25">
      <c r="A183" s="49" t="s">
        <v>18</v>
      </c>
      <c r="B183" s="15">
        <v>38</v>
      </c>
      <c r="C183" s="15">
        <v>38</v>
      </c>
      <c r="D183" s="15">
        <v>21.5</v>
      </c>
      <c r="E183" s="18"/>
    </row>
    <row r="184" spans="1:6" x14ac:dyDescent="0.25">
      <c r="A184" s="49" t="s">
        <v>94</v>
      </c>
      <c r="B184" s="15">
        <v>28.3</v>
      </c>
      <c r="C184" s="15">
        <v>28.3</v>
      </c>
      <c r="D184" s="15">
        <v>18.899999999999999</v>
      </c>
      <c r="E184" s="18"/>
    </row>
    <row r="185" spans="1:6" x14ac:dyDescent="0.25">
      <c r="A185" s="29" t="s">
        <v>71</v>
      </c>
      <c r="B185" s="15">
        <v>8.6</v>
      </c>
      <c r="C185" s="15">
        <v>8.6</v>
      </c>
      <c r="D185" s="15">
        <v>6.6</v>
      </c>
      <c r="E185" s="18"/>
    </row>
    <row r="186" spans="1:6" x14ac:dyDescent="0.25">
      <c r="A186" s="32" t="s">
        <v>101</v>
      </c>
      <c r="B186" s="69">
        <v>0.7</v>
      </c>
      <c r="C186" s="57">
        <v>0.7</v>
      </c>
      <c r="D186" s="17"/>
      <c r="E186" s="11"/>
      <c r="F186" s="62"/>
    </row>
    <row r="187" spans="1:6" ht="15.75" x14ac:dyDescent="0.25">
      <c r="A187" s="42" t="s">
        <v>44</v>
      </c>
      <c r="B187" s="18">
        <f>B189+B188</f>
        <v>5.8</v>
      </c>
      <c r="C187" s="18">
        <f t="shared" ref="C187:D187" si="40">C189+C188</f>
        <v>5.8</v>
      </c>
      <c r="D187" s="18">
        <f t="shared" si="40"/>
        <v>4.4000000000000004</v>
      </c>
      <c r="E187" s="27"/>
    </row>
    <row r="188" spans="1:6" x14ac:dyDescent="0.25">
      <c r="A188" s="49" t="s">
        <v>88</v>
      </c>
      <c r="B188" s="15">
        <v>0.5</v>
      </c>
      <c r="C188" s="15">
        <v>0.5</v>
      </c>
      <c r="D188" s="15">
        <v>0.4</v>
      </c>
      <c r="E188" s="27"/>
    </row>
    <row r="189" spans="1:6" x14ac:dyDescent="0.25">
      <c r="A189" s="32" t="s">
        <v>71</v>
      </c>
      <c r="B189" s="15">
        <v>5.3</v>
      </c>
      <c r="C189" s="11">
        <v>5.3</v>
      </c>
      <c r="D189" s="17">
        <v>4</v>
      </c>
      <c r="E189" s="11"/>
    </row>
    <row r="190" spans="1:6" ht="15.75" x14ac:dyDescent="0.25">
      <c r="A190" s="41" t="s">
        <v>154</v>
      </c>
      <c r="B190" s="18">
        <f>B192+B191</f>
        <v>8.6</v>
      </c>
      <c r="C190" s="18">
        <f t="shared" ref="C190:D190" si="41">C192+C191</f>
        <v>8.6</v>
      </c>
      <c r="D190" s="18">
        <f t="shared" si="41"/>
        <v>6.6000000000000005</v>
      </c>
      <c r="E190" s="27"/>
    </row>
    <row r="191" spans="1:6" x14ac:dyDescent="0.25">
      <c r="A191" s="49" t="s">
        <v>88</v>
      </c>
      <c r="B191" s="15">
        <v>0.5</v>
      </c>
      <c r="C191" s="15">
        <v>0.5</v>
      </c>
      <c r="D191" s="15">
        <v>0.4</v>
      </c>
      <c r="E191" s="27"/>
    </row>
    <row r="192" spans="1:6" x14ac:dyDescent="0.25">
      <c r="A192" s="32" t="s">
        <v>71</v>
      </c>
      <c r="B192" s="15">
        <v>8.1</v>
      </c>
      <c r="C192" s="11">
        <v>8.1</v>
      </c>
      <c r="D192" s="17">
        <v>6.2</v>
      </c>
      <c r="E192" s="11"/>
    </row>
    <row r="193" spans="1:6" ht="15.75" x14ac:dyDescent="0.25">
      <c r="A193" s="41" t="s">
        <v>45</v>
      </c>
      <c r="B193" s="18">
        <f>B195+B194</f>
        <v>6.5</v>
      </c>
      <c r="C193" s="18">
        <f t="shared" ref="C193:D193" si="42">C195+C194</f>
        <v>6.5</v>
      </c>
      <c r="D193" s="18">
        <f t="shared" si="42"/>
        <v>5</v>
      </c>
      <c r="E193" s="27"/>
    </row>
    <row r="194" spans="1:6" x14ac:dyDescent="0.25">
      <c r="A194" s="49" t="s">
        <v>88</v>
      </c>
      <c r="B194" s="15">
        <v>0.7</v>
      </c>
      <c r="C194" s="15">
        <v>0.7</v>
      </c>
      <c r="D194" s="15">
        <v>0.5</v>
      </c>
      <c r="E194" s="27"/>
    </row>
    <row r="195" spans="1:6" x14ac:dyDescent="0.25">
      <c r="A195" s="32" t="s">
        <v>71</v>
      </c>
      <c r="B195" s="15">
        <v>5.8</v>
      </c>
      <c r="C195" s="11">
        <v>5.8</v>
      </c>
      <c r="D195" s="17">
        <v>4.5</v>
      </c>
      <c r="E195" s="11"/>
    </row>
    <row r="196" spans="1:6" ht="15.75" x14ac:dyDescent="0.25">
      <c r="A196" s="41" t="s">
        <v>155</v>
      </c>
      <c r="B196" s="18">
        <f>B198+B197</f>
        <v>12.2</v>
      </c>
      <c r="C196" s="18">
        <f t="shared" ref="C196:D196" si="43">C198+C197</f>
        <v>12.2</v>
      </c>
      <c r="D196" s="18">
        <f t="shared" si="43"/>
        <v>9.3000000000000007</v>
      </c>
      <c r="E196" s="27"/>
    </row>
    <row r="197" spans="1:6" x14ac:dyDescent="0.25">
      <c r="A197" s="49" t="s">
        <v>88</v>
      </c>
      <c r="B197" s="15">
        <v>0.5</v>
      </c>
      <c r="C197" s="15">
        <v>0.5</v>
      </c>
      <c r="D197" s="15">
        <v>0.4</v>
      </c>
      <c r="E197" s="27"/>
    </row>
    <row r="198" spans="1:6" x14ac:dyDescent="0.25">
      <c r="A198" s="29" t="s">
        <v>71</v>
      </c>
      <c r="B198" s="15">
        <v>11.7</v>
      </c>
      <c r="C198" s="11">
        <v>11.7</v>
      </c>
      <c r="D198" s="17">
        <v>8.9</v>
      </c>
      <c r="E198" s="11"/>
    </row>
    <row r="199" spans="1:6" ht="15.75" x14ac:dyDescent="0.25">
      <c r="A199" s="41" t="s">
        <v>7</v>
      </c>
      <c r="B199" s="18">
        <f>B200+B201</f>
        <v>3.6</v>
      </c>
      <c r="C199" s="18">
        <f t="shared" ref="C199:D199" si="44">C200+C201</f>
        <v>3.6</v>
      </c>
      <c r="D199" s="18">
        <f t="shared" si="44"/>
        <v>2.4</v>
      </c>
      <c r="E199" s="27"/>
    </row>
    <row r="200" spans="1:6" x14ac:dyDescent="0.25">
      <c r="A200" s="29" t="s">
        <v>103</v>
      </c>
      <c r="B200" s="15">
        <v>3.1</v>
      </c>
      <c r="C200" s="11">
        <v>3.1</v>
      </c>
      <c r="D200" s="17">
        <v>2.4</v>
      </c>
      <c r="E200" s="11"/>
    </row>
    <row r="201" spans="1:6" x14ac:dyDescent="0.25">
      <c r="A201" s="32" t="s">
        <v>101</v>
      </c>
      <c r="B201" s="15">
        <v>0.5</v>
      </c>
      <c r="C201" s="15">
        <v>0.5</v>
      </c>
      <c r="D201" s="70"/>
      <c r="E201" s="15"/>
    </row>
    <row r="202" spans="1:6" ht="33" customHeight="1" x14ac:dyDescent="0.25">
      <c r="A202" s="110" t="s">
        <v>14</v>
      </c>
      <c r="B202" s="18">
        <f>B203</f>
        <v>6.4</v>
      </c>
      <c r="C202" s="18">
        <f>C203</f>
        <v>6.4</v>
      </c>
      <c r="D202" s="18">
        <f>D203</f>
        <v>4.9000000000000004</v>
      </c>
      <c r="E202" s="18"/>
    </row>
    <row r="203" spans="1:6" ht="20.25" customHeight="1" x14ac:dyDescent="0.25">
      <c r="A203" s="32" t="s">
        <v>72</v>
      </c>
      <c r="B203" s="15">
        <v>6.4</v>
      </c>
      <c r="C203" s="15">
        <v>6.4</v>
      </c>
      <c r="D203" s="15">
        <v>4.9000000000000004</v>
      </c>
      <c r="E203" s="11"/>
      <c r="F203" s="62"/>
    </row>
    <row r="204" spans="1:6" ht="18.75" customHeight="1" x14ac:dyDescent="0.25">
      <c r="A204" s="36" t="s">
        <v>107</v>
      </c>
      <c r="B204" s="18">
        <f>B207+B206+B205</f>
        <v>99</v>
      </c>
      <c r="C204" s="18">
        <f t="shared" ref="C204:D204" si="45">C207+C206+C205</f>
        <v>99</v>
      </c>
      <c r="D204" s="18">
        <f t="shared" si="45"/>
        <v>66.800000000000011</v>
      </c>
      <c r="E204" s="18"/>
    </row>
    <row r="205" spans="1:6" x14ac:dyDescent="0.25">
      <c r="A205" s="49" t="s">
        <v>18</v>
      </c>
      <c r="B205" s="15">
        <v>25.4</v>
      </c>
      <c r="C205" s="15">
        <v>25.4</v>
      </c>
      <c r="D205" s="15">
        <v>12.5</v>
      </c>
      <c r="E205" s="18"/>
    </row>
    <row r="206" spans="1:6" x14ac:dyDescent="0.25">
      <c r="A206" s="49" t="s">
        <v>94</v>
      </c>
      <c r="B206" s="15">
        <v>67.5</v>
      </c>
      <c r="C206" s="15">
        <v>67.5</v>
      </c>
      <c r="D206" s="15">
        <v>49.6</v>
      </c>
      <c r="E206" s="18"/>
    </row>
    <row r="207" spans="1:6" x14ac:dyDescent="0.25">
      <c r="A207" s="32" t="s">
        <v>71</v>
      </c>
      <c r="B207" s="69">
        <v>6.1</v>
      </c>
      <c r="C207" s="57">
        <v>6.1</v>
      </c>
      <c r="D207" s="109">
        <v>4.7</v>
      </c>
      <c r="E207" s="11"/>
      <c r="F207" s="62"/>
    </row>
    <row r="208" spans="1:6" ht="15.75" x14ac:dyDescent="0.25">
      <c r="A208" s="41" t="s">
        <v>10</v>
      </c>
      <c r="B208" s="45">
        <f>B209</f>
        <v>2.9</v>
      </c>
      <c r="C208" s="45">
        <f t="shared" ref="C208:D208" si="46">C209</f>
        <v>2.9</v>
      </c>
      <c r="D208" s="45">
        <f t="shared" si="46"/>
        <v>2.2000000000000002</v>
      </c>
      <c r="E208" s="46"/>
    </row>
    <row r="209" spans="1:5" x14ac:dyDescent="0.25">
      <c r="A209" s="32" t="s">
        <v>72</v>
      </c>
      <c r="B209" s="15">
        <v>2.9</v>
      </c>
      <c r="C209" s="11">
        <v>2.9</v>
      </c>
      <c r="D209" s="17">
        <v>2.2000000000000002</v>
      </c>
      <c r="E209" s="11"/>
    </row>
    <row r="210" spans="1:5" ht="15.75" x14ac:dyDescent="0.25">
      <c r="A210" s="42" t="s">
        <v>1</v>
      </c>
      <c r="B210" s="18">
        <f>B212+B211</f>
        <v>3.4</v>
      </c>
      <c r="C210" s="18">
        <f t="shared" ref="C210:D210" si="47">C212+C211</f>
        <v>3.4</v>
      </c>
      <c r="D210" s="18">
        <f t="shared" si="47"/>
        <v>2.2999999999999998</v>
      </c>
      <c r="E210" s="18"/>
    </row>
    <row r="211" spans="1:5" x14ac:dyDescent="0.25">
      <c r="A211" s="49" t="s">
        <v>18</v>
      </c>
      <c r="B211" s="15">
        <v>0.4</v>
      </c>
      <c r="C211" s="15">
        <v>0.4</v>
      </c>
      <c r="D211" s="18"/>
      <c r="E211" s="18"/>
    </row>
    <row r="212" spans="1:5" x14ac:dyDescent="0.25">
      <c r="A212" s="32" t="s">
        <v>71</v>
      </c>
      <c r="B212" s="15">
        <v>3</v>
      </c>
      <c r="C212" s="11">
        <v>3</v>
      </c>
      <c r="D212" s="17">
        <v>2.2999999999999998</v>
      </c>
      <c r="E212" s="11"/>
    </row>
    <row r="213" spans="1:5" ht="15.75" x14ac:dyDescent="0.25">
      <c r="A213" s="41" t="s">
        <v>9</v>
      </c>
      <c r="B213" s="18">
        <f>B214</f>
        <v>2.4</v>
      </c>
      <c r="C213" s="18">
        <f>C214</f>
        <v>2.4</v>
      </c>
      <c r="D213" s="18">
        <f>D214</f>
        <v>1.8</v>
      </c>
      <c r="E213" s="18"/>
    </row>
    <row r="214" spans="1:5" x14ac:dyDescent="0.25">
      <c r="A214" s="32" t="s">
        <v>72</v>
      </c>
      <c r="B214" s="15">
        <v>2.4</v>
      </c>
      <c r="C214" s="15">
        <v>2.4</v>
      </c>
      <c r="D214" s="15">
        <v>1.8</v>
      </c>
      <c r="E214" s="18"/>
    </row>
    <row r="215" spans="1:5" ht="15.75" x14ac:dyDescent="0.25">
      <c r="A215" s="35" t="s">
        <v>95</v>
      </c>
      <c r="B215" s="18">
        <f>B216</f>
        <v>1.9</v>
      </c>
      <c r="C215" s="18">
        <f t="shared" ref="C215:D215" si="48">C216</f>
        <v>1.9</v>
      </c>
      <c r="D215" s="18">
        <f t="shared" si="48"/>
        <v>1.5</v>
      </c>
      <c r="E215" s="18"/>
    </row>
    <row r="216" spans="1:5" x14ac:dyDescent="0.25">
      <c r="A216" s="32" t="s">
        <v>72</v>
      </c>
      <c r="B216" s="15">
        <v>1.9</v>
      </c>
      <c r="C216" s="15">
        <v>1.9</v>
      </c>
      <c r="D216" s="15">
        <v>1.5</v>
      </c>
      <c r="E216" s="18"/>
    </row>
    <row r="217" spans="1:5" ht="15.75" x14ac:dyDescent="0.25">
      <c r="A217" s="35" t="s">
        <v>96</v>
      </c>
      <c r="B217" s="18">
        <f>B218</f>
        <v>0.3</v>
      </c>
      <c r="C217" s="18">
        <f t="shared" ref="C217:D217" si="49">C218</f>
        <v>0.3</v>
      </c>
      <c r="D217" s="18">
        <f t="shared" si="49"/>
        <v>0.2</v>
      </c>
      <c r="E217" s="18"/>
    </row>
    <row r="218" spans="1:5" x14ac:dyDescent="0.25">
      <c r="A218" s="32" t="s">
        <v>72</v>
      </c>
      <c r="B218" s="15">
        <v>0.3</v>
      </c>
      <c r="C218" s="15">
        <v>0.3</v>
      </c>
      <c r="D218" s="15">
        <v>0.2</v>
      </c>
      <c r="E218" s="18"/>
    </row>
    <row r="219" spans="1:5" ht="15.75" x14ac:dyDescent="0.25">
      <c r="A219" s="35" t="s">
        <v>97</v>
      </c>
      <c r="B219" s="18">
        <f>B220</f>
        <v>0.3</v>
      </c>
      <c r="C219" s="18">
        <f t="shared" ref="C219:D219" si="50">C220</f>
        <v>0.3</v>
      </c>
      <c r="D219" s="18">
        <f t="shared" si="50"/>
        <v>0.2</v>
      </c>
      <c r="E219" s="18"/>
    </row>
    <row r="220" spans="1:5" x14ac:dyDescent="0.25">
      <c r="A220" s="32" t="s">
        <v>72</v>
      </c>
      <c r="B220" s="15">
        <v>0.3</v>
      </c>
      <c r="C220" s="15">
        <v>0.3</v>
      </c>
      <c r="D220" s="15">
        <v>0.2</v>
      </c>
      <c r="E220" s="18"/>
    </row>
    <row r="221" spans="1:5" ht="15.75" x14ac:dyDescent="0.25">
      <c r="A221" s="114" t="s">
        <v>105</v>
      </c>
      <c r="B221" s="58">
        <f>B222</f>
        <v>10</v>
      </c>
      <c r="C221" s="58">
        <f t="shared" ref="C221:D221" si="51">C222</f>
        <v>10</v>
      </c>
      <c r="D221" s="58">
        <f t="shared" si="51"/>
        <v>2.8</v>
      </c>
      <c r="E221" s="113"/>
    </row>
    <row r="222" spans="1:5" x14ac:dyDescent="0.25">
      <c r="A222" s="78" t="s">
        <v>86</v>
      </c>
      <c r="B222" s="69">
        <v>10</v>
      </c>
      <c r="C222" s="69">
        <v>10</v>
      </c>
      <c r="D222" s="69">
        <v>2.8</v>
      </c>
      <c r="E222" s="113"/>
    </row>
    <row r="223" spans="1:5" ht="15.75" x14ac:dyDescent="0.25">
      <c r="A223" s="41" t="s">
        <v>28</v>
      </c>
      <c r="B223" s="18">
        <f>B68+B72+B74+B76+B78+B81+B83+B85+B87+B89+B91+B93+B95+B97+B99+B101+B103+B105+B107+B109+B112+B114+B116+B118+B120+B122+B124+B126+B128+B130+B132+B135+B138+B141+B145+B148+B150+B154+B157+B160+B163+B166+B171+B175+B178+B182+B187+B190+B193+B196+B199+B202+B204+B208+B210+B213+B215+B217+B219+B221</f>
        <v>379.2999999999999</v>
      </c>
      <c r="C223" s="18">
        <f t="shared" ref="C223:E223" si="52">C68+C72+C74+C76+C78+C81+C83+C85+C87+C89+C91+C93+C95+C97+C99+C101+C103+C105+C107+C109+C112+C114+C116+C118+C120+C122+C124+C126+C128+C130+C132+C135+C138+C141+C145+C148+C150+C154+C157+C160+C163+C166+C171+C175+C178+C182+C187+C190+C193+C196+C199+C202+C204+C208+C210+C213+C215+C217+C219+C221</f>
        <v>381.19999999999987</v>
      </c>
      <c r="D223" s="18">
        <f t="shared" si="52"/>
        <v>294.3</v>
      </c>
      <c r="E223" s="18">
        <f t="shared" si="52"/>
        <v>-1.9000000000000001</v>
      </c>
    </row>
    <row r="224" spans="1:5" x14ac:dyDescent="0.25">
      <c r="A224" s="29" t="s">
        <v>19</v>
      </c>
      <c r="B224" s="15">
        <f>B79+B211+B110+B151+B167+B183+B205+B222+B69+B172</f>
        <v>31.899999999999995</v>
      </c>
      <c r="C224" s="15">
        <f t="shared" ref="C224:D224" si="53">C79+C211+C110+C151+C167+C183+C205+C222+C69+C172</f>
        <v>31.899999999999995</v>
      </c>
      <c r="D224" s="15">
        <f t="shared" si="53"/>
        <v>8.4000000000000021</v>
      </c>
      <c r="E224" s="15"/>
    </row>
    <row r="225" spans="1:7" x14ac:dyDescent="0.25">
      <c r="A225" s="29" t="s">
        <v>89</v>
      </c>
      <c r="B225" s="15"/>
      <c r="C225" s="15">
        <f>C133+C136+C139+C142+C146+C149+C152+C155+C158+C161+C164+C168+C173+C176+C179+C184+C188+C191+C194+C197+C206+C70</f>
        <v>2.5999999999999979</v>
      </c>
      <c r="D225" s="15">
        <f>D133+D136+D139+D142+D146+D149+D152+D155+D158+D161+D164+D168+D173+D176+D179+D184+D188+D191+D194+D197+D206+D70</f>
        <v>19.600000000000001</v>
      </c>
      <c r="E225" s="15">
        <f>E133+E136+E139+E142+E146+E149+E152+E155+E158+E161+E164+E168+E173+E176+E179+E184+E188+E191+E194+E197+E206+E70</f>
        <v>-2.6</v>
      </c>
    </row>
    <row r="226" spans="1:7" x14ac:dyDescent="0.25">
      <c r="A226" s="29" t="s">
        <v>102</v>
      </c>
      <c r="B226" s="15">
        <f>B144+B170+B181+B186+B201</f>
        <v>-1.4000000000000001</v>
      </c>
      <c r="C226" s="15">
        <f>C144+C170+C181+C186+C201</f>
        <v>-2.0999999999999996</v>
      </c>
      <c r="D226" s="15"/>
      <c r="E226" s="15">
        <f>E144+E170+E181+E186+E201</f>
        <v>0.7</v>
      </c>
    </row>
    <row r="227" spans="1:7" x14ac:dyDescent="0.25">
      <c r="A227" s="32" t="s">
        <v>73</v>
      </c>
      <c r="B227" s="11">
        <f>B71+B73+B75+B77+B80+B82+B84+B86+B88+B90+B92+B94+B96+B98+B100+B102+B104+B106+B108+B111+B113+B115+B117+B119+B121+B123+B125+B127+B129+B131+B134+B137+B140+B143+B147+B153+B156+B159+B162+B165+B169+B174+B177+B180+B185+B189+B192+B195+B198+B200+B203+B207+B209+B212+B214+B216+B218+B220</f>
        <v>348.79999999999995</v>
      </c>
      <c r="C227" s="11">
        <f>C71+C73+C75+C77+C80+C82+C84+C86+C88+C90+C92+C94+C96+C98+C100+C102+C104+C106+C108+C111+C113+C115+C117+C119+C121+C123+C125+C127+C129+C131+C134+C137+C140+C143+C147+C153+C156+C159+C162+C165+C169+C174+C177+C180+C185+C189+C192+C195+C198+C200+C203+C207+C209+C212+C214+C216+C218+C220</f>
        <v>348.79999999999995</v>
      </c>
      <c r="D227" s="11">
        <f>D71+D73+D75+D77+D80+D82+D84+D86+D88+D90+D92+D94+D96+D98+D100+D102+D104+D106+D108+D111+D113+D115+D117+D119+D121+D123+D125+D127+D129+D131+D134+D137+D140+D143+D147+D153+D156+D159+D162+D165+D169+D174+D177+D180+D185+D189+D192+D195+D198+D200+D203+D207+D209+D212+D214+D216+D218+D220</f>
        <v>266.30000000000007</v>
      </c>
      <c r="E227" s="11"/>
    </row>
    <row r="228" spans="1:7" ht="28.5" customHeight="1" x14ac:dyDescent="0.25">
      <c r="A228" s="63" t="s">
        <v>29</v>
      </c>
      <c r="B228" s="64"/>
      <c r="C228" s="64"/>
      <c r="D228" s="65"/>
      <c r="E228" s="64"/>
    </row>
    <row r="229" spans="1:7" ht="31.5" x14ac:dyDescent="0.25">
      <c r="A229" s="36" t="s">
        <v>30</v>
      </c>
      <c r="B229" s="47">
        <f>B230</f>
        <v>-20.3</v>
      </c>
      <c r="C229" s="47">
        <f>C230</f>
        <v>-20.3</v>
      </c>
      <c r="D229" s="47"/>
      <c r="E229" s="47"/>
      <c r="G229" s="29"/>
    </row>
    <row r="230" spans="1:7" ht="39" customHeight="1" x14ac:dyDescent="0.25">
      <c r="A230" s="77" t="s">
        <v>111</v>
      </c>
      <c r="B230" s="15">
        <v>-20.3</v>
      </c>
      <c r="C230" s="11">
        <v>-20.3</v>
      </c>
      <c r="D230" s="17"/>
      <c r="E230" s="11"/>
    </row>
    <row r="231" spans="1:7" ht="18" customHeight="1" x14ac:dyDescent="0.25">
      <c r="A231" s="81" t="s">
        <v>75</v>
      </c>
      <c r="B231" s="18">
        <f>B232</f>
        <v>0.3</v>
      </c>
      <c r="C231" s="18">
        <f t="shared" ref="C231:D231" si="54">C232</f>
        <v>0.3</v>
      </c>
      <c r="D231" s="18">
        <f t="shared" si="54"/>
        <v>0.2</v>
      </c>
      <c r="E231" s="15"/>
    </row>
    <row r="232" spans="1:7" ht="18" customHeight="1" x14ac:dyDescent="0.25">
      <c r="A232" s="32" t="s">
        <v>72</v>
      </c>
      <c r="B232" s="15">
        <v>0.3</v>
      </c>
      <c r="C232" s="15">
        <v>0.3</v>
      </c>
      <c r="D232" s="70">
        <v>0.2</v>
      </c>
      <c r="E232" s="15"/>
    </row>
    <row r="233" spans="1:7" ht="15.75" x14ac:dyDescent="0.25">
      <c r="A233" s="28" t="s">
        <v>57</v>
      </c>
      <c r="B233" s="18">
        <f>B234</f>
        <v>2.7</v>
      </c>
      <c r="C233" s="18">
        <f t="shared" ref="C233:D233" si="55">C234</f>
        <v>2.7</v>
      </c>
      <c r="D233" s="18">
        <f t="shared" si="55"/>
        <v>2.1</v>
      </c>
      <c r="E233" s="15"/>
    </row>
    <row r="234" spans="1:7" x14ac:dyDescent="0.25">
      <c r="A234" s="32" t="s">
        <v>72</v>
      </c>
      <c r="B234" s="15">
        <v>2.7</v>
      </c>
      <c r="C234" s="15">
        <v>2.7</v>
      </c>
      <c r="D234" s="70">
        <v>2.1</v>
      </c>
      <c r="E234" s="15"/>
    </row>
    <row r="235" spans="1:7" ht="31.5" x14ac:dyDescent="0.25">
      <c r="A235" s="35" t="s">
        <v>76</v>
      </c>
      <c r="B235" s="18">
        <f>B236</f>
        <v>3.6</v>
      </c>
      <c r="C235" s="18">
        <f t="shared" ref="C235:D235" si="56">C236</f>
        <v>3.6</v>
      </c>
      <c r="D235" s="18">
        <f t="shared" si="56"/>
        <v>2.8</v>
      </c>
      <c r="E235" s="15"/>
    </row>
    <row r="236" spans="1:7" x14ac:dyDescent="0.25">
      <c r="A236" s="32" t="s">
        <v>72</v>
      </c>
      <c r="B236" s="15">
        <v>3.6</v>
      </c>
      <c r="C236" s="15">
        <v>3.6</v>
      </c>
      <c r="D236" s="70">
        <v>2.8</v>
      </c>
      <c r="E236" s="15"/>
    </row>
    <row r="237" spans="1:7" ht="15.75" x14ac:dyDescent="0.25">
      <c r="A237" s="42" t="s">
        <v>31</v>
      </c>
      <c r="B237" s="18">
        <f>B229+B231+B233+B235</f>
        <v>-13.700000000000001</v>
      </c>
      <c r="C237" s="18">
        <f t="shared" ref="C237:D237" si="57">C229+C231+C233+C235</f>
        <v>-13.700000000000001</v>
      </c>
      <c r="D237" s="18">
        <f t="shared" si="57"/>
        <v>5.0999999999999996</v>
      </c>
      <c r="E237" s="18"/>
    </row>
    <row r="238" spans="1:7" x14ac:dyDescent="0.25">
      <c r="A238" s="29" t="s">
        <v>61</v>
      </c>
      <c r="B238" s="15">
        <f>B232+B234+B236</f>
        <v>6.6</v>
      </c>
      <c r="C238" s="15">
        <f t="shared" ref="C238:D238" si="58">C232+C234+C236</f>
        <v>6.6</v>
      </c>
      <c r="D238" s="15">
        <f t="shared" si="58"/>
        <v>5.0999999999999996</v>
      </c>
      <c r="E238" s="15"/>
    </row>
    <row r="239" spans="1:7" ht="25.5" x14ac:dyDescent="0.25">
      <c r="A239" s="32" t="s">
        <v>60</v>
      </c>
      <c r="B239" s="11">
        <f>B230</f>
        <v>-20.3</v>
      </c>
      <c r="C239" s="11">
        <f>C230</f>
        <v>-20.3</v>
      </c>
      <c r="D239" s="11"/>
      <c r="E239" s="11"/>
    </row>
    <row r="240" spans="1:7" ht="26.25" customHeight="1" x14ac:dyDescent="0.25">
      <c r="A240" s="66" t="s">
        <v>32</v>
      </c>
      <c r="B240" s="64"/>
      <c r="C240" s="64"/>
      <c r="D240" s="65"/>
      <c r="E240" s="64"/>
    </row>
    <row r="241" spans="1:5" ht="15.75" x14ac:dyDescent="0.25">
      <c r="A241" s="41" t="s">
        <v>77</v>
      </c>
      <c r="B241" s="47">
        <f>B242</f>
        <v>0.1</v>
      </c>
      <c r="C241" s="47">
        <f t="shared" ref="C241:D241" si="59">C242</f>
        <v>0.1</v>
      </c>
      <c r="D241" s="47">
        <f t="shared" si="59"/>
        <v>0.1</v>
      </c>
      <c r="E241" s="19"/>
    </row>
    <row r="242" spans="1:5" x14ac:dyDescent="0.25">
      <c r="A242" s="48" t="s">
        <v>72</v>
      </c>
      <c r="B242" s="15">
        <v>0.1</v>
      </c>
      <c r="C242" s="11">
        <v>0.1</v>
      </c>
      <c r="D242" s="17">
        <v>0.1</v>
      </c>
      <c r="E242" s="11"/>
    </row>
    <row r="243" spans="1:5" ht="15.75" x14ac:dyDescent="0.25">
      <c r="A243" s="41" t="s">
        <v>36</v>
      </c>
      <c r="B243" s="18">
        <f>B241</f>
        <v>0.1</v>
      </c>
      <c r="C243" s="18">
        <f t="shared" ref="C243:D243" si="60">C241</f>
        <v>0.1</v>
      </c>
      <c r="D243" s="18">
        <f t="shared" si="60"/>
        <v>0.1</v>
      </c>
      <c r="E243" s="18"/>
    </row>
    <row r="244" spans="1:5" x14ac:dyDescent="0.25">
      <c r="A244" s="48" t="s">
        <v>72</v>
      </c>
      <c r="B244" s="15">
        <f>B242</f>
        <v>0.1</v>
      </c>
      <c r="C244" s="15">
        <f t="shared" ref="C244:D244" si="61">C242</f>
        <v>0.1</v>
      </c>
      <c r="D244" s="15">
        <f t="shared" si="61"/>
        <v>0.1</v>
      </c>
      <c r="E244" s="15"/>
    </row>
    <row r="245" spans="1:5" ht="15.75" x14ac:dyDescent="0.25">
      <c r="A245" s="41" t="s">
        <v>56</v>
      </c>
      <c r="B245" s="58">
        <f>B11+B23+B28+B53+B64+B223+B237+B243</f>
        <v>621.59999999999991</v>
      </c>
      <c r="C245" s="58">
        <f t="shared" ref="C245:E245" si="62">C11+C23+C28+C53+C64+C223+C237+C243</f>
        <v>442.89999999999992</v>
      </c>
      <c r="D245" s="58">
        <f t="shared" si="62"/>
        <v>428.90000000000003</v>
      </c>
      <c r="E245" s="58">
        <f t="shared" si="62"/>
        <v>178.7</v>
      </c>
    </row>
    <row r="246" spans="1:5" x14ac:dyDescent="0.25">
      <c r="A246" s="29" t="s">
        <v>18</v>
      </c>
      <c r="B246" s="69">
        <f>B29+B54+B65+B224</f>
        <v>115.39999999999999</v>
      </c>
      <c r="C246" s="69">
        <f t="shared" ref="C246:E246" si="63">C29+C54+C65+C224</f>
        <v>-65.2</v>
      </c>
      <c r="D246" s="69">
        <f t="shared" si="63"/>
        <v>8.4000000000000021</v>
      </c>
      <c r="E246" s="69">
        <f t="shared" si="63"/>
        <v>180.6</v>
      </c>
    </row>
    <row r="247" spans="1:5" x14ac:dyDescent="0.25">
      <c r="A247" s="29" t="s">
        <v>89</v>
      </c>
      <c r="B247" s="69"/>
      <c r="C247" s="69">
        <f t="shared" ref="C247:E247" si="64">C225</f>
        <v>2.5999999999999979</v>
      </c>
      <c r="D247" s="69">
        <f t="shared" si="64"/>
        <v>19.600000000000001</v>
      </c>
      <c r="E247" s="69">
        <f t="shared" si="64"/>
        <v>-2.6</v>
      </c>
    </row>
    <row r="248" spans="1:5" ht="25.5" x14ac:dyDescent="0.25">
      <c r="A248" s="29" t="s">
        <v>60</v>
      </c>
      <c r="B248" s="15">
        <f>B13+B239</f>
        <v>-21.1</v>
      </c>
      <c r="C248" s="15">
        <f>C13+C239</f>
        <v>-21.1</v>
      </c>
      <c r="D248" s="15">
        <f>D13+D239</f>
        <v>-0.6</v>
      </c>
      <c r="E248" s="15"/>
    </row>
    <row r="249" spans="1:5" ht="19.5" customHeight="1" x14ac:dyDescent="0.25">
      <c r="A249" s="29" t="s">
        <v>49</v>
      </c>
      <c r="B249" s="15">
        <f>B12+B55+B66+B227+B238+B244</f>
        <v>525.70000000000005</v>
      </c>
      <c r="C249" s="15">
        <f>C12+C55+C66+C227+C238+C244</f>
        <v>525.70000000000005</v>
      </c>
      <c r="D249" s="15">
        <f>D12+D55+D66+D227+D238+D244</f>
        <v>401.50000000000011</v>
      </c>
      <c r="E249" s="15"/>
    </row>
    <row r="250" spans="1:5" ht="19.5" customHeight="1" x14ac:dyDescent="0.25">
      <c r="A250" s="80" t="s">
        <v>25</v>
      </c>
      <c r="B250" s="15">
        <f>B226+B56</f>
        <v>1.5999999999999999</v>
      </c>
      <c r="C250" s="15">
        <f>C226+C56</f>
        <v>0.90000000000000036</v>
      </c>
      <c r="D250" s="15"/>
      <c r="E250" s="15">
        <f>E226+E56</f>
        <v>0.7</v>
      </c>
    </row>
    <row r="251" spans="1:5" x14ac:dyDescent="0.25">
      <c r="A251" s="6"/>
      <c r="B251" s="6"/>
      <c r="C251" s="6"/>
      <c r="D251" s="20"/>
      <c r="E251" s="6"/>
    </row>
    <row r="252" spans="1:5" x14ac:dyDescent="0.25">
      <c r="A252" s="6"/>
      <c r="B252" s="6"/>
      <c r="C252" s="6"/>
      <c r="D252" s="20"/>
      <c r="E252" s="6"/>
    </row>
    <row r="253" spans="1:5" ht="18" customHeight="1" x14ac:dyDescent="0.25">
      <c r="A253" s="6"/>
      <c r="B253" s="6"/>
      <c r="C253" s="6"/>
      <c r="D253" s="20"/>
      <c r="E253" s="6"/>
    </row>
    <row r="254" spans="1:5" ht="30.75" customHeight="1" x14ac:dyDescent="0.25">
      <c r="A254" s="6"/>
      <c r="B254" s="6"/>
      <c r="C254" s="6"/>
      <c r="D254" s="20"/>
      <c r="E254" s="6"/>
    </row>
    <row r="255" spans="1:5" x14ac:dyDescent="0.25">
      <c r="A255" s="6"/>
      <c r="B255" s="6"/>
      <c r="C255" s="6"/>
      <c r="D255" s="20"/>
      <c r="E255" s="6"/>
    </row>
    <row r="256" spans="1:5" x14ac:dyDescent="0.25">
      <c r="A256" s="6"/>
      <c r="B256" s="6"/>
      <c r="C256" s="6"/>
      <c r="D256" s="20"/>
      <c r="E256" s="6"/>
    </row>
    <row r="257" spans="1:5" x14ac:dyDescent="0.25">
      <c r="A257" s="6"/>
      <c r="B257" s="6"/>
      <c r="C257" s="6"/>
      <c r="D257" s="20"/>
      <c r="E257" s="6"/>
    </row>
    <row r="258" spans="1:5" x14ac:dyDescent="0.25">
      <c r="A258" s="6"/>
      <c r="B258" s="6"/>
      <c r="C258" s="6"/>
      <c r="D258" s="20"/>
      <c r="E258" s="6"/>
    </row>
    <row r="259" spans="1:5" x14ac:dyDescent="0.25">
      <c r="A259" s="6"/>
      <c r="B259" s="6"/>
      <c r="C259" s="6"/>
      <c r="D259" s="20"/>
      <c r="E259" s="6"/>
    </row>
    <row r="260" spans="1:5" x14ac:dyDescent="0.25">
      <c r="A260" s="6"/>
      <c r="B260" s="6"/>
      <c r="C260" s="6"/>
      <c r="D260" s="20"/>
      <c r="E260" s="6"/>
    </row>
    <row r="261" spans="1:5" x14ac:dyDescent="0.25">
      <c r="A261" s="6"/>
      <c r="B261" s="6"/>
      <c r="C261" s="6"/>
      <c r="D261" s="20"/>
      <c r="E261" s="6"/>
    </row>
    <row r="262" spans="1:5" x14ac:dyDescent="0.25">
      <c r="A262" s="6"/>
      <c r="B262" s="6"/>
      <c r="C262" s="6"/>
      <c r="D262" s="20"/>
      <c r="E262" s="6"/>
    </row>
    <row r="263" spans="1:5" x14ac:dyDescent="0.25">
      <c r="A263" s="6"/>
      <c r="B263" s="6"/>
      <c r="C263" s="6"/>
      <c r="D263" s="20"/>
      <c r="E263" s="6"/>
    </row>
    <row r="264" spans="1:5" x14ac:dyDescent="0.25">
      <c r="A264" s="6"/>
      <c r="B264" s="6"/>
      <c r="C264" s="6"/>
      <c r="D264" s="20"/>
      <c r="E264" s="6"/>
    </row>
    <row r="265" spans="1:5" x14ac:dyDescent="0.25">
      <c r="A265" s="6"/>
      <c r="B265" s="6"/>
      <c r="C265" s="6"/>
      <c r="D265" s="20"/>
      <c r="E265" s="6"/>
    </row>
    <row r="266" spans="1:5" x14ac:dyDescent="0.25">
      <c r="A266" s="6"/>
      <c r="B266" s="6"/>
      <c r="C266" s="6"/>
      <c r="D266" s="20"/>
      <c r="E266" s="6"/>
    </row>
    <row r="267" spans="1:5" x14ac:dyDescent="0.25">
      <c r="A267" s="6"/>
      <c r="B267" s="6"/>
      <c r="C267" s="6"/>
      <c r="D267" s="20"/>
      <c r="E267" s="6"/>
    </row>
    <row r="268" spans="1:5" x14ac:dyDescent="0.25">
      <c r="A268" s="6"/>
      <c r="B268" s="6"/>
      <c r="C268" s="6"/>
      <c r="D268" s="20"/>
      <c r="E268" s="6"/>
    </row>
    <row r="269" spans="1:5" x14ac:dyDescent="0.25">
      <c r="A269" s="6"/>
      <c r="B269" s="6"/>
      <c r="C269" s="6"/>
      <c r="D269" s="20"/>
      <c r="E269" s="6"/>
    </row>
    <row r="270" spans="1:5" x14ac:dyDescent="0.25">
      <c r="A270" s="6"/>
      <c r="B270" s="6"/>
      <c r="C270" s="6"/>
      <c r="D270" s="20"/>
      <c r="E270" s="6"/>
    </row>
    <row r="271" spans="1:5" x14ac:dyDescent="0.25">
      <c r="A271" s="6"/>
      <c r="B271" s="6"/>
      <c r="C271" s="6"/>
      <c r="D271" s="20"/>
      <c r="E271" s="6"/>
    </row>
    <row r="272" spans="1:5" x14ac:dyDescent="0.25">
      <c r="A272" s="6"/>
      <c r="B272" s="6"/>
      <c r="C272" s="6"/>
      <c r="D272" s="20"/>
      <c r="E272" s="6"/>
    </row>
    <row r="273" spans="1:5" x14ac:dyDescent="0.25">
      <c r="A273" s="6"/>
      <c r="B273" s="6"/>
      <c r="C273" s="6"/>
      <c r="D273" s="20"/>
      <c r="E273" s="6"/>
    </row>
    <row r="274" spans="1:5" x14ac:dyDescent="0.25">
      <c r="A274" s="6"/>
      <c r="B274" s="6"/>
      <c r="C274" s="6"/>
      <c r="D274" s="20"/>
      <c r="E274" s="6"/>
    </row>
    <row r="275" spans="1:5" x14ac:dyDescent="0.25">
      <c r="A275" s="6"/>
      <c r="B275" s="6"/>
      <c r="C275" s="6"/>
      <c r="D275" s="20"/>
      <c r="E275" s="6"/>
    </row>
    <row r="276" spans="1:5" x14ac:dyDescent="0.25">
      <c r="A276" s="6"/>
      <c r="B276" s="6"/>
      <c r="C276" s="6"/>
      <c r="D276" s="20"/>
      <c r="E276" s="6"/>
    </row>
    <row r="277" spans="1:5" x14ac:dyDescent="0.25">
      <c r="A277" s="6"/>
      <c r="B277" s="6"/>
      <c r="C277" s="6"/>
      <c r="D277" s="20"/>
      <c r="E277" s="6"/>
    </row>
    <row r="278" spans="1:5" x14ac:dyDescent="0.25">
      <c r="A278" s="6"/>
      <c r="B278" s="6"/>
      <c r="C278" s="6"/>
      <c r="D278" s="20"/>
      <c r="E278" s="6"/>
    </row>
    <row r="279" spans="1:5" x14ac:dyDescent="0.25">
      <c r="A279" s="6"/>
      <c r="B279" s="6"/>
      <c r="C279" s="6"/>
      <c r="D279" s="20"/>
      <c r="E279" s="6"/>
    </row>
    <row r="280" spans="1:5" x14ac:dyDescent="0.25">
      <c r="A280" s="6"/>
      <c r="B280" s="6"/>
      <c r="C280" s="6"/>
      <c r="D280" s="20"/>
      <c r="E280" s="6"/>
    </row>
    <row r="281" spans="1:5" x14ac:dyDescent="0.25">
      <c r="A281" s="6"/>
      <c r="B281" s="6"/>
      <c r="C281" s="6"/>
      <c r="D281" s="20"/>
      <c r="E281" s="6"/>
    </row>
    <row r="282" spans="1:5" x14ac:dyDescent="0.25">
      <c r="A282" s="6"/>
      <c r="B282" s="6"/>
      <c r="C282" s="6"/>
      <c r="D282" s="20"/>
      <c r="E282" s="6"/>
    </row>
    <row r="283" spans="1:5" x14ac:dyDescent="0.25">
      <c r="A283" s="6"/>
      <c r="B283" s="6"/>
      <c r="C283" s="6"/>
      <c r="D283" s="20"/>
      <c r="E283" s="6"/>
    </row>
    <row r="284" spans="1:5" x14ac:dyDescent="0.25">
      <c r="A284" s="6"/>
      <c r="B284" s="6"/>
      <c r="C284" s="6"/>
      <c r="D284" s="20"/>
      <c r="E284" s="6"/>
    </row>
    <row r="285" spans="1:5" x14ac:dyDescent="0.25">
      <c r="A285" s="6"/>
      <c r="B285" s="6"/>
      <c r="C285" s="6"/>
      <c r="D285" s="20"/>
      <c r="E285" s="6"/>
    </row>
    <row r="286" spans="1:5" x14ac:dyDescent="0.25">
      <c r="A286" s="6"/>
      <c r="B286" s="6"/>
      <c r="C286" s="6"/>
      <c r="D286" s="20"/>
      <c r="E286" s="6"/>
    </row>
    <row r="287" spans="1:5" x14ac:dyDescent="0.25">
      <c r="A287" s="6"/>
      <c r="B287" s="6"/>
      <c r="C287" s="6"/>
      <c r="D287" s="20"/>
      <c r="E287" s="6"/>
    </row>
    <row r="288" spans="1:5" x14ac:dyDescent="0.25">
      <c r="A288" s="6"/>
      <c r="B288" s="6"/>
      <c r="C288" s="6"/>
      <c r="D288" s="20"/>
      <c r="E288" s="6"/>
    </row>
    <row r="289" spans="1:5" x14ac:dyDescent="0.25">
      <c r="A289" s="6"/>
      <c r="B289" s="6"/>
      <c r="C289" s="6"/>
      <c r="D289" s="20"/>
      <c r="E289" s="6"/>
    </row>
    <row r="290" spans="1:5" x14ac:dyDescent="0.25">
      <c r="A290" s="6"/>
      <c r="B290" s="6"/>
      <c r="C290" s="6"/>
      <c r="D290" s="20"/>
      <c r="E290" s="6"/>
    </row>
    <row r="291" spans="1:5" x14ac:dyDescent="0.25">
      <c r="A291" s="6"/>
      <c r="B291" s="6"/>
      <c r="C291" s="6"/>
      <c r="D291" s="20"/>
      <c r="E291" s="6"/>
    </row>
    <row r="292" spans="1:5" x14ac:dyDescent="0.25">
      <c r="A292" s="6"/>
      <c r="B292" s="6"/>
      <c r="C292" s="6"/>
      <c r="D292" s="20"/>
      <c r="E292" s="6"/>
    </row>
    <row r="293" spans="1:5" x14ac:dyDescent="0.25">
      <c r="A293" s="6"/>
      <c r="B293" s="6"/>
      <c r="C293" s="6"/>
      <c r="D293" s="20"/>
      <c r="E293" s="6"/>
    </row>
    <row r="294" spans="1:5" x14ac:dyDescent="0.25">
      <c r="A294" s="6"/>
      <c r="B294" s="6"/>
      <c r="C294" s="6"/>
      <c r="D294" s="20"/>
      <c r="E294" s="6"/>
    </row>
    <row r="295" spans="1:5" x14ac:dyDescent="0.25">
      <c r="A295" s="6"/>
      <c r="B295" s="6"/>
      <c r="C295" s="6"/>
      <c r="D295" s="20"/>
      <c r="E295" s="6"/>
    </row>
    <row r="296" spans="1:5" x14ac:dyDescent="0.25">
      <c r="A296" s="6"/>
      <c r="B296" s="6"/>
      <c r="C296" s="6"/>
      <c r="D296" s="20"/>
      <c r="E296" s="6"/>
    </row>
    <row r="297" spans="1:5" x14ac:dyDescent="0.25">
      <c r="A297" s="6"/>
      <c r="B297" s="6"/>
      <c r="C297" s="6"/>
      <c r="D297" s="20"/>
      <c r="E297" s="6"/>
    </row>
    <row r="298" spans="1:5" x14ac:dyDescent="0.25">
      <c r="A298" s="6"/>
      <c r="B298" s="6"/>
      <c r="C298" s="6"/>
      <c r="D298" s="20"/>
      <c r="E298" s="6"/>
    </row>
    <row r="299" spans="1:5" x14ac:dyDescent="0.25">
      <c r="A299" s="6"/>
      <c r="B299" s="6"/>
      <c r="C299" s="6"/>
      <c r="D299" s="20"/>
      <c r="E299" s="6"/>
    </row>
    <row r="300" spans="1:5" x14ac:dyDescent="0.25">
      <c r="A300" s="6"/>
      <c r="B300" s="6"/>
      <c r="C300" s="6"/>
      <c r="D300" s="20"/>
      <c r="E300" s="6"/>
    </row>
    <row r="301" spans="1:5" x14ac:dyDescent="0.25">
      <c r="A301" s="6"/>
      <c r="B301" s="6"/>
      <c r="C301" s="6"/>
      <c r="D301" s="20"/>
      <c r="E301" s="6"/>
    </row>
    <row r="302" spans="1:5" x14ac:dyDescent="0.25">
      <c r="A302" s="6"/>
      <c r="B302" s="6"/>
      <c r="C302" s="6"/>
      <c r="D302" s="20"/>
      <c r="E302" s="6"/>
    </row>
    <row r="303" spans="1:5" x14ac:dyDescent="0.25">
      <c r="A303" s="6"/>
      <c r="B303" s="6"/>
      <c r="C303" s="6"/>
      <c r="D303" s="20"/>
      <c r="E303" s="6"/>
    </row>
    <row r="304" spans="1:5" x14ac:dyDescent="0.25">
      <c r="A304" s="6"/>
      <c r="B304" s="6"/>
      <c r="C304" s="6"/>
      <c r="D304" s="20"/>
      <c r="E304" s="6"/>
    </row>
    <row r="305" spans="1:5" x14ac:dyDescent="0.25">
      <c r="A305" s="6"/>
      <c r="B305" s="6"/>
      <c r="C305" s="6"/>
      <c r="D305" s="20"/>
      <c r="E305" s="6"/>
    </row>
    <row r="306" spans="1:5" x14ac:dyDescent="0.25">
      <c r="A306" s="6"/>
      <c r="B306" s="6"/>
      <c r="C306" s="6"/>
      <c r="D306" s="20"/>
      <c r="E306" s="6"/>
    </row>
    <row r="307" spans="1:5" x14ac:dyDescent="0.25">
      <c r="A307" s="6"/>
      <c r="B307" s="6"/>
      <c r="C307" s="6"/>
      <c r="D307" s="20"/>
      <c r="E307" s="6"/>
    </row>
    <row r="308" spans="1:5" x14ac:dyDescent="0.25">
      <c r="A308" s="6"/>
      <c r="B308" s="6"/>
      <c r="C308" s="6"/>
      <c r="D308" s="20"/>
      <c r="E308" s="6"/>
    </row>
    <row r="309" spans="1:5" x14ac:dyDescent="0.25">
      <c r="A309" s="6"/>
      <c r="B309" s="6"/>
      <c r="C309" s="6"/>
      <c r="D309" s="20"/>
      <c r="E309" s="6"/>
    </row>
    <row r="310" spans="1:5" x14ac:dyDescent="0.25">
      <c r="A310" s="6"/>
      <c r="B310" s="6"/>
      <c r="C310" s="6"/>
      <c r="D310" s="20"/>
      <c r="E310" s="6"/>
    </row>
    <row r="311" spans="1:5" x14ac:dyDescent="0.25">
      <c r="A311" s="6"/>
      <c r="B311" s="6"/>
      <c r="C311" s="6"/>
      <c r="D311" s="20"/>
      <c r="E311" s="6"/>
    </row>
    <row r="312" spans="1:5" x14ac:dyDescent="0.25">
      <c r="A312" s="6"/>
      <c r="B312" s="6"/>
      <c r="C312" s="6"/>
      <c r="D312" s="20"/>
      <c r="E312" s="6"/>
    </row>
    <row r="313" spans="1:5" x14ac:dyDescent="0.25">
      <c r="A313" s="6"/>
      <c r="B313" s="6"/>
      <c r="C313" s="6"/>
      <c r="D313" s="20"/>
      <c r="E313" s="6"/>
    </row>
    <row r="314" spans="1:5" x14ac:dyDescent="0.25">
      <c r="A314" s="6"/>
      <c r="B314" s="6"/>
      <c r="C314" s="6"/>
      <c r="D314" s="20"/>
      <c r="E314" s="6"/>
    </row>
    <row r="315" spans="1:5" x14ac:dyDescent="0.25">
      <c r="A315" s="6"/>
      <c r="B315" s="6"/>
      <c r="C315" s="6"/>
      <c r="D315" s="20"/>
      <c r="E315" s="6"/>
    </row>
    <row r="316" spans="1:5" x14ac:dyDescent="0.25">
      <c r="A316" s="6"/>
      <c r="B316" s="6"/>
      <c r="C316" s="6"/>
      <c r="D316" s="20"/>
      <c r="E316" s="6"/>
    </row>
    <row r="317" spans="1:5" x14ac:dyDescent="0.25">
      <c r="A317" s="6"/>
      <c r="B317" s="6"/>
      <c r="C317" s="6"/>
      <c r="D317" s="20"/>
      <c r="E317" s="6"/>
    </row>
    <row r="318" spans="1:5" x14ac:dyDescent="0.25">
      <c r="A318" s="6"/>
      <c r="B318" s="6"/>
      <c r="C318" s="6"/>
      <c r="D318" s="20"/>
      <c r="E318" s="6"/>
    </row>
    <row r="319" spans="1:5" x14ac:dyDescent="0.25">
      <c r="A319" s="6"/>
      <c r="B319" s="6"/>
      <c r="C319" s="6"/>
      <c r="D319" s="20"/>
      <c r="E319" s="6"/>
    </row>
    <row r="320" spans="1:5" x14ac:dyDescent="0.25">
      <c r="A320" s="6"/>
      <c r="B320" s="6"/>
      <c r="C320" s="6"/>
      <c r="D320" s="20"/>
      <c r="E320" s="6"/>
    </row>
    <row r="321" spans="1:5" x14ac:dyDescent="0.25">
      <c r="A321" s="6"/>
      <c r="B321" s="6"/>
      <c r="C321" s="6"/>
      <c r="D321" s="20"/>
      <c r="E321" s="6"/>
    </row>
    <row r="322" spans="1:5" x14ac:dyDescent="0.25">
      <c r="A322" s="6"/>
      <c r="B322" s="6"/>
      <c r="C322" s="6"/>
      <c r="D322" s="20"/>
      <c r="E322" s="6"/>
    </row>
    <row r="323" spans="1:5" x14ac:dyDescent="0.25">
      <c r="A323" s="6"/>
      <c r="B323" s="6"/>
      <c r="C323" s="6"/>
      <c r="D323" s="20"/>
      <c r="E323" s="6"/>
    </row>
    <row r="324" spans="1:5" x14ac:dyDescent="0.25">
      <c r="A324" s="6"/>
      <c r="B324" s="6"/>
      <c r="C324" s="6"/>
      <c r="D324" s="20"/>
      <c r="E324" s="6"/>
    </row>
    <row r="325" spans="1:5" x14ac:dyDescent="0.25">
      <c r="A325" s="6"/>
      <c r="B325" s="6"/>
      <c r="C325" s="6"/>
      <c r="D325" s="20"/>
      <c r="E325" s="6"/>
    </row>
    <row r="326" spans="1:5" x14ac:dyDescent="0.25">
      <c r="A326" s="6"/>
      <c r="B326" s="6"/>
      <c r="C326" s="6"/>
      <c r="D326" s="20"/>
      <c r="E326" s="6"/>
    </row>
    <row r="327" spans="1:5" x14ac:dyDescent="0.25">
      <c r="A327" s="6"/>
      <c r="B327" s="6"/>
      <c r="C327" s="6"/>
      <c r="D327" s="20"/>
      <c r="E327" s="6"/>
    </row>
    <row r="328" spans="1:5" x14ac:dyDescent="0.25">
      <c r="A328" s="6"/>
      <c r="B328" s="6"/>
      <c r="C328" s="6"/>
      <c r="D328" s="20"/>
      <c r="E328" s="6"/>
    </row>
    <row r="329" spans="1:5" x14ac:dyDescent="0.25">
      <c r="A329" s="6"/>
      <c r="B329" s="6"/>
      <c r="C329" s="6"/>
      <c r="D329" s="20"/>
      <c r="E329" s="6"/>
    </row>
    <row r="330" spans="1:5" x14ac:dyDescent="0.25">
      <c r="A330" s="6"/>
      <c r="B330" s="6"/>
      <c r="C330" s="6"/>
      <c r="D330" s="20"/>
      <c r="E330" s="6"/>
    </row>
    <row r="331" spans="1:5" x14ac:dyDescent="0.25">
      <c r="A331" s="6"/>
      <c r="B331" s="6"/>
      <c r="C331" s="6"/>
      <c r="D331" s="20"/>
      <c r="E331" s="6"/>
    </row>
    <row r="332" spans="1:5" x14ac:dyDescent="0.25">
      <c r="A332" s="6"/>
      <c r="B332" s="6"/>
      <c r="C332" s="6"/>
      <c r="D332" s="20"/>
      <c r="E332" s="6"/>
    </row>
    <row r="333" spans="1:5" x14ac:dyDescent="0.25">
      <c r="A333" s="6"/>
      <c r="B333" s="6"/>
      <c r="C333" s="6"/>
      <c r="D333" s="20"/>
      <c r="E333" s="6"/>
    </row>
    <row r="334" spans="1:5" x14ac:dyDescent="0.25">
      <c r="A334" s="6"/>
      <c r="B334" s="6"/>
      <c r="C334" s="6"/>
      <c r="D334" s="20"/>
      <c r="E334" s="6"/>
    </row>
    <row r="335" spans="1:5" x14ac:dyDescent="0.25">
      <c r="A335" s="6"/>
      <c r="B335" s="6"/>
      <c r="C335" s="6"/>
      <c r="D335" s="20"/>
      <c r="E335" s="6"/>
    </row>
    <row r="336" spans="1:5" x14ac:dyDescent="0.25">
      <c r="A336" s="6"/>
      <c r="B336" s="6"/>
      <c r="C336" s="6"/>
      <c r="D336" s="20"/>
      <c r="E336" s="6"/>
    </row>
    <row r="337" spans="1:5" x14ac:dyDescent="0.25">
      <c r="A337" s="6"/>
      <c r="B337" s="6"/>
      <c r="C337" s="6"/>
      <c r="D337" s="20"/>
      <c r="E337" s="6"/>
    </row>
    <row r="338" spans="1:5" x14ac:dyDescent="0.25">
      <c r="A338" s="6"/>
      <c r="B338" s="6"/>
      <c r="C338" s="6"/>
      <c r="D338" s="20"/>
      <c r="E338" s="6"/>
    </row>
    <row r="339" spans="1:5" x14ac:dyDescent="0.25">
      <c r="A339" s="6"/>
      <c r="B339" s="6"/>
      <c r="C339" s="6"/>
      <c r="D339" s="20"/>
      <c r="E339" s="6"/>
    </row>
    <row r="340" spans="1:5" x14ac:dyDescent="0.25">
      <c r="A340" s="6"/>
      <c r="B340" s="6"/>
      <c r="C340" s="6"/>
      <c r="D340" s="20"/>
      <c r="E340" s="6"/>
    </row>
    <row r="341" spans="1:5" x14ac:dyDescent="0.25">
      <c r="A341" s="6"/>
      <c r="B341" s="6"/>
      <c r="C341" s="6"/>
      <c r="D341" s="20"/>
      <c r="E341" s="6"/>
    </row>
    <row r="342" spans="1:5" x14ac:dyDescent="0.25">
      <c r="A342" s="6"/>
      <c r="B342" s="6"/>
      <c r="C342" s="6"/>
      <c r="D342" s="20"/>
      <c r="E342" s="6"/>
    </row>
    <row r="343" spans="1:5" x14ac:dyDescent="0.25">
      <c r="A343" s="6"/>
      <c r="B343" s="6"/>
      <c r="C343" s="6"/>
      <c r="D343" s="20"/>
      <c r="E343" s="6"/>
    </row>
    <row r="344" spans="1:5" x14ac:dyDescent="0.25">
      <c r="A344" s="6"/>
      <c r="B344" s="6"/>
      <c r="C344" s="6"/>
      <c r="D344" s="20"/>
      <c r="E344" s="6"/>
    </row>
    <row r="345" spans="1:5" x14ac:dyDescent="0.25">
      <c r="A345" s="6"/>
      <c r="B345" s="6"/>
      <c r="C345" s="6"/>
      <c r="D345" s="20"/>
      <c r="E345" s="6"/>
    </row>
    <row r="346" spans="1:5" x14ac:dyDescent="0.25">
      <c r="A346" s="6"/>
      <c r="B346" s="6"/>
      <c r="C346" s="6"/>
      <c r="D346" s="20"/>
      <c r="E346" s="6"/>
    </row>
  </sheetData>
  <mergeCells count="10">
    <mergeCell ref="A67:E67"/>
    <mergeCell ref="A30:E30"/>
    <mergeCell ref="A25:E25"/>
    <mergeCell ref="A2:E2"/>
    <mergeCell ref="A4:A6"/>
    <mergeCell ref="B4:B6"/>
    <mergeCell ref="C4:E4"/>
    <mergeCell ref="C5:D5"/>
    <mergeCell ref="A7:E7"/>
    <mergeCell ref="A14:E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F5" sqref="F5"/>
    </sheetView>
  </sheetViews>
  <sheetFormatPr defaultRowHeight="12.75" x14ac:dyDescent="0.2"/>
  <cols>
    <col min="1" max="1" width="29.42578125" customWidth="1"/>
    <col min="2" max="2" width="13.7109375" customWidth="1"/>
    <col min="3" max="3" width="13.42578125" customWidth="1"/>
    <col min="4" max="4" width="14" customWidth="1"/>
  </cols>
  <sheetData>
    <row r="1" spans="1:4" ht="99" customHeight="1" x14ac:dyDescent="0.2">
      <c r="A1" s="84"/>
      <c r="B1" s="84"/>
      <c r="C1" s="84"/>
      <c r="D1" s="84"/>
    </row>
    <row r="2" spans="1:4" ht="67.5" customHeight="1" x14ac:dyDescent="0.2">
      <c r="A2" s="127" t="s">
        <v>78</v>
      </c>
      <c r="B2" s="127"/>
      <c r="C2" s="127"/>
      <c r="D2" s="127"/>
    </row>
    <row r="3" spans="1:4" ht="21.75" customHeight="1" x14ac:dyDescent="0.2">
      <c r="A3" s="84"/>
      <c r="B3" s="84"/>
      <c r="C3" s="84"/>
      <c r="D3" s="84"/>
    </row>
    <row r="4" spans="1:4" x14ac:dyDescent="0.2">
      <c r="A4" s="84"/>
      <c r="B4" s="84"/>
      <c r="C4" s="84"/>
      <c r="D4" s="84"/>
    </row>
    <row r="5" spans="1:4" x14ac:dyDescent="0.2">
      <c r="A5" s="85"/>
      <c r="B5" s="86"/>
      <c r="C5" s="87" t="s">
        <v>85</v>
      </c>
      <c r="D5" s="111"/>
    </row>
    <row r="6" spans="1:4" ht="63" customHeight="1" x14ac:dyDescent="0.2">
      <c r="A6" s="143" t="s">
        <v>79</v>
      </c>
      <c r="B6" s="88" t="s">
        <v>80</v>
      </c>
      <c r="C6" s="145" t="s">
        <v>81</v>
      </c>
      <c r="D6" s="112" t="s">
        <v>82</v>
      </c>
    </row>
    <row r="7" spans="1:4" ht="9.75" customHeight="1" x14ac:dyDescent="0.2">
      <c r="A7" s="144"/>
      <c r="B7" s="89"/>
      <c r="C7" s="146"/>
      <c r="D7" s="89"/>
    </row>
    <row r="8" spans="1:4" ht="15.75" x14ac:dyDescent="0.2">
      <c r="A8" s="90" t="s">
        <v>4</v>
      </c>
      <c r="B8" s="91">
        <f>C8+D8</f>
        <v>3</v>
      </c>
      <c r="C8" s="92">
        <v>3</v>
      </c>
      <c r="D8" s="93"/>
    </row>
    <row r="9" spans="1:4" ht="15.75" x14ac:dyDescent="0.25">
      <c r="A9" s="1" t="s">
        <v>70</v>
      </c>
      <c r="B9" s="91"/>
      <c r="C9" s="94">
        <v>-0.6</v>
      </c>
      <c r="D9" s="95">
        <v>0.6</v>
      </c>
    </row>
    <row r="10" spans="1:4" ht="15.75" x14ac:dyDescent="0.25">
      <c r="A10" s="1" t="s">
        <v>42</v>
      </c>
      <c r="B10" s="91">
        <f t="shared" ref="B10:B12" si="0">C10+D10</f>
        <v>1.4</v>
      </c>
      <c r="C10" s="94"/>
      <c r="D10" s="95">
        <v>1.4</v>
      </c>
    </row>
    <row r="11" spans="1:4" ht="15.75" x14ac:dyDescent="0.25">
      <c r="A11" s="1" t="s">
        <v>7</v>
      </c>
      <c r="B11" s="91">
        <f t="shared" si="0"/>
        <v>0.5</v>
      </c>
      <c r="C11" s="94"/>
      <c r="D11" s="95">
        <v>0.5</v>
      </c>
    </row>
    <row r="12" spans="1:4" ht="18" customHeight="1" x14ac:dyDescent="0.25">
      <c r="A12" s="1" t="s">
        <v>58</v>
      </c>
      <c r="B12" s="91">
        <f t="shared" si="0"/>
        <v>-4</v>
      </c>
      <c r="C12" s="105">
        <v>-0.3</v>
      </c>
      <c r="D12" s="106">
        <v>-3.7</v>
      </c>
    </row>
    <row r="13" spans="1:4" ht="15.75" x14ac:dyDescent="0.25">
      <c r="A13" s="1" t="s">
        <v>27</v>
      </c>
      <c r="B13" s="91">
        <v>0.7</v>
      </c>
      <c r="C13" s="105">
        <v>0.4</v>
      </c>
      <c r="D13" s="106">
        <v>0.3</v>
      </c>
    </row>
    <row r="14" spans="1:4" ht="15.75" x14ac:dyDescent="0.2">
      <c r="A14" s="25" t="s">
        <v>84</v>
      </c>
      <c r="B14" s="96">
        <f>B8+B9+B10+B11+B12+B13</f>
        <v>1.6000000000000003</v>
      </c>
      <c r="C14" s="96">
        <f t="shared" ref="C14:D14" si="1">C8+C9+C10+C11+C12+C13</f>
        <v>2.5</v>
      </c>
      <c r="D14" s="96">
        <f t="shared" si="1"/>
        <v>-0.90000000000000013</v>
      </c>
    </row>
  </sheetData>
  <mergeCells count="3">
    <mergeCell ref="A6:A7"/>
    <mergeCell ref="C6:C7"/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2016-08-12T09:52:10Z</cp:lastPrinted>
  <dcterms:created xsi:type="dcterms:W3CDTF">2005-12-13T07:19:10Z</dcterms:created>
  <dcterms:modified xsi:type="dcterms:W3CDTF">2016-08-12T11:37:26Z</dcterms:modified>
</cp:coreProperties>
</file>