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ne1\Documents\Tarybos sprendimai\Programų ataskaitos\"/>
    </mc:Choice>
  </mc:AlternateContent>
  <bookViews>
    <workbookView xWindow="-45" yWindow="30" windowWidth="15015" windowHeight="8835" activeTab="1"/>
  </bookViews>
  <sheets>
    <sheet name="Ataskaita" sheetId="5" r:id="rId1"/>
    <sheet name="Priemonių suvestinė" sheetId="2" r:id="rId2"/>
    <sheet name="Priemoniu vykdytoju kodai" sheetId="3" r:id="rId3"/>
    <sheet name="Sheet1" sheetId="4" r:id="rId4"/>
  </sheets>
  <calcPr calcId="152511"/>
</workbook>
</file>

<file path=xl/calcChain.xml><?xml version="1.0" encoding="utf-8"?>
<calcChain xmlns="http://schemas.openxmlformats.org/spreadsheetml/2006/main">
  <c r="I124" i="2" l="1"/>
  <c r="J124" i="2"/>
  <c r="H124" i="2"/>
  <c r="J122" i="2" l="1"/>
  <c r="I122" i="2"/>
  <c r="H122" i="2"/>
  <c r="H155" i="2" l="1"/>
  <c r="I155" i="2"/>
  <c r="J155" i="2"/>
  <c r="H160" i="2"/>
  <c r="H165" i="2" s="1"/>
  <c r="I160" i="2"/>
  <c r="J160" i="2"/>
  <c r="J135" i="2"/>
  <c r="I135" i="2"/>
  <c r="H135" i="2"/>
  <c r="J132" i="2"/>
  <c r="I132" i="2"/>
  <c r="H132" i="2"/>
  <c r="J129" i="2"/>
  <c r="I129" i="2"/>
  <c r="H129" i="2"/>
  <c r="J126" i="2"/>
  <c r="I126" i="2"/>
  <c r="H126" i="2"/>
  <c r="J119" i="2"/>
  <c r="I119" i="2"/>
  <c r="H119" i="2"/>
  <c r="J117" i="2"/>
  <c r="I117" i="2"/>
  <c r="H117" i="2"/>
  <c r="J115" i="2"/>
  <c r="I115" i="2"/>
  <c r="H115" i="2"/>
  <c r="J113" i="2"/>
  <c r="I113" i="2"/>
  <c r="H113" i="2"/>
  <c r="J111" i="2"/>
  <c r="I111" i="2"/>
  <c r="H111" i="2"/>
  <c r="J108" i="2"/>
  <c r="I108" i="2"/>
  <c r="H108" i="2"/>
  <c r="J105" i="2"/>
  <c r="I105" i="2"/>
  <c r="H105" i="2"/>
  <c r="J102" i="2"/>
  <c r="I102" i="2"/>
  <c r="H102" i="2"/>
  <c r="J100" i="2"/>
  <c r="I100" i="2"/>
  <c r="H100" i="2"/>
  <c r="J97" i="2"/>
  <c r="I97" i="2"/>
  <c r="H97" i="2"/>
  <c r="J95" i="2"/>
  <c r="I95" i="2"/>
  <c r="H95" i="2"/>
  <c r="J92" i="2"/>
  <c r="I92" i="2"/>
  <c r="H92" i="2"/>
  <c r="J90" i="2"/>
  <c r="I90" i="2"/>
  <c r="H90" i="2"/>
  <c r="J86" i="2"/>
  <c r="I86" i="2"/>
  <c r="H86" i="2"/>
  <c r="J81" i="2"/>
  <c r="I81" i="2"/>
  <c r="H81" i="2"/>
  <c r="J77" i="2"/>
  <c r="I77" i="2"/>
  <c r="H77" i="2"/>
  <c r="J73" i="2"/>
  <c r="I73" i="2"/>
  <c r="H73" i="2"/>
  <c r="J68" i="2"/>
  <c r="I68" i="2"/>
  <c r="H68" i="2"/>
  <c r="J63" i="2"/>
  <c r="I63" i="2"/>
  <c r="H63" i="2"/>
  <c r="J59" i="2"/>
  <c r="J136" i="2" s="1"/>
  <c r="I59" i="2"/>
  <c r="H59" i="2"/>
  <c r="J54" i="2"/>
  <c r="I54" i="2"/>
  <c r="H54" i="2"/>
  <c r="J52" i="2"/>
  <c r="I52" i="2"/>
  <c r="H52" i="2"/>
  <c r="J50" i="2"/>
  <c r="I50" i="2"/>
  <c r="H50" i="2"/>
  <c r="J47" i="2"/>
  <c r="I47" i="2"/>
  <c r="H47" i="2"/>
  <c r="J43" i="2"/>
  <c r="I43" i="2"/>
  <c r="H43" i="2"/>
  <c r="J41" i="2"/>
  <c r="I41" i="2"/>
  <c r="H41" i="2"/>
  <c r="J39" i="2"/>
  <c r="I39" i="2"/>
  <c r="H39" i="2"/>
  <c r="J37" i="2"/>
  <c r="I37" i="2"/>
  <c r="H37" i="2"/>
  <c r="J35" i="2"/>
  <c r="I35" i="2"/>
  <c r="I55" i="2" s="1"/>
  <c r="H35" i="2"/>
  <c r="J30" i="2"/>
  <c r="I30" i="2"/>
  <c r="H30" i="2"/>
  <c r="J27" i="2"/>
  <c r="I27" i="2"/>
  <c r="H27" i="2"/>
  <c r="J22" i="2"/>
  <c r="I22" i="2"/>
  <c r="H22" i="2"/>
  <c r="J20" i="2"/>
  <c r="I20" i="2"/>
  <c r="I31" i="2" s="1"/>
  <c r="H20" i="2"/>
  <c r="J16" i="2"/>
  <c r="I16" i="2"/>
  <c r="H16" i="2"/>
  <c r="J14" i="2"/>
  <c r="I14" i="2"/>
  <c r="H14" i="2"/>
  <c r="J11" i="2"/>
  <c r="I11" i="2"/>
  <c r="H11" i="2"/>
  <c r="H136" i="2" l="1"/>
  <c r="I165" i="2"/>
  <c r="I136" i="2"/>
  <c r="H31" i="2"/>
  <c r="H55" i="2"/>
  <c r="J31" i="2"/>
  <c r="J55" i="2"/>
  <c r="I17" i="2"/>
  <c r="J165" i="2"/>
  <c r="H17" i="2"/>
  <c r="J17" i="2"/>
  <c r="I137" i="2" l="1"/>
  <c r="I138" i="2" s="1"/>
  <c r="J137" i="2"/>
  <c r="J138" i="2" s="1"/>
  <c r="H137" i="2"/>
  <c r="H138" i="2" s="1"/>
</calcChain>
</file>

<file path=xl/sharedStrings.xml><?xml version="1.0" encoding="utf-8"?>
<sst xmlns="http://schemas.openxmlformats.org/spreadsheetml/2006/main" count="615" uniqueCount="256">
  <si>
    <t>Programos tikslo kodas</t>
  </si>
  <si>
    <t>Uždavinio kodas</t>
  </si>
  <si>
    <t>Priemonės kodas</t>
  </si>
  <si>
    <t>Pavadinimas</t>
  </si>
  <si>
    <t>Asignavimų valdytojo kodas</t>
  </si>
  <si>
    <t>Priemonės vykdytojo kodas</t>
  </si>
  <si>
    <t>Finansavimo šaltinis</t>
  </si>
  <si>
    <t>01</t>
  </si>
  <si>
    <t>Iš viso:</t>
  </si>
  <si>
    <t>02</t>
  </si>
  <si>
    <t>Iš viso uždaviniui:</t>
  </si>
  <si>
    <t xml:space="preserve">Iš viso  programai: </t>
  </si>
  <si>
    <t>Finansavimo šaltinių suvestinė</t>
  </si>
  <si>
    <t>Finansavimo šaltiniai</t>
  </si>
  <si>
    <t>SAVIVALDYBĖS  LĖŠOS, IŠ VISO:</t>
  </si>
  <si>
    <t>KITI ŠALTINIAI, IŠ VISO:</t>
  </si>
  <si>
    <t>IŠ VISO:</t>
  </si>
  <si>
    <t>Vykdytojo kodas</t>
  </si>
  <si>
    <t xml:space="preserve">                              Pavadinimas</t>
  </si>
  <si>
    <t>Panevėžio miesto savivaldybės administracija</t>
  </si>
  <si>
    <t>Architektūros ir urbanistikos skyrius</t>
  </si>
  <si>
    <t>Centralizuotas vidaus audito skyrius</t>
  </si>
  <si>
    <t>Civilinės saugos skyrius</t>
  </si>
  <si>
    <t>Ekonomikos ir turto valdymo skyrius</t>
  </si>
  <si>
    <t>Finansų ir biudžeto skyrius</t>
  </si>
  <si>
    <t>Buhalterinės apskaitos skyrius</t>
  </si>
  <si>
    <t>Informacinės visuomenės plėtros skyrius</t>
  </si>
  <si>
    <t>Investicijų skyrius</t>
  </si>
  <si>
    <t>Miesto ūkio skyrius</t>
  </si>
  <si>
    <t>Personalo skyrius</t>
  </si>
  <si>
    <t>Ryšių su visuomene skyrius</t>
  </si>
  <si>
    <t>Statybos ir statinių priežiūros skyrius</t>
  </si>
  <si>
    <t>Teisės skyrius</t>
  </si>
  <si>
    <t>Ūkio ir eksploatavimo skyrius</t>
  </si>
  <si>
    <t>Viešosios tvarkos ir kontrolės skyrius</t>
  </si>
  <si>
    <t>Viešųjų pirkimų skyrius</t>
  </si>
  <si>
    <t>Civilinės metrikacijos skyrius</t>
  </si>
  <si>
    <t>Ekologijos skyrius</t>
  </si>
  <si>
    <t>Kanceliarija</t>
  </si>
  <si>
    <t>Kultūros ir meno skyrius</t>
  </si>
  <si>
    <t>Kultūros paveldo skyrius</t>
  </si>
  <si>
    <t>Socialinės paramos skyrius</t>
  </si>
  <si>
    <t>Sveikatos skyrius</t>
  </si>
  <si>
    <t>Švietimo skyrius</t>
  </si>
  <si>
    <t>Užsienio ryšių skyrius</t>
  </si>
  <si>
    <t>Vaiko teisių apsaugos skyrius</t>
  </si>
  <si>
    <t>Priemonių vykdytojų kodų klasifikatorius</t>
  </si>
  <si>
    <t>Kūno kultūros ir sporto centras</t>
  </si>
  <si>
    <t>03</t>
  </si>
  <si>
    <t>04</t>
  </si>
  <si>
    <t>05</t>
  </si>
  <si>
    <t>06</t>
  </si>
  <si>
    <t>08</t>
  </si>
  <si>
    <t>09</t>
  </si>
  <si>
    <t>12</t>
  </si>
  <si>
    <t>Tobulinti miesto ūkio infrastruktūrą</t>
  </si>
  <si>
    <t>Gerinti susisiekimo sistemą.</t>
  </si>
  <si>
    <t>Prižiūrėti eismo reguliavimo priemones, įrengti naujas priemones eismo saugumui didinti</t>
  </si>
  <si>
    <t>Tvarkyti ir modernizuoti viešąsias erdves</t>
  </si>
  <si>
    <t>Tvarkyti miesto parkus ir skverus, prižiūrėti ir atnaujinti želdinius</t>
  </si>
  <si>
    <t>18</t>
  </si>
  <si>
    <t>19</t>
  </si>
  <si>
    <t>288724610</t>
  </si>
  <si>
    <t>Įgyvendintas projektas</t>
  </si>
  <si>
    <t>P</t>
  </si>
  <si>
    <t>1</t>
  </si>
  <si>
    <t>ES</t>
  </si>
  <si>
    <t>SB</t>
  </si>
  <si>
    <t>20</t>
  </si>
  <si>
    <t>8</t>
  </si>
  <si>
    <t>Parengti dokumentus, reikalingus ES paramai gauti</t>
  </si>
  <si>
    <t>22</t>
  </si>
  <si>
    <t>23</t>
  </si>
  <si>
    <t>Kt(VB)</t>
  </si>
  <si>
    <t>KPPP</t>
  </si>
  <si>
    <t>8;12</t>
  </si>
  <si>
    <t>9</t>
  </si>
  <si>
    <t>24</t>
  </si>
  <si>
    <t>25</t>
  </si>
  <si>
    <t>26</t>
  </si>
  <si>
    <t>27</t>
  </si>
  <si>
    <t>28</t>
  </si>
  <si>
    <t>9;12</t>
  </si>
  <si>
    <t>Dalyvauti švietimo įstaigų modernizavimo programoje</t>
  </si>
  <si>
    <t>29</t>
  </si>
  <si>
    <t>Prižiūrėti infrastruktūros objektus</t>
  </si>
  <si>
    <t>+</t>
  </si>
  <si>
    <t>Laidoti vienišus ir neatpažintus žmones</t>
  </si>
  <si>
    <t>Pagerinti miesto ūkio infrastruktūrą ir saugumą</t>
  </si>
  <si>
    <t>Apdrausti viešosios paskirties pastatai pastatai</t>
  </si>
  <si>
    <t>8;</t>
  </si>
  <si>
    <t>0</t>
  </si>
  <si>
    <t>Eismo saugumo priemonių įrengimas</t>
  </si>
  <si>
    <t>Kelio ženklų priežiūra</t>
  </si>
  <si>
    <t>Prižiūrėtos miesto gatvės, aikštės, lietaus kanalizacijos tinklai, apšvietimo tinklai</t>
  </si>
  <si>
    <t>Vaizdo kamerų skaičius</t>
  </si>
  <si>
    <t>2</t>
  </si>
  <si>
    <t>Valomas miestas</t>
  </si>
  <si>
    <t>Parengtas techninis projektas</t>
  </si>
  <si>
    <t>Papuoštas miestas švenčių ir renginių metu</t>
  </si>
  <si>
    <t>Organizuoti rinkliavą už transporto stovėjimą gatvėse ir aikštėse Rinkliavos tarnybai išlaikyti</t>
  </si>
  <si>
    <t>P*</t>
  </si>
  <si>
    <t>Gaudyti, laikyti, naikinti benamius gyvūnus</t>
  </si>
  <si>
    <t>Įgyvendinti projektą „Panevėžio socialinių paslaugų centro paslaugų plėtra“ III etapas</t>
  </si>
  <si>
    <t>8;0</t>
  </si>
  <si>
    <t>Įgyvendinti projektą
„Panevėžio miesto dailės galerijos plėtra“</t>
  </si>
  <si>
    <t>Parengta kadastrinių matavimo bylų
Išimta statybą leidžiančių dokumentų
Atliktos ekspertizės</t>
  </si>
  <si>
    <t xml:space="preserve">Likviduota gedimų
</t>
  </si>
  <si>
    <t>Miesto vejų ir žolynų priežiūra
Miesto gėlynų priežiūra</t>
  </si>
  <si>
    <t>Likviduoti gedimus, įvykusius Savivaldybei priklausančiuose pastatuose, ir nugriauti statinius, teismo pripažintus bešeimininkiais</t>
  </si>
  <si>
    <t xml:space="preserve">Įgyvendinti projektą „Nevėžio upės išvalymas nuo praeities taršos kenksmingomis medžiagomis užteršto dumblo Panevėžio miesto ribose“ </t>
  </si>
  <si>
    <t>32</t>
  </si>
  <si>
    <t>Puošti miestą švenčių ir renginių metu</t>
  </si>
  <si>
    <t>8;9</t>
  </si>
  <si>
    <t>0;8</t>
  </si>
  <si>
    <t xml:space="preserve">Įgyvendintas projektas </t>
  </si>
  <si>
    <t>34</t>
  </si>
  <si>
    <t xml:space="preserve">Įgyvendintas projektas
</t>
  </si>
  <si>
    <t>TL</t>
  </si>
  <si>
    <t>0;8;
21</t>
  </si>
  <si>
    <t>35</t>
  </si>
  <si>
    <t xml:space="preserve">Išvalyta  km upės vagos </t>
  </si>
  <si>
    <t>4</t>
  </si>
  <si>
    <t>Kapinių, pliažų (paplūdimių) priežiūra</t>
  </si>
  <si>
    <t>Skoloms už 2014 m. miesto tvarkymo darbus sumokėti</t>
  </si>
  <si>
    <t>Plėtoti susisiekimo ir inžinerinės  infrastruktūros objektus</t>
  </si>
  <si>
    <t>Atlikti projektavimo darbus</t>
  </si>
  <si>
    <t>0;12</t>
  </si>
  <si>
    <t>38</t>
  </si>
  <si>
    <t>39</t>
  </si>
  <si>
    <t>Parengti techniniai projektai</t>
  </si>
  <si>
    <t>Įgyvendinti  integruotos teritorijos vystymo programos priemones</t>
  </si>
  <si>
    <t>Įsigyti programinę įrangą</t>
  </si>
  <si>
    <t>Įsigyta programinės įrangos</t>
  </si>
  <si>
    <t xml:space="preserve">Parengti projektiniai pasiūlymai </t>
  </si>
  <si>
    <t>Parengtos projektų paraiškos</t>
  </si>
  <si>
    <t>6</t>
  </si>
  <si>
    <t>Modernizuoti, renovuoti, remontuoti  Savivaldybei priklausančius objektus ir vykdyti jų plėtrą</t>
  </si>
  <si>
    <t>0;9</t>
  </si>
  <si>
    <t>40</t>
  </si>
  <si>
    <t>41</t>
  </si>
  <si>
    <t>Rekostruotas stadionas</t>
  </si>
  <si>
    <t>Parengtas Senvagės pagrindinės mokyklos stadiono rekonstravimo techninis projektas</t>
  </si>
  <si>
    <t xml:space="preserve">Rekonstruoti Senvagės pagrindinės mokyklos stadioną </t>
  </si>
  <si>
    <t>13</t>
  </si>
  <si>
    <t>Tvarkyti miestą renginių metu</t>
  </si>
  <si>
    <t>42</t>
  </si>
  <si>
    <t>44</t>
  </si>
  <si>
    <t>45</t>
  </si>
  <si>
    <t>46</t>
  </si>
  <si>
    <t>Autobusų stoties teritorijos konversija, pritaikant komercijai ir bendruomenių veiklai</t>
  </si>
  <si>
    <t>SB (VB)
 (VIP)</t>
  </si>
  <si>
    <t>SB(VB)
(VIP)</t>
  </si>
  <si>
    <t>SB(VB) 
(VIP)</t>
  </si>
  <si>
    <t>Iš viso tikslams:</t>
  </si>
  <si>
    <t>Laisvės aikštės ir jos prieigų sutvarkymas</t>
  </si>
  <si>
    <t>47</t>
  </si>
  <si>
    <t>Parengtas techninis projektas
Rekonstruotas stadionas</t>
  </si>
  <si>
    <t>MIESTO INFRASTRUKTŪROS OBJEKTŲ PLĖTROS, MODERNIZAVIMO, PRIEŽIŪROS IR INVESTICIJŲ PROJEKTŲ PROGRAMA  (10)</t>
  </si>
  <si>
    <t>VEIKLOS PLANO VYKDYMO ATASKAITA</t>
  </si>
  <si>
    <t>Vertinimo kriterijaus</t>
  </si>
  <si>
    <t>Paaiškinimai dėl nukrypimų</t>
  </si>
  <si>
    <t>2015 m. asignavimų patvirtintas planas</t>
  </si>
  <si>
    <t>2015 m. asignavimų patikslintas planas</t>
  </si>
  <si>
    <t>2015 m. panaudotos lėšos (kasinės išlaidos)</t>
  </si>
  <si>
    <t>Planuotos reikšmės</t>
  </si>
  <si>
    <t>Faktinės reikšmės</t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</si>
  <si>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</si>
  <si>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Savivaldybės aplinkos apsaugos rėmimo specialiosios programos lėšos </t>
    </r>
    <r>
      <rPr>
        <b/>
        <sz val="10"/>
        <rFont val="Times New Roman"/>
        <family val="1"/>
      </rPr>
      <t>SB(AA)</t>
    </r>
  </si>
  <si>
    <r>
      <t xml:space="preserve">Valstybės biudžeto specialiosios tikslinės dotacijos lėšos </t>
    </r>
    <r>
      <rPr>
        <b/>
        <sz val="10"/>
        <rFont val="Times New Roman"/>
        <family val="1"/>
      </rPr>
      <t>SB(VB)</t>
    </r>
  </si>
  <si>
    <r>
      <t xml:space="preserve"> Valstybės  biudžeto lėšos </t>
    </r>
    <r>
      <rPr>
        <b/>
        <sz val="10"/>
        <rFont val="Times New Roman"/>
        <family val="1"/>
      </rPr>
      <t>VB</t>
    </r>
  </si>
  <si>
    <r>
      <t xml:space="preserve">Paskolos lėšos </t>
    </r>
    <r>
      <rPr>
        <b/>
        <sz val="10"/>
        <rFont val="Times New Roman"/>
        <family val="1"/>
      </rPr>
      <t>P</t>
    </r>
  </si>
  <si>
    <r>
      <t xml:space="preserve">Europos Sąjungos paramos lėšos </t>
    </r>
    <r>
      <rPr>
        <b/>
        <sz val="10"/>
        <rFont val="Times New Roman"/>
        <family val="1"/>
      </rPr>
      <t>ES</t>
    </r>
  </si>
  <si>
    <r>
      <t xml:space="preserve">Kelių priežiūros ir plėtros programos lėšos </t>
    </r>
    <r>
      <rPr>
        <b/>
        <sz val="10"/>
        <rFont val="Times New Roman"/>
        <family val="1"/>
      </rPr>
      <t>KPPP</t>
    </r>
  </si>
  <si>
    <r>
      <t xml:space="preserve">Kiti finansavimo šaltiniai </t>
    </r>
    <r>
      <rPr>
        <b/>
        <sz val="10"/>
        <rFont val="Times New Roman"/>
        <family val="1"/>
      </rPr>
      <t>Kt</t>
    </r>
  </si>
  <si>
    <t>VB</t>
  </si>
  <si>
    <t xml:space="preserve">Parengtas techninis darbo projektas ir atlikta dalis darbų. Darbai užbaigti 2016 m. </t>
  </si>
  <si>
    <t>Dėl teritorijų planavimo dokumentų parengimo vėlavimo nebuvo galima parengti techninio darbo projekto ir atlikti darbų.</t>
  </si>
  <si>
    <t>-</t>
  </si>
  <si>
    <t xml:space="preserve"> Įgyvendintas projektas „Panevėžio Rožyno progimnazijos (Rožių g. 20, Panevėžys) sporto aikštyno dalies rekonstravimo techninio, darbo projekto parengimas ir rekonstravimas“</t>
  </si>
  <si>
    <t>Parengtas investicijų projektas „J. Janonio gatvės (nuo žiedo iki Savitiškio g.) prieigų sutvarkymas“</t>
  </si>
  <si>
    <t>Įgyvendinti projektai. 01.04.46 ir 01.04.47 priemonės</t>
  </si>
  <si>
    <t>2,9</t>
  </si>
  <si>
    <t>2015 m. nebuvo kvietimų teikti projektinius pasiūlymus ir paraiškas</t>
  </si>
  <si>
    <t>Nepanaudotos lėšos bus naudojamos 2016 m. investicijų projektams.</t>
  </si>
  <si>
    <t>3</t>
  </si>
  <si>
    <t xml:space="preserve">Parengta 1 galimybių studija. 4 investiciniai projektai užbaigti rengti 2016 metais.  7 energiniai auditai bus rengiami, kai Aplinkos ministerija parengs aprašą.   </t>
  </si>
  <si>
    <t>Parengtas techninis projektas, apmokėta 2016 m.</t>
  </si>
  <si>
    <t>5</t>
  </si>
  <si>
    <t>(pagal planą arba geriau),</t>
  </si>
  <si>
    <t>1) priemonė laikoma visiškai įvykdyta, jei pasiektos visos planuotų ataskaitiniais metais vertinimo  kriterijų reikšmės;</t>
  </si>
  <si>
    <t>3) priemonė laikoma neįvykdyta, jei nepasiekta nė viena planuoto ataskaitinių metų produkto kriterijaus reikšmė.</t>
  </si>
  <si>
    <t xml:space="preserve">2015 M. PANEVĖŽIO MIESTO SAVIVALDYBĖS </t>
  </si>
  <si>
    <t>VYKDYMO ATASKAITA</t>
  </si>
  <si>
    <t>Sporto skyrius</t>
  </si>
  <si>
    <t>MIESTO INFRASTRUKTŪROS OBJEKTŲ PLĖTROS, MODERNIZAVIMO, PRIEŽIŪROS IR INVESTICIJŲ PROJEKTŲ PROGRAMOS  (10)</t>
  </si>
  <si>
    <t>2015 m.  programos Nr. 10 įvykdymas</t>
  </si>
  <si>
    <r>
      <rPr>
        <b/>
        <sz val="12"/>
        <rFont val="Times New Roman"/>
        <family val="1"/>
        <charset val="186"/>
      </rPr>
      <t xml:space="preserve">Pastaba. </t>
    </r>
    <r>
      <rPr>
        <sz val="12"/>
        <rFont val="Times New Roman"/>
        <family val="1"/>
        <charset val="186"/>
      </rPr>
      <t>Vertinant programos įgyvendinimo lygį, atsižvelgta į programos priemonių įgyvendinimo lygį:</t>
    </r>
  </si>
  <si>
    <t xml:space="preserve">
+
+
</t>
  </si>
  <si>
    <t>Patikslintas techninis projektas. Lėšos skirtos iš 01.02.03 priemonės</t>
  </si>
  <si>
    <t>Tvarkoma pagal faktiškai skiriamas lėšas</t>
  </si>
  <si>
    <t>(nepasiekta planuota reikšmė).</t>
  </si>
  <si>
    <t>Faktiškai įvykdyta</t>
  </si>
  <si>
    <t>Iš dalies įvykdyta</t>
  </si>
  <si>
    <t>Neįvykdyta</t>
  </si>
  <si>
    <t>Neskirta lėšų</t>
  </si>
  <si>
    <t>Autobusų stoties prieigų sutvarkymas</t>
  </si>
  <si>
    <t>43</t>
  </si>
  <si>
    <r>
      <rPr>
        <b/>
        <sz val="12"/>
        <rFont val="Times New Roman"/>
        <family val="1"/>
        <charset val="186"/>
      </rPr>
      <t xml:space="preserve">Iš 2015 m. </t>
    </r>
    <r>
      <rPr>
        <sz val="12"/>
        <rFont val="Times New Roman"/>
        <family val="1"/>
        <charset val="186"/>
      </rPr>
      <t xml:space="preserve">planuotos įvykdyti 41 priemonės (kuriai patvirtinti / skirti asignavimai): </t>
    </r>
  </si>
  <si>
    <t>(blogiau nei planuota),</t>
  </si>
  <si>
    <t>2) priemonė laikoma iš dalies įvykdyta, jei pasiekta mažiau vertinimo kriterijų reikšmių nei planuota ataskaitiniais metais;</t>
  </si>
  <si>
    <t>Vyriausiasis jaunimo reikalų koordinatorius</t>
  </si>
  <si>
    <t>Asignavimai (tūkst. Eur)</t>
  </si>
  <si>
    <t>Informacija apie pasiektus rezultatus, duomenys apie programai skirtų asignavimų panaudojimo tikslingumą</t>
  </si>
  <si>
    <t>Vykdomi vaizdo kameromis transliuojamo vaizdo stebėjimai</t>
  </si>
  <si>
    <t>Finansuoti vaizdo kamerų, kitų techninių priemonių naudojimą viešosioms vietoms stebėti</t>
  </si>
  <si>
    <t>Tiesti V. Alanto gatvę</t>
  </si>
  <si>
    <t xml:space="preserve">V. Alanto g. (nuo Projektuotojų g. iki Savitiškio g.) ir Savitiškio g. (nuo V. Alanto g. iki Kniaudiškių g.) techninio projekto patikslinimas </t>
  </si>
  <si>
    <t>Rekonstruota Projektuotojų g. dalis (nuo Molainių g. iki Kniaudiškių g., įskaitant ir Molainių g. – Projektuotojų g. sankryžą);
Rekonstruotas pėsčiųjų tiltas per Nevėžio upę Plukių g.; 
Rekonstruotos, remontuotos, prižiūrėtos gatvės;
Panevėžio m. J. Tilvyčio gatvės  rekonstravimo arba kapitalinio remonto techninio darbo projekto parengimas</t>
  </si>
  <si>
    <t>Skirti lėšų nenumatytoms išlaidoms</t>
  </si>
  <si>
    <t>2015 m. užbaigtas projektas. Visa projekto vertė 554,2  tūkt. Eur (t. y. ES lėšos – 424,4 tūkst. Eur, SB – 129,8  tūkst. Eur)</t>
  </si>
  <si>
    <t>Skolos pinigai išsidalija per kitas priemones</t>
  </si>
  <si>
    <t xml:space="preserve">Numatyti rezervą nenumatytoms reikmėms (investicijų projektams vykdyti)
</t>
  </si>
  <si>
    <t>Įgyvendinti projektą „Vyturio“ progimnazijos pastato  Panevėžyje, Vasario 16-osios g. 40 rekonstravimas</t>
  </si>
  <si>
    <t>Įgyvendinti projektą „Panevėžio „Ažuolo“ pagrindinės mokyklos pastato Žvaigždžių g. 26, Panevėžys atnaujinimas (modernizavimas)“</t>
  </si>
  <si>
    <t xml:space="preserve">Įgyvendinti projektą „Panevėžio lopšelio-darželio „Jūratė“ pastato, Palangos g. 28, Panevėžyje, rekonstravimas“ </t>
  </si>
  <si>
    <t>2015 m. užbaigtas projektas. Visa projekto vertė 1560,0 tūkst. Eur (t. y. ES lėšos – 1158,5 tūkst. Eur, SB – 334,9 tūkst. Eur, VB – 66,6 tūkst. Eur)</t>
  </si>
  <si>
    <t>2015 m. užbaigtas projektas. Visa projekto vertė 918,8 tūkst. Eur (t. y. ES lėšos – 578,8 tūkst. Eur, SB – 273,4 tūkst. Eur, VB – 66,6 tūkst. Eur)</t>
  </si>
  <si>
    <t>2015 m. užbaigtas projektas. Visa projekto vertė 368,6 tūkst. Eur (t. y. ES lėšos – 286,5 tūkst. Eur, SB – 31,6 tūkst. Eur, VB – 50,5 tūkst. Eur)</t>
  </si>
  <si>
    <t>2015 m. užbaigtas projektas. Visa projekto vertė 250,4 tūkst. Eur (t. y. ES lėšos – 174,5 tūkst. Eur, SB – 45,1 tūkst. Eur, VB – 30,8 tūkst. Eur)</t>
  </si>
  <si>
    <t>2015 m. užbaigtas projektas. Visa projekto vertė 84,8 tūkst. Eur (t. y. ES lėšos – 59,6 tūkst. Eur, SB – 25,2 tūkst. Eur)</t>
  </si>
  <si>
    <t>2015 m. užbaigtas projektas. Visa projekto vertė 888,5 tūkt. Eur (t. y. ES lėšos – 503,7 tūkst. Eur, SB – 384,8 tūkst. Eur)</t>
  </si>
  <si>
    <t>2015 m. užbaigtas projektas. Visa projekto vertė 694,5 tūkst. Eur (t. y. ES lėšos – 452,1 tūkst. Eur, SB – 242,4 tūkst. Eur)</t>
  </si>
  <si>
    <t>Įgyvendinti projektą „Panevėžio lopšelio-darželio „Rūta“ pastato, Alyvų g. 3, Panevėžyje,  rekonstravimas“</t>
  </si>
  <si>
    <t xml:space="preserve">Įgyvendinti projektą „Panevėžio lopšelio-darželio „Pušynėlis“, Alyvų g. 31A, Panevėžys, modernizavimas“ </t>
  </si>
  <si>
    <t xml:space="preserve">Atlikti energijos vartojimo auditai. 
Parengtos galimybių studijos / investicijų projektai                </t>
  </si>
  <si>
    <t>Vykdyti užsakovo funkcijas</t>
  </si>
  <si>
    <t>Apdrausti turtą, sukurtą įgyvendinant projektus, finansuojamus iš ES lėšų</t>
  </si>
  <si>
    <t>Įgyvendinti projektą „Lopšelio-darželio  „Saulutė“ patalpų rekonstravimas pritaikant VšĮ Panevėžio miesto  greitosios medicinos pagalbos stoties veiklai“</t>
  </si>
  <si>
    <t>Įgyvendinti projektą „Panevėžio „Minties“ gimnazijos pastato, esančio Kniaudiškių g. 60, Panevėžyje, atnaujinimas (modernizavimas)“</t>
  </si>
  <si>
    <t>Įgyvendinti projektą „Panevėžio gamtos mokyklos tvarkybos  darbai ir pritaikymas visuomenės poreikiams“</t>
  </si>
  <si>
    <t>Parengti statybos techninį projektą privažiavimui nuo A. Mickevičiaus g. iki 57A namų valdos ir atlikti statybos darbus</t>
  </si>
  <si>
    <t>Parengtas statybos techninis projektas privažiavimui nuo A. Mickevičiaus g. iki 57A namų valdos ir atlikti statybos darbai</t>
  </si>
  <si>
    <t>Rekonstruoti Panevėžio miesto savivaldybės viešosios bibliotekos Vaikų literatūros skyriaus „Žalioji pelėda“ patalpas (Kniaudiškių g. 38, Panevėžys)</t>
  </si>
  <si>
    <t>Rekonstruotos Panevėžio miesto savivaldybės viešosios bibliotekos vaikų literatūros skyriaus „Žalioji pelėda“ patalpos (Kniaudiškių g. 38, Panevėžys)</t>
  </si>
  <si>
    <t>Parengtas investicijų projektas</t>
  </si>
  <si>
    <t>Investicijų projektas „Autobusų stoties prieigų sutvarkymas“ užbaigtas rengti, apmokėta 2016 m.</t>
  </si>
  <si>
    <r>
      <t xml:space="preserve">Investicijų projektas „Autobusų stoties teritorijos konversija, pritaikant komercinei ir bendruomenių veiklai“ </t>
    </r>
    <r>
      <rPr>
        <sz val="10"/>
        <rFont val="Times New Roman"/>
        <family val="1"/>
        <charset val="186"/>
      </rPr>
      <t>užbaigtas rengti, apmokėta 2016 m</t>
    </r>
    <r>
      <rPr>
        <sz val="10"/>
        <rFont val="Times New Roman"/>
        <family val="1"/>
      </rPr>
      <t>.</t>
    </r>
  </si>
  <si>
    <t>Investicijų projektas bus rengiamas parengus Laisvės a. ir jos prieigų  sutvarkymo architektūrinę idėją</t>
  </si>
  <si>
    <t>J. Janonio gatvės (nuo žiedo iki Savitiškio g.) prieigų sutvarkymas</t>
  </si>
  <si>
    <t>„Rožyno“ progimnazijos stadiono rekonstrukcija</t>
  </si>
  <si>
    <t>„Vilties“ pagrindinės mokyklos modernizavimas</t>
  </si>
  <si>
    <t>Modernizuota „Vilties“  pagrindinė mokykla</t>
  </si>
  <si>
    <t>Atnaujinti (modernizuoti) „Vilties“  pagrindinės mokyklos pastato langai ir lauko durys</t>
  </si>
  <si>
    <t>Parengtas projektas „Panevėžio Senvagės pagrindinės mokyklos sporto aikštyno modernizavimas“.</t>
  </si>
  <si>
    <t xml:space="preserve">PRITARTA
Panevėžio miesto savivaldybės tarybos 
2016 m. kovo  d.  sprendimu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</si>
</sst>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0"/>
      <name val="Arial"/>
    </font>
    <font>
      <sz val="8"/>
      <name val="Arial"/>
      <family val="2"/>
      <charset val="186"/>
    </font>
    <font>
      <sz val="8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sz val="10"/>
      <color theme="4"/>
      <name val="Times New Roman"/>
      <family val="1"/>
    </font>
    <font>
      <sz val="10"/>
      <color theme="4"/>
      <name val="Arial"/>
      <family val="2"/>
      <charset val="186"/>
    </font>
    <font>
      <b/>
      <sz val="9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Arial"/>
      <family val="2"/>
      <charset val="186"/>
    </font>
    <font>
      <b/>
      <sz val="11"/>
      <name val="Times New Roman"/>
      <family val="1"/>
      <charset val="186"/>
    </font>
    <font>
      <sz val="11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name val="Times New Roman"/>
      <family val="1"/>
      <charset val="186"/>
    </font>
    <font>
      <b/>
      <sz val="10"/>
      <color theme="5"/>
      <name val="Times New Roman"/>
      <family val="1"/>
      <charset val="186"/>
    </font>
    <font>
      <sz val="9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8" fillId="0" borderId="0"/>
  </cellStyleXfs>
  <cellXfs count="488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9" fillId="0" borderId="4" xfId="0" applyFont="1" applyBorder="1" applyAlignment="1">
      <alignment horizontal="center" vertical="top" wrapText="1"/>
    </xf>
    <xf numFmtId="0" fontId="9" fillId="0" borderId="5" xfId="0" applyFont="1" applyBorder="1" applyAlignment="1">
      <alignment vertical="top" wrapText="1"/>
    </xf>
    <xf numFmtId="0" fontId="9" fillId="0" borderId="6" xfId="0" applyFont="1" applyBorder="1" applyAlignment="1">
      <alignment horizontal="center" vertical="top" wrapText="1"/>
    </xf>
    <xf numFmtId="0" fontId="8" fillId="0" borderId="7" xfId="0" applyFont="1" applyBorder="1" applyAlignment="1">
      <alignment vertical="top" wrapText="1"/>
    </xf>
    <xf numFmtId="0" fontId="9" fillId="0" borderId="8" xfId="0" applyFont="1" applyBorder="1" applyAlignment="1">
      <alignment horizontal="center" vertical="top" wrapText="1"/>
    </xf>
    <xf numFmtId="0" fontId="8" fillId="0" borderId="9" xfId="0" applyFont="1" applyBorder="1" applyAlignment="1">
      <alignment vertical="top" wrapText="1"/>
    </xf>
    <xf numFmtId="0" fontId="13" fillId="0" borderId="56" xfId="0" applyFont="1" applyFill="1" applyBorder="1" applyAlignment="1">
      <alignment horizontal="left" vertical="top" wrapText="1"/>
    </xf>
    <xf numFmtId="0" fontId="6" fillId="0" borderId="13" xfId="0" applyFont="1" applyFill="1" applyBorder="1" applyAlignment="1">
      <alignment vertical="top" wrapText="1"/>
    </xf>
    <xf numFmtId="0" fontId="6" fillId="0" borderId="19" xfId="0" applyFont="1" applyFill="1" applyBorder="1" applyAlignment="1">
      <alignment horizontal="center" vertical="top" wrapText="1"/>
    </xf>
    <xf numFmtId="0" fontId="6" fillId="0" borderId="34" xfId="0" applyFont="1" applyFill="1" applyBorder="1" applyAlignment="1">
      <alignment horizontal="center" vertical="top" wrapText="1"/>
    </xf>
    <xf numFmtId="0" fontId="6" fillId="0" borderId="47" xfId="0" applyFont="1" applyFill="1" applyBorder="1" applyAlignment="1">
      <alignment horizontal="left" vertical="top" wrapText="1"/>
    </xf>
    <xf numFmtId="0" fontId="6" fillId="0" borderId="18" xfId="0" applyFont="1" applyFill="1" applyBorder="1" applyAlignment="1">
      <alignment vertical="top" wrapText="1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6" fillId="0" borderId="0" xfId="0" applyFont="1" applyBorder="1" applyAlignment="1">
      <alignment vertical="top"/>
    </xf>
    <xf numFmtId="49" fontId="12" fillId="0" borderId="11" xfId="0" applyNumberFormat="1" applyFont="1" applyFill="1" applyBorder="1" applyAlignment="1">
      <alignment horizontal="left" vertical="top" wrapText="1"/>
    </xf>
    <xf numFmtId="0" fontId="6" fillId="0" borderId="49" xfId="0" applyFont="1" applyBorder="1" applyAlignment="1">
      <alignment vertical="top"/>
    </xf>
    <xf numFmtId="0" fontId="6" fillId="0" borderId="44" xfId="0" applyFont="1" applyFill="1" applyBorder="1" applyAlignment="1">
      <alignment horizontal="left" vertical="top" wrapText="1"/>
    </xf>
    <xf numFmtId="0" fontId="6" fillId="0" borderId="51" xfId="0" applyFont="1" applyFill="1" applyBorder="1" applyAlignment="1">
      <alignment vertical="top" wrapText="1"/>
    </xf>
    <xf numFmtId="0" fontId="6" fillId="0" borderId="64" xfId="0" applyFont="1" applyFill="1" applyBorder="1" applyAlignment="1">
      <alignment vertical="top" wrapText="1"/>
    </xf>
    <xf numFmtId="0" fontId="6" fillId="0" borderId="27" xfId="0" applyFont="1" applyFill="1" applyBorder="1" applyAlignment="1">
      <alignment vertical="top" wrapText="1"/>
    </xf>
    <xf numFmtId="0" fontId="6" fillId="0" borderId="1" xfId="0" applyFont="1" applyBorder="1" applyAlignment="1">
      <alignment horizontal="center" vertical="center" textRotation="90"/>
    </xf>
    <xf numFmtId="0" fontId="6" fillId="0" borderId="46" xfId="0" applyFont="1" applyBorder="1" applyAlignment="1">
      <alignment horizontal="center" vertical="center" textRotation="90"/>
    </xf>
    <xf numFmtId="0" fontId="2" fillId="0" borderId="66" xfId="0" applyFont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164" fontId="14" fillId="0" borderId="61" xfId="0" applyNumberFormat="1" applyFont="1" applyBorder="1" applyAlignment="1">
      <alignment horizontal="center" vertical="center"/>
    </xf>
    <xf numFmtId="164" fontId="14" fillId="0" borderId="4" xfId="0" applyNumberFormat="1" applyFont="1" applyBorder="1" applyAlignment="1">
      <alignment horizontal="center" vertical="center"/>
    </xf>
    <xf numFmtId="164" fontId="11" fillId="0" borderId="62" xfId="0" applyNumberFormat="1" applyFont="1" applyBorder="1" applyAlignment="1">
      <alignment horizontal="center" vertical="top"/>
    </xf>
    <xf numFmtId="164" fontId="11" fillId="0" borderId="35" xfId="0" applyNumberFormat="1" applyFont="1" applyBorder="1" applyAlignment="1">
      <alignment horizontal="center" vertical="top"/>
    </xf>
    <xf numFmtId="164" fontId="11" fillId="0" borderId="55" xfId="0" applyNumberFormat="1" applyFont="1" applyBorder="1" applyAlignment="1">
      <alignment horizontal="center" vertical="top"/>
    </xf>
    <xf numFmtId="164" fontId="11" fillId="0" borderId="40" xfId="0" applyNumberFormat="1" applyFont="1" applyBorder="1" applyAlignment="1">
      <alignment horizontal="center" vertical="top"/>
    </xf>
    <xf numFmtId="164" fontId="11" fillId="0" borderId="38" xfId="0" applyNumberFormat="1" applyFont="1" applyBorder="1" applyAlignment="1">
      <alignment horizontal="center" vertical="top"/>
    </xf>
    <xf numFmtId="164" fontId="11" fillId="0" borderId="30" xfId="0" applyNumberFormat="1" applyFont="1" applyBorder="1" applyAlignment="1">
      <alignment horizontal="center" vertical="top"/>
    </xf>
    <xf numFmtId="164" fontId="11" fillId="0" borderId="42" xfId="0" applyNumberFormat="1" applyFont="1" applyBorder="1" applyAlignment="1">
      <alignment horizontal="center" vertical="top"/>
    </xf>
    <xf numFmtId="164" fontId="11" fillId="0" borderId="43" xfId="0" applyNumberFormat="1" applyFont="1" applyBorder="1" applyAlignment="1">
      <alignment horizontal="center" vertical="top"/>
    </xf>
    <xf numFmtId="164" fontId="11" fillId="0" borderId="41" xfId="0" applyNumberFormat="1" applyFont="1" applyBorder="1" applyAlignment="1">
      <alignment horizontal="center" vertical="top"/>
    </xf>
    <xf numFmtId="164" fontId="14" fillId="7" borderId="61" xfId="0" applyNumberFormat="1" applyFont="1" applyFill="1" applyBorder="1" applyAlignment="1">
      <alignment horizontal="center" vertical="top"/>
    </xf>
    <xf numFmtId="164" fontId="14" fillId="7" borderId="4" xfId="0" applyNumberFormat="1" applyFont="1" applyFill="1" applyBorder="1" applyAlignment="1">
      <alignment horizontal="center" vertical="top"/>
    </xf>
    <xf numFmtId="164" fontId="14" fillId="5" borderId="61" xfId="0" applyNumberFormat="1" applyFont="1" applyFill="1" applyBorder="1" applyAlignment="1">
      <alignment horizontal="center" vertical="top"/>
    </xf>
    <xf numFmtId="164" fontId="14" fillId="5" borderId="4" xfId="0" applyNumberFormat="1" applyFont="1" applyFill="1" applyBorder="1" applyAlignment="1">
      <alignment horizontal="center" vertical="top"/>
    </xf>
    <xf numFmtId="0" fontId="6" fillId="0" borderId="26" xfId="0" applyFont="1" applyFill="1" applyBorder="1" applyAlignment="1">
      <alignment horizontal="center" vertical="top" wrapText="1"/>
    </xf>
    <xf numFmtId="0" fontId="6" fillId="0" borderId="35" xfId="0" applyFont="1" applyFill="1" applyBorder="1" applyAlignment="1">
      <alignment horizontal="center" vertical="top" wrapText="1"/>
    </xf>
    <xf numFmtId="0" fontId="6" fillId="7" borderId="22" xfId="0" applyFont="1" applyFill="1" applyBorder="1" applyAlignment="1">
      <alignment horizontal="center" vertical="top"/>
    </xf>
    <xf numFmtId="0" fontId="9" fillId="0" borderId="0" xfId="0" applyFont="1" applyAlignment="1">
      <alignment horizontal="center" wrapText="1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top"/>
    </xf>
    <xf numFmtId="0" fontId="8" fillId="0" borderId="0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6" fillId="0" borderId="26" xfId="0" applyFont="1" applyFill="1" applyBorder="1" applyAlignment="1">
      <alignment vertical="top" wrapText="1"/>
    </xf>
    <xf numFmtId="0" fontId="7" fillId="0" borderId="47" xfId="0" applyFont="1" applyBorder="1" applyAlignment="1">
      <alignment horizontal="left" vertical="top" wrapText="1"/>
    </xf>
    <xf numFmtId="0" fontId="7" fillId="0" borderId="65" xfId="0" applyFont="1" applyBorder="1" applyAlignment="1">
      <alignment vertical="top" wrapText="1"/>
    </xf>
    <xf numFmtId="0" fontId="6" fillId="0" borderId="14" xfId="0" applyFont="1" applyFill="1" applyBorder="1" applyAlignment="1">
      <alignment vertical="top" wrapText="1"/>
    </xf>
    <xf numFmtId="0" fontId="6" fillId="0" borderId="16" xfId="0" applyFont="1" applyFill="1" applyBorder="1" applyAlignment="1">
      <alignment vertical="top" wrapText="1"/>
    </xf>
    <xf numFmtId="0" fontId="13" fillId="0" borderId="54" xfId="0" applyFont="1" applyFill="1" applyBorder="1" applyAlignment="1">
      <alignment horizontal="left" vertical="top" wrapText="1"/>
    </xf>
    <xf numFmtId="0" fontId="6" fillId="0" borderId="18" xfId="0" applyFont="1" applyFill="1" applyBorder="1" applyAlignment="1">
      <alignment horizontal="left" vertical="top" wrapText="1"/>
    </xf>
    <xf numFmtId="49" fontId="5" fillId="2" borderId="2" xfId="0" applyNumberFormat="1" applyFont="1" applyFill="1" applyBorder="1" applyAlignment="1">
      <alignment horizontal="center" vertical="top" wrapText="1"/>
    </xf>
    <xf numFmtId="0" fontId="6" fillId="0" borderId="39" xfId="0" applyFont="1" applyBorder="1" applyAlignment="1">
      <alignment vertical="top"/>
    </xf>
    <xf numFmtId="0" fontId="6" fillId="0" borderId="28" xfId="0" applyFont="1" applyBorder="1" applyAlignment="1">
      <alignment vertical="top"/>
    </xf>
    <xf numFmtId="49" fontId="5" fillId="2" borderId="2" xfId="0" applyNumberFormat="1" applyFont="1" applyFill="1" applyBorder="1" applyAlignment="1">
      <alignment horizontal="center" vertical="top"/>
    </xf>
    <xf numFmtId="49" fontId="5" fillId="3" borderId="3" xfId="0" applyNumberFormat="1" applyFont="1" applyFill="1" applyBorder="1" applyAlignment="1">
      <alignment horizontal="center" vertical="top"/>
    </xf>
    <xf numFmtId="0" fontId="6" fillId="0" borderId="47" xfId="0" applyFont="1" applyBorder="1" applyAlignment="1">
      <alignment vertical="top"/>
    </xf>
    <xf numFmtId="0" fontId="6" fillId="0" borderId="9" xfId="0" applyFont="1" applyBorder="1" applyAlignment="1">
      <alignment vertical="top"/>
    </xf>
    <xf numFmtId="0" fontId="6" fillId="0" borderId="22" xfId="0" applyFont="1" applyBorder="1" applyAlignment="1">
      <alignment horizontal="center" vertical="top"/>
    </xf>
    <xf numFmtId="164" fontId="6" fillId="0" borderId="25" xfId="0" applyNumberFormat="1" applyFont="1" applyBorder="1" applyAlignment="1">
      <alignment horizontal="center" vertical="center"/>
    </xf>
    <xf numFmtId="164" fontId="6" fillId="4" borderId="24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top"/>
    </xf>
    <xf numFmtId="164" fontId="6" fillId="0" borderId="11" xfId="0" applyNumberFormat="1" applyFont="1" applyBorder="1" applyAlignment="1">
      <alignment horizontal="center" vertical="center"/>
    </xf>
    <xf numFmtId="164" fontId="6" fillId="4" borderId="6" xfId="0" applyNumberFormat="1" applyFont="1" applyFill="1" applyBorder="1" applyAlignment="1">
      <alignment horizontal="center" vertical="center" wrapText="1"/>
    </xf>
    <xf numFmtId="164" fontId="6" fillId="4" borderId="0" xfId="0" applyNumberFormat="1" applyFont="1" applyFill="1" applyBorder="1" applyAlignment="1">
      <alignment horizontal="center" vertical="center" wrapText="1"/>
    </xf>
    <xf numFmtId="0" fontId="5" fillId="5" borderId="36" xfId="0" applyFont="1" applyFill="1" applyBorder="1" applyAlignment="1">
      <alignment horizontal="center" vertical="top"/>
    </xf>
    <xf numFmtId="164" fontId="5" fillId="5" borderId="45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top"/>
    </xf>
    <xf numFmtId="0" fontId="6" fillId="0" borderId="46" xfId="0" applyFont="1" applyBorder="1" applyAlignment="1">
      <alignment vertical="top"/>
    </xf>
    <xf numFmtId="49" fontId="5" fillId="2" borderId="39" xfId="0" applyNumberFormat="1" applyFont="1" applyFill="1" applyBorder="1" applyAlignment="1">
      <alignment horizontal="center" vertical="top"/>
    </xf>
    <xf numFmtId="49" fontId="5" fillId="3" borderId="27" xfId="0" applyNumberFormat="1" applyFont="1" applyFill="1" applyBorder="1" applyAlignment="1">
      <alignment horizontal="center" vertical="top"/>
    </xf>
    <xf numFmtId="0" fontId="6" fillId="0" borderId="22" xfId="0" applyFont="1" applyFill="1" applyBorder="1" applyAlignment="1">
      <alignment horizontal="center" vertical="top" wrapText="1"/>
    </xf>
    <xf numFmtId="164" fontId="6" fillId="0" borderId="25" xfId="0" applyNumberFormat="1" applyFont="1" applyFill="1" applyBorder="1" applyAlignment="1">
      <alignment horizontal="center" vertical="center"/>
    </xf>
    <xf numFmtId="164" fontId="6" fillId="0" borderId="24" xfId="0" applyNumberFormat="1" applyFont="1" applyFill="1" applyBorder="1" applyAlignment="1">
      <alignment horizontal="center" vertical="center"/>
    </xf>
    <xf numFmtId="49" fontId="5" fillId="2" borderId="48" xfId="0" applyNumberFormat="1" applyFont="1" applyFill="1" applyBorder="1" applyAlignment="1">
      <alignment horizontal="center" vertical="top"/>
    </xf>
    <xf numFmtId="49" fontId="5" fillId="3" borderId="31" xfId="0" applyNumberFormat="1" applyFont="1" applyFill="1" applyBorder="1" applyAlignment="1">
      <alignment horizontal="center" vertical="top"/>
    </xf>
    <xf numFmtId="0" fontId="6" fillId="0" borderId="6" xfId="0" applyFont="1" applyFill="1" applyBorder="1" applyAlignment="1">
      <alignment horizontal="center" vertical="top" wrapText="1"/>
    </xf>
    <xf numFmtId="164" fontId="6" fillId="0" borderId="11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top" wrapText="1"/>
    </xf>
    <xf numFmtId="0" fontId="6" fillId="0" borderId="31" xfId="0" applyFont="1" applyFill="1" applyBorder="1" applyAlignment="1">
      <alignment horizontal="center" vertical="top" wrapText="1"/>
    </xf>
    <xf numFmtId="49" fontId="5" fillId="2" borderId="47" xfId="0" applyNumberFormat="1" applyFont="1" applyFill="1" applyBorder="1" applyAlignment="1">
      <alignment vertical="top"/>
    </xf>
    <xf numFmtId="49" fontId="5" fillId="3" borderId="51" xfId="0" applyNumberFormat="1" applyFont="1" applyFill="1" applyBorder="1" applyAlignment="1">
      <alignment vertical="top"/>
    </xf>
    <xf numFmtId="0" fontId="5" fillId="5" borderId="36" xfId="0" applyFont="1" applyFill="1" applyBorder="1" applyAlignment="1">
      <alignment vertical="top"/>
    </xf>
    <xf numFmtId="164" fontId="5" fillId="5" borderId="45" xfId="0" applyNumberFormat="1" applyFont="1" applyFill="1" applyBorder="1" applyAlignment="1">
      <alignment vertical="center"/>
    </xf>
    <xf numFmtId="164" fontId="6" fillId="4" borderId="22" xfId="0" applyNumberFormat="1" applyFont="1" applyFill="1" applyBorder="1" applyAlignment="1">
      <alignment horizontal="center" vertical="center" wrapText="1"/>
    </xf>
    <xf numFmtId="0" fontId="10" fillId="0" borderId="25" xfId="0" applyFont="1" applyBorder="1" applyAlignment="1">
      <alignment vertical="top" wrapText="1"/>
    </xf>
    <xf numFmtId="49" fontId="5" fillId="3" borderId="59" xfId="0" applyNumberFormat="1" applyFont="1" applyFill="1" applyBorder="1" applyAlignment="1">
      <alignment horizontal="center" vertical="top"/>
    </xf>
    <xf numFmtId="164" fontId="5" fillId="3" borderId="2" xfId="0" applyNumberFormat="1" applyFont="1" applyFill="1" applyBorder="1" applyAlignment="1">
      <alignment horizontal="center" vertical="center"/>
    </xf>
    <xf numFmtId="0" fontId="6" fillId="3" borderId="58" xfId="0" applyFont="1" applyFill="1" applyBorder="1" applyAlignment="1">
      <alignment vertical="top" wrapText="1"/>
    </xf>
    <xf numFmtId="0" fontId="12" fillId="3" borderId="58" xfId="0" applyFont="1" applyFill="1" applyBorder="1" applyAlignment="1">
      <alignment horizontal="center" vertical="top" wrapText="1"/>
    </xf>
    <xf numFmtId="0" fontId="6" fillId="0" borderId="17" xfId="0" applyFont="1" applyFill="1" applyBorder="1" applyAlignment="1">
      <alignment horizontal="center" vertical="top"/>
    </xf>
    <xf numFmtId="164" fontId="6" fillId="0" borderId="18" xfId="0" applyNumberFormat="1" applyFont="1" applyFill="1" applyBorder="1" applyAlignment="1">
      <alignment horizontal="center" vertical="top"/>
    </xf>
    <xf numFmtId="164" fontId="6" fillId="0" borderId="24" xfId="0" applyNumberFormat="1" applyFont="1" applyFill="1" applyBorder="1" applyAlignment="1">
      <alignment horizontal="center" vertical="top"/>
    </xf>
    <xf numFmtId="164" fontId="6" fillId="0" borderId="22" xfId="0" applyNumberFormat="1" applyFont="1" applyFill="1" applyBorder="1" applyAlignment="1">
      <alignment horizontal="center" vertical="top"/>
    </xf>
    <xf numFmtId="0" fontId="10" fillId="0" borderId="18" xfId="0" applyFont="1" applyFill="1" applyBorder="1" applyAlignment="1">
      <alignment horizontal="left" vertical="top" wrapText="1"/>
    </xf>
    <xf numFmtId="49" fontId="10" fillId="0" borderId="19" xfId="0" applyNumberFormat="1" applyFont="1" applyFill="1" applyBorder="1" applyAlignment="1">
      <alignment horizontal="center" vertical="top"/>
    </xf>
    <xf numFmtId="49" fontId="10" fillId="0" borderId="26" xfId="0" applyNumberFormat="1" applyFont="1" applyFill="1" applyBorder="1" applyAlignment="1">
      <alignment horizontal="center" vertical="top"/>
    </xf>
    <xf numFmtId="0" fontId="5" fillId="0" borderId="50" xfId="0" applyFont="1" applyFill="1" applyBorder="1" applyAlignment="1">
      <alignment horizontal="center" vertical="top"/>
    </xf>
    <xf numFmtId="164" fontId="5" fillId="0" borderId="49" xfId="0" applyNumberFormat="1" applyFont="1" applyFill="1" applyBorder="1" applyAlignment="1">
      <alignment horizontal="center" vertical="top"/>
    </xf>
    <xf numFmtId="49" fontId="6" fillId="0" borderId="13" xfId="0" applyNumberFormat="1" applyFont="1" applyFill="1" applyBorder="1" applyAlignment="1">
      <alignment horizontal="center" vertical="top"/>
    </xf>
    <xf numFmtId="49" fontId="6" fillId="0" borderId="51" xfId="0" applyNumberFormat="1" applyFont="1" applyFill="1" applyBorder="1" applyAlignment="1">
      <alignment horizontal="center" vertical="top"/>
    </xf>
    <xf numFmtId="1" fontId="6" fillId="0" borderId="10" xfId="0" applyNumberFormat="1" applyFont="1" applyFill="1" applyBorder="1" applyAlignment="1">
      <alignment horizontal="center" vertical="top"/>
    </xf>
    <xf numFmtId="49" fontId="6" fillId="0" borderId="27" xfId="0" applyNumberFormat="1" applyFont="1" applyFill="1" applyBorder="1" applyAlignment="1">
      <alignment horizontal="center" vertical="top"/>
    </xf>
    <xf numFmtId="0" fontId="5" fillId="5" borderId="50" xfId="0" applyFont="1" applyFill="1" applyBorder="1" applyAlignment="1">
      <alignment horizontal="center" vertical="top"/>
    </xf>
    <xf numFmtId="164" fontId="5" fillId="5" borderId="49" xfId="0" applyNumberFormat="1" applyFont="1" applyFill="1" applyBorder="1" applyAlignment="1">
      <alignment horizontal="center" vertical="top"/>
    </xf>
    <xf numFmtId="9" fontId="6" fillId="0" borderId="12" xfId="0" applyNumberFormat="1" applyFont="1" applyFill="1" applyBorder="1" applyAlignment="1">
      <alignment horizontal="center" vertical="top"/>
    </xf>
    <xf numFmtId="9" fontId="6" fillId="0" borderId="31" xfId="0" applyNumberFormat="1" applyFont="1" applyFill="1" applyBorder="1" applyAlignment="1">
      <alignment horizontal="center" vertical="top"/>
    </xf>
    <xf numFmtId="164" fontId="6" fillId="0" borderId="25" xfId="0" applyNumberFormat="1" applyFont="1" applyFill="1" applyBorder="1" applyAlignment="1">
      <alignment horizontal="center" vertical="top"/>
    </xf>
    <xf numFmtId="1" fontId="6" fillId="0" borderId="27" xfId="0" applyNumberFormat="1" applyFont="1" applyFill="1" applyBorder="1" applyAlignment="1">
      <alignment horizontal="center" vertical="top"/>
    </xf>
    <xf numFmtId="0" fontId="6" fillId="0" borderId="7" xfId="0" applyFont="1" applyFill="1" applyBorder="1" applyAlignment="1">
      <alignment horizontal="center" vertical="top" wrapText="1"/>
    </xf>
    <xf numFmtId="164" fontId="6" fillId="0" borderId="40" xfId="0" applyNumberFormat="1" applyFont="1" applyFill="1" applyBorder="1" applyAlignment="1">
      <alignment horizontal="center" vertical="top"/>
    </xf>
    <xf numFmtId="164" fontId="6" fillId="0" borderId="52" xfId="0" applyNumberFormat="1" applyFont="1" applyFill="1" applyBorder="1" applyAlignment="1">
      <alignment horizontal="center" vertical="top"/>
    </xf>
    <xf numFmtId="1" fontId="6" fillId="0" borderId="31" xfId="0" applyNumberFormat="1" applyFont="1" applyFill="1" applyBorder="1" applyAlignment="1">
      <alignment horizontal="center" vertical="top"/>
    </xf>
    <xf numFmtId="49" fontId="6" fillId="0" borderId="31" xfId="0" applyNumberFormat="1" applyFont="1" applyFill="1" applyBorder="1" applyAlignment="1">
      <alignment horizontal="center" vertical="top"/>
    </xf>
    <xf numFmtId="0" fontId="6" fillId="0" borderId="7" xfId="0" applyFont="1" applyFill="1" applyBorder="1" applyAlignment="1">
      <alignment horizontal="center" vertical="top"/>
    </xf>
    <xf numFmtId="164" fontId="6" fillId="0" borderId="11" xfId="0" applyNumberFormat="1" applyFont="1" applyFill="1" applyBorder="1" applyAlignment="1">
      <alignment horizontal="center" vertical="top"/>
    </xf>
    <xf numFmtId="164" fontId="6" fillId="0" borderId="72" xfId="0" applyNumberFormat="1" applyFont="1" applyFill="1" applyBorder="1" applyAlignment="1">
      <alignment horizontal="center" vertical="top"/>
    </xf>
    <xf numFmtId="164" fontId="6" fillId="0" borderId="15" xfId="0" applyNumberFormat="1" applyFont="1" applyFill="1" applyBorder="1" applyAlignment="1">
      <alignment horizontal="center" vertical="top"/>
    </xf>
    <xf numFmtId="164" fontId="5" fillId="0" borderId="45" xfId="0" applyNumberFormat="1" applyFont="1" applyFill="1" applyBorder="1" applyAlignment="1">
      <alignment horizontal="center" vertical="top"/>
    </xf>
    <xf numFmtId="9" fontId="6" fillId="0" borderId="13" xfId="0" applyNumberFormat="1" applyFont="1" applyFill="1" applyBorder="1" applyAlignment="1">
      <alignment horizontal="center" vertical="top" wrapText="1"/>
    </xf>
    <xf numFmtId="1" fontId="6" fillId="0" borderId="18" xfId="0" applyNumberFormat="1" applyFont="1" applyFill="1" applyBorder="1" applyAlignment="1">
      <alignment horizontal="left" vertical="top"/>
    </xf>
    <xf numFmtId="49" fontId="6" fillId="0" borderId="19" xfId="0" applyNumberFormat="1" applyFont="1" applyFill="1" applyBorder="1" applyAlignment="1">
      <alignment horizontal="center" vertical="top"/>
    </xf>
    <xf numFmtId="49" fontId="6" fillId="0" borderId="26" xfId="0" applyNumberFormat="1" applyFont="1" applyFill="1" applyBorder="1" applyAlignment="1">
      <alignment horizontal="center" vertical="top"/>
    </xf>
    <xf numFmtId="164" fontId="6" fillId="0" borderId="48" xfId="0" applyNumberFormat="1" applyFont="1" applyFill="1" applyBorder="1" applyAlignment="1">
      <alignment horizontal="center" vertical="top"/>
    </xf>
    <xf numFmtId="9" fontId="6" fillId="0" borderId="44" xfId="0" applyNumberFormat="1" applyFont="1" applyFill="1" applyBorder="1" applyAlignment="1">
      <alignment horizontal="left" vertical="top"/>
    </xf>
    <xf numFmtId="49" fontId="6" fillId="0" borderId="29" xfId="0" applyNumberFormat="1" applyFont="1" applyFill="1" applyBorder="1" applyAlignment="1">
      <alignment horizontal="center" vertical="top"/>
    </xf>
    <xf numFmtId="49" fontId="6" fillId="0" borderId="38" xfId="0" applyNumberFormat="1" applyFont="1" applyFill="1" applyBorder="1" applyAlignment="1">
      <alignment horizontal="center" vertical="top"/>
    </xf>
    <xf numFmtId="9" fontId="6" fillId="0" borderId="47" xfId="0" applyNumberFormat="1" applyFont="1" applyFill="1" applyBorder="1" applyAlignment="1">
      <alignment horizontal="left" vertical="top" wrapText="1"/>
    </xf>
    <xf numFmtId="49" fontId="5" fillId="2" borderId="61" xfId="0" applyNumberFormat="1" applyFont="1" applyFill="1" applyBorder="1" applyAlignment="1">
      <alignment horizontal="center" vertical="top"/>
    </xf>
    <xf numFmtId="164" fontId="5" fillId="3" borderId="2" xfId="0" applyNumberFormat="1" applyFont="1" applyFill="1" applyBorder="1" applyAlignment="1">
      <alignment horizontal="center" vertical="top"/>
    </xf>
    <xf numFmtId="0" fontId="6" fillId="3" borderId="58" xfId="0" applyFont="1" applyFill="1" applyBorder="1" applyAlignment="1">
      <alignment horizontal="center" vertical="top" wrapText="1"/>
    </xf>
    <xf numFmtId="164" fontId="6" fillId="4" borderId="24" xfId="0" applyNumberFormat="1" applyFont="1" applyFill="1" applyBorder="1" applyAlignment="1">
      <alignment horizontal="center" vertical="top"/>
    </xf>
    <xf numFmtId="164" fontId="6" fillId="4" borderId="0" xfId="0" applyNumberFormat="1" applyFont="1" applyFill="1" applyBorder="1" applyAlignment="1">
      <alignment horizontal="center" vertical="top"/>
    </xf>
    <xf numFmtId="164" fontId="6" fillId="0" borderId="6" xfId="0" applyNumberFormat="1" applyFont="1" applyFill="1" applyBorder="1" applyAlignment="1">
      <alignment horizontal="center" vertical="top"/>
    </xf>
    <xf numFmtId="1" fontId="6" fillId="0" borderId="12" xfId="0" applyNumberFormat="1" applyFont="1" applyFill="1" applyBorder="1" applyAlignment="1">
      <alignment horizontal="center" vertical="top"/>
    </xf>
    <xf numFmtId="9" fontId="6" fillId="0" borderId="13" xfId="0" applyNumberFormat="1" applyFont="1" applyFill="1" applyBorder="1" applyAlignment="1">
      <alignment horizontal="center" vertical="top"/>
    </xf>
    <xf numFmtId="9" fontId="6" fillId="0" borderId="51" xfId="0" applyNumberFormat="1" applyFont="1" applyFill="1" applyBorder="1" applyAlignment="1">
      <alignment horizontal="center" vertical="top"/>
    </xf>
    <xf numFmtId="49" fontId="12" fillId="0" borderId="10" xfId="0" applyNumberFormat="1" applyFont="1" applyFill="1" applyBorder="1" applyAlignment="1">
      <alignment horizontal="center" vertical="top"/>
    </xf>
    <xf numFmtId="49" fontId="12" fillId="0" borderId="27" xfId="0" applyNumberFormat="1" applyFont="1" applyFill="1" applyBorder="1" applyAlignment="1">
      <alignment horizontal="center" vertical="top"/>
    </xf>
    <xf numFmtId="49" fontId="12" fillId="0" borderId="13" xfId="0" applyNumberFormat="1" applyFont="1" applyFill="1" applyBorder="1" applyAlignment="1">
      <alignment horizontal="center" vertical="top"/>
    </xf>
    <xf numFmtId="49" fontId="12" fillId="0" borderId="51" xfId="0" applyNumberFormat="1" applyFont="1" applyFill="1" applyBorder="1" applyAlignment="1">
      <alignment horizontal="center" vertical="top"/>
    </xf>
    <xf numFmtId="49" fontId="6" fillId="0" borderId="10" xfId="0" applyNumberFormat="1" applyFont="1" applyFill="1" applyBorder="1" applyAlignment="1">
      <alignment horizontal="center" vertical="top"/>
    </xf>
    <xf numFmtId="0" fontId="6" fillId="0" borderId="39" xfId="0" applyFont="1" applyFill="1" applyBorder="1" applyAlignment="1">
      <alignment horizontal="left" vertical="top" wrapText="1"/>
    </xf>
    <xf numFmtId="164" fontId="6" fillId="0" borderId="21" xfId="0" applyNumberFormat="1" applyFont="1" applyFill="1" applyBorder="1" applyAlignment="1">
      <alignment horizontal="center" vertical="top"/>
    </xf>
    <xf numFmtId="49" fontId="6" fillId="0" borderId="10" xfId="0" applyNumberFormat="1" applyFont="1" applyFill="1" applyBorder="1" applyAlignment="1">
      <alignment horizontal="center" vertical="top" wrapText="1"/>
    </xf>
    <xf numFmtId="49" fontId="6" fillId="0" borderId="14" xfId="0" applyNumberFormat="1" applyFont="1" applyFill="1" applyBorder="1" applyAlignment="1">
      <alignment horizontal="center" vertical="top"/>
    </xf>
    <xf numFmtId="0" fontId="6" fillId="0" borderId="30" xfId="0" applyFont="1" applyFill="1" applyBorder="1" applyAlignment="1">
      <alignment horizontal="center" vertical="top" wrapText="1"/>
    </xf>
    <xf numFmtId="164" fontId="6" fillId="0" borderId="40" xfId="0" applyNumberFormat="1" applyFont="1" applyFill="1" applyBorder="1" applyAlignment="1">
      <alignment horizontal="center" vertical="center"/>
    </xf>
    <xf numFmtId="49" fontId="6" fillId="0" borderId="12" xfId="0" applyNumberFormat="1" applyFont="1" applyFill="1" applyBorder="1" applyAlignment="1">
      <alignment horizontal="center" vertical="top" wrapText="1"/>
    </xf>
    <xf numFmtId="49" fontId="6" fillId="0" borderId="23" xfId="0" applyNumberFormat="1" applyFont="1" applyFill="1" applyBorder="1" applyAlignment="1">
      <alignment horizontal="center" vertical="top"/>
    </xf>
    <xf numFmtId="164" fontId="12" fillId="0" borderId="11" xfId="0" applyNumberFormat="1" applyFont="1" applyFill="1" applyBorder="1" applyAlignment="1">
      <alignment horizontal="center" vertical="center"/>
    </xf>
    <xf numFmtId="164" fontId="12" fillId="0" borderId="15" xfId="0" applyNumberFormat="1" applyFont="1" applyFill="1" applyBorder="1" applyAlignment="1">
      <alignment horizontal="center" vertical="top"/>
    </xf>
    <xf numFmtId="164" fontId="12" fillId="0" borderId="6" xfId="0" applyNumberFormat="1" applyFont="1" applyFill="1" applyBorder="1" applyAlignment="1">
      <alignment horizontal="center" vertical="top"/>
    </xf>
    <xf numFmtId="49" fontId="6" fillId="0" borderId="15" xfId="0" applyNumberFormat="1" applyFont="1" applyFill="1" applyBorder="1" applyAlignment="1">
      <alignment horizontal="center" vertical="top"/>
    </xf>
    <xf numFmtId="164" fontId="5" fillId="0" borderId="45" xfId="0" applyNumberFormat="1" applyFont="1" applyFill="1" applyBorder="1" applyAlignment="1">
      <alignment horizontal="center" vertical="center"/>
    </xf>
    <xf numFmtId="164" fontId="6" fillId="0" borderId="13" xfId="0" applyNumberFormat="1" applyFont="1" applyFill="1" applyBorder="1" applyAlignment="1">
      <alignment horizontal="center" vertical="top" wrapText="1"/>
    </xf>
    <xf numFmtId="0" fontId="6" fillId="0" borderId="20" xfId="0" applyFont="1" applyFill="1" applyBorder="1" applyAlignment="1">
      <alignment horizontal="left" vertical="top" wrapText="1"/>
    </xf>
    <xf numFmtId="0" fontId="6" fillId="0" borderId="53" xfId="0" applyFont="1" applyFill="1" applyBorder="1" applyAlignment="1">
      <alignment horizontal="left" vertical="top" wrapText="1"/>
    </xf>
    <xf numFmtId="49" fontId="6" fillId="0" borderId="34" xfId="0" applyNumberFormat="1" applyFont="1" applyFill="1" applyBorder="1" applyAlignment="1">
      <alignment horizontal="center" vertical="top"/>
    </xf>
    <xf numFmtId="49" fontId="6" fillId="0" borderId="35" xfId="0" applyNumberFormat="1" applyFont="1" applyFill="1" applyBorder="1" applyAlignment="1">
      <alignment horizontal="center" vertical="top"/>
    </xf>
    <xf numFmtId="164" fontId="5" fillId="5" borderId="46" xfId="0" applyNumberFormat="1" applyFont="1" applyFill="1" applyBorder="1" applyAlignment="1">
      <alignment horizontal="center" vertical="top"/>
    </xf>
    <xf numFmtId="164" fontId="5" fillId="5" borderId="36" xfId="0" applyNumberFormat="1" applyFont="1" applyFill="1" applyBorder="1" applyAlignment="1">
      <alignment horizontal="center" vertical="top"/>
    </xf>
    <xf numFmtId="0" fontId="6" fillId="0" borderId="54" xfId="0" applyFont="1" applyFill="1" applyBorder="1" applyAlignment="1">
      <alignment horizontal="left" vertical="top" wrapText="1"/>
    </xf>
    <xf numFmtId="49" fontId="5" fillId="2" borderId="66" xfId="0" applyNumberFormat="1" applyFont="1" applyFill="1" applyBorder="1" applyAlignment="1">
      <alignment horizontal="center" vertical="top"/>
    </xf>
    <xf numFmtId="49" fontId="5" fillId="3" borderId="10" xfId="0" applyNumberFormat="1" applyFont="1" applyFill="1" applyBorder="1" applyAlignment="1">
      <alignment horizontal="center" vertical="top"/>
    </xf>
    <xf numFmtId="49" fontId="5" fillId="0" borderId="10" xfId="0" applyNumberFormat="1" applyFont="1" applyBorder="1" applyAlignment="1">
      <alignment horizontal="center" vertical="top"/>
    </xf>
    <xf numFmtId="49" fontId="6" fillId="0" borderId="57" xfId="0" applyNumberFormat="1" applyFont="1" applyBorder="1" applyAlignment="1">
      <alignment horizontal="center" vertical="top"/>
    </xf>
    <xf numFmtId="164" fontId="6" fillId="7" borderId="24" xfId="0" applyNumberFormat="1" applyFont="1" applyFill="1" applyBorder="1" applyAlignment="1">
      <alignment horizontal="center" vertical="top"/>
    </xf>
    <xf numFmtId="164" fontId="10" fillId="7" borderId="22" xfId="0" applyNumberFormat="1" applyFont="1" applyFill="1" applyBorder="1" applyAlignment="1">
      <alignment horizontal="center" vertical="top"/>
    </xf>
    <xf numFmtId="0" fontId="6" fillId="0" borderId="32" xfId="0" applyFont="1" applyFill="1" applyBorder="1" applyAlignment="1">
      <alignment horizontal="left" vertical="top" wrapText="1"/>
    </xf>
    <xf numFmtId="49" fontId="5" fillId="2" borderId="65" xfId="0" applyNumberFormat="1" applyFont="1" applyFill="1" applyBorder="1" applyAlignment="1">
      <alignment horizontal="center" vertical="top"/>
    </xf>
    <xf numFmtId="49" fontId="5" fillId="3" borderId="13" xfId="0" applyNumberFormat="1" applyFont="1" applyFill="1" applyBorder="1" applyAlignment="1">
      <alignment horizontal="center" vertical="top"/>
    </xf>
    <xf numFmtId="49" fontId="5" fillId="0" borderId="13" xfId="0" applyNumberFormat="1" applyFont="1" applyBorder="1" applyAlignment="1">
      <alignment horizontal="center" vertical="top"/>
    </xf>
    <xf numFmtId="49" fontId="6" fillId="0" borderId="8" xfId="0" applyNumberFormat="1" applyFont="1" applyBorder="1" applyAlignment="1">
      <alignment horizontal="center" vertical="top"/>
    </xf>
    <xf numFmtId="164" fontId="5" fillId="5" borderId="64" xfId="0" applyNumberFormat="1" applyFont="1" applyFill="1" applyBorder="1" applyAlignment="1">
      <alignment horizontal="center" vertical="top"/>
    </xf>
    <xf numFmtId="164" fontId="5" fillId="5" borderId="8" xfId="0" applyNumberFormat="1" applyFont="1" applyFill="1" applyBorder="1" applyAlignment="1">
      <alignment horizontal="center" vertical="top"/>
    </xf>
    <xf numFmtId="49" fontId="19" fillId="0" borderId="13" xfId="0" applyNumberFormat="1" applyFont="1" applyFill="1" applyBorder="1" applyAlignment="1">
      <alignment horizontal="center" vertical="top"/>
    </xf>
    <xf numFmtId="49" fontId="19" fillId="0" borderId="51" xfId="0" applyNumberFormat="1" applyFont="1" applyFill="1" applyBorder="1" applyAlignment="1">
      <alignment horizontal="center" vertical="top"/>
    </xf>
    <xf numFmtId="0" fontId="6" fillId="0" borderId="71" xfId="0" applyFont="1" applyFill="1" applyBorder="1" applyAlignment="1">
      <alignment horizontal="center" vertical="top"/>
    </xf>
    <xf numFmtId="164" fontId="6" fillId="0" borderId="63" xfId="0" applyNumberFormat="1" applyFont="1" applyFill="1" applyBorder="1" applyAlignment="1">
      <alignment horizontal="center" vertical="top"/>
    </xf>
    <xf numFmtId="164" fontId="6" fillId="0" borderId="55" xfId="0" applyNumberFormat="1" applyFont="1" applyFill="1" applyBorder="1" applyAlignment="1">
      <alignment horizontal="center" vertical="top"/>
    </xf>
    <xf numFmtId="49" fontId="6" fillId="0" borderId="12" xfId="0" applyNumberFormat="1" applyFont="1" applyFill="1" applyBorder="1" applyAlignment="1">
      <alignment horizontal="center" vertical="top"/>
    </xf>
    <xf numFmtId="49" fontId="5" fillId="3" borderId="32" xfId="0" applyNumberFormat="1" applyFont="1" applyFill="1" applyBorder="1" applyAlignment="1">
      <alignment horizontal="center" vertical="top"/>
    </xf>
    <xf numFmtId="49" fontId="6" fillId="0" borderId="66" xfId="0" applyNumberFormat="1" applyFont="1" applyBorder="1" applyAlignment="1">
      <alignment horizontal="center" vertical="top"/>
    </xf>
    <xf numFmtId="0" fontId="10" fillId="0" borderId="22" xfId="0" applyFont="1" applyFill="1" applyBorder="1" applyAlignment="1">
      <alignment horizontal="center" vertical="top"/>
    </xf>
    <xf numFmtId="164" fontId="10" fillId="0" borderId="25" xfId="0" applyNumberFormat="1" applyFont="1" applyFill="1" applyBorder="1" applyAlignment="1">
      <alignment horizontal="center" vertical="center"/>
    </xf>
    <xf numFmtId="164" fontId="10" fillId="0" borderId="22" xfId="0" applyNumberFormat="1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left" vertical="top" wrapText="1"/>
    </xf>
    <xf numFmtId="0" fontId="12" fillId="0" borderId="19" xfId="0" applyFont="1" applyFill="1" applyBorder="1" applyAlignment="1">
      <alignment horizontal="center" vertical="top" wrapText="1"/>
    </xf>
    <xf numFmtId="0" fontId="12" fillId="0" borderId="26" xfId="0" applyFont="1" applyFill="1" applyBorder="1" applyAlignment="1">
      <alignment horizontal="center" vertical="top" wrapText="1"/>
    </xf>
    <xf numFmtId="49" fontId="5" fillId="3" borderId="56" xfId="0" applyNumberFormat="1" applyFont="1" applyFill="1" applyBorder="1" applyAlignment="1">
      <alignment horizontal="center" vertical="top"/>
    </xf>
    <xf numFmtId="49" fontId="5" fillId="0" borderId="12" xfId="0" applyNumberFormat="1" applyFont="1" applyBorder="1" applyAlignment="1">
      <alignment horizontal="center" vertical="top"/>
    </xf>
    <xf numFmtId="49" fontId="6" fillId="0" borderId="6" xfId="0" applyNumberFormat="1" applyFont="1" applyBorder="1" applyAlignment="1">
      <alignment horizontal="center" vertical="top"/>
    </xf>
    <xf numFmtId="49" fontId="6" fillId="0" borderId="11" xfId="0" applyNumberFormat="1" applyFont="1" applyBorder="1" applyAlignment="1">
      <alignment horizontal="center" vertical="top"/>
    </xf>
    <xf numFmtId="0" fontId="10" fillId="0" borderId="55" xfId="0" applyFont="1" applyFill="1" applyBorder="1" applyAlignment="1">
      <alignment horizontal="center" vertical="top"/>
    </xf>
    <xf numFmtId="164" fontId="10" fillId="0" borderId="62" xfId="0" applyNumberFormat="1" applyFont="1" applyFill="1" applyBorder="1" applyAlignment="1">
      <alignment horizontal="center" vertical="center"/>
    </xf>
    <xf numFmtId="0" fontId="12" fillId="0" borderId="53" xfId="0" applyFont="1" applyFill="1" applyBorder="1" applyAlignment="1">
      <alignment horizontal="left" vertical="top" wrapText="1"/>
    </xf>
    <xf numFmtId="0" fontId="12" fillId="0" borderId="34" xfId="0" applyFont="1" applyFill="1" applyBorder="1" applyAlignment="1">
      <alignment horizontal="center" vertical="top" wrapText="1"/>
    </xf>
    <xf numFmtId="0" fontId="12" fillId="0" borderId="35" xfId="0" applyFont="1" applyFill="1" applyBorder="1" applyAlignment="1">
      <alignment horizontal="center" vertical="top" wrapText="1"/>
    </xf>
    <xf numFmtId="49" fontId="5" fillId="2" borderId="47" xfId="0" applyNumberFormat="1" applyFont="1" applyFill="1" applyBorder="1" applyAlignment="1">
      <alignment horizontal="center" vertical="top"/>
    </xf>
    <xf numFmtId="49" fontId="5" fillId="3" borderId="54" xfId="0" applyNumberFormat="1" applyFont="1" applyFill="1" applyBorder="1" applyAlignment="1">
      <alignment horizontal="center" vertical="top"/>
    </xf>
    <xf numFmtId="49" fontId="6" fillId="0" borderId="65" xfId="0" applyNumberFormat="1" applyFont="1" applyBorder="1" applyAlignment="1">
      <alignment horizontal="center" vertical="top"/>
    </xf>
    <xf numFmtId="0" fontId="20" fillId="5" borderId="8" xfId="0" applyFont="1" applyFill="1" applyBorder="1" applyAlignment="1">
      <alignment horizontal="center" vertical="top"/>
    </xf>
    <xf numFmtId="164" fontId="20" fillId="5" borderId="65" xfId="0" applyNumberFormat="1" applyFont="1" applyFill="1" applyBorder="1" applyAlignment="1">
      <alignment horizontal="center" vertical="center"/>
    </xf>
    <xf numFmtId="164" fontId="20" fillId="5" borderId="8" xfId="0" applyNumberFormat="1" applyFont="1" applyFill="1" applyBorder="1" applyAlignment="1">
      <alignment horizontal="center" vertical="center"/>
    </xf>
    <xf numFmtId="0" fontId="12" fillId="0" borderId="54" xfId="0" applyFont="1" applyFill="1" applyBorder="1" applyAlignment="1">
      <alignment horizontal="left" vertical="top" wrapText="1"/>
    </xf>
    <xf numFmtId="0" fontId="12" fillId="0" borderId="13" xfId="0" applyFont="1" applyFill="1" applyBorder="1" applyAlignment="1">
      <alignment horizontal="center" vertical="top" wrapText="1"/>
    </xf>
    <xf numFmtId="0" fontId="12" fillId="0" borderId="51" xfId="0" applyFont="1" applyFill="1" applyBorder="1" applyAlignment="1">
      <alignment horizontal="center" vertical="top" wrapText="1"/>
    </xf>
    <xf numFmtId="164" fontId="6" fillId="0" borderId="62" xfId="0" applyNumberFormat="1" applyFont="1" applyFill="1" applyBorder="1" applyAlignment="1">
      <alignment horizontal="center" vertical="top"/>
    </xf>
    <xf numFmtId="0" fontId="6" fillId="0" borderId="30" xfId="0" applyFont="1" applyFill="1" applyBorder="1" applyAlignment="1">
      <alignment horizontal="center" vertical="top"/>
    </xf>
    <xf numFmtId="164" fontId="5" fillId="5" borderId="45" xfId="0" applyNumberFormat="1" applyFont="1" applyFill="1" applyBorder="1" applyAlignment="1">
      <alignment horizontal="center" vertical="top"/>
    </xf>
    <xf numFmtId="164" fontId="6" fillId="0" borderId="30" xfId="0" applyNumberFormat="1" applyFont="1" applyFill="1" applyBorder="1" applyAlignment="1">
      <alignment horizontal="center" vertical="top"/>
    </xf>
    <xf numFmtId="49" fontId="12" fillId="0" borderId="31" xfId="0" applyNumberFormat="1" applyFont="1" applyFill="1" applyBorder="1" applyAlignment="1">
      <alignment horizontal="center" vertical="top"/>
    </xf>
    <xf numFmtId="49" fontId="12" fillId="0" borderId="12" xfId="0" applyNumberFormat="1" applyFont="1" applyFill="1" applyBorder="1" applyAlignment="1">
      <alignment horizontal="center" vertical="top"/>
    </xf>
    <xf numFmtId="0" fontId="10" fillId="0" borderId="71" xfId="0" applyFont="1" applyFill="1" applyBorder="1" applyAlignment="1">
      <alignment horizontal="center" vertical="top"/>
    </xf>
    <xf numFmtId="164" fontId="6" fillId="4" borderId="40" xfId="0" applyNumberFormat="1" applyFont="1" applyFill="1" applyBorder="1" applyAlignment="1">
      <alignment horizontal="center" vertical="top"/>
    </xf>
    <xf numFmtId="164" fontId="6" fillId="4" borderId="11" xfId="0" applyNumberFormat="1" applyFont="1" applyFill="1" applyBorder="1" applyAlignment="1">
      <alignment horizontal="center" vertical="top"/>
    </xf>
    <xf numFmtId="164" fontId="5" fillId="0" borderId="46" xfId="0" applyNumberFormat="1" applyFont="1" applyFill="1" applyBorder="1" applyAlignment="1">
      <alignment horizontal="center" vertical="top"/>
    </xf>
    <xf numFmtId="164" fontId="5" fillId="0" borderId="36" xfId="0" applyNumberFormat="1" applyFont="1" applyFill="1" applyBorder="1" applyAlignment="1">
      <alignment horizontal="center" vertical="top"/>
    </xf>
    <xf numFmtId="49" fontId="6" fillId="0" borderId="22" xfId="0" applyNumberFormat="1" applyFont="1" applyBorder="1" applyAlignment="1">
      <alignment horizontal="center" vertical="top"/>
    </xf>
    <xf numFmtId="49" fontId="6" fillId="0" borderId="55" xfId="0" applyNumberFormat="1" applyFont="1" applyBorder="1" applyAlignment="1">
      <alignment horizontal="center" vertical="top"/>
    </xf>
    <xf numFmtId="0" fontId="12" fillId="0" borderId="56" xfId="0" applyFont="1" applyFill="1" applyBorder="1" applyAlignment="1">
      <alignment horizontal="left" vertical="top" wrapText="1"/>
    </xf>
    <xf numFmtId="49" fontId="6" fillId="0" borderId="30" xfId="0" applyNumberFormat="1" applyFont="1" applyBorder="1" applyAlignment="1">
      <alignment horizontal="center" vertical="top"/>
    </xf>
    <xf numFmtId="49" fontId="6" fillId="0" borderId="36" xfId="0" applyNumberFormat="1" applyFont="1" applyBorder="1" applyAlignment="1">
      <alignment horizontal="center" vertical="top"/>
    </xf>
    <xf numFmtId="164" fontId="6" fillId="0" borderId="8" xfId="0" applyNumberFormat="1" applyFont="1" applyFill="1" applyBorder="1" applyAlignment="1">
      <alignment horizontal="center" vertical="top"/>
    </xf>
    <xf numFmtId="164" fontId="6" fillId="0" borderId="0" xfId="0" applyNumberFormat="1" applyFont="1" applyFill="1" applyBorder="1" applyAlignment="1">
      <alignment horizontal="center" vertical="top"/>
    </xf>
    <xf numFmtId="0" fontId="6" fillId="0" borderId="17" xfId="0" applyFont="1" applyFill="1" applyBorder="1" applyAlignment="1">
      <alignment horizontal="center" vertical="top" wrapText="1"/>
    </xf>
    <xf numFmtId="1" fontId="6" fillId="0" borderId="20" xfId="0" applyNumberFormat="1" applyFont="1" applyFill="1" applyBorder="1" applyAlignment="1">
      <alignment horizontal="left" vertical="top" wrapText="1"/>
    </xf>
    <xf numFmtId="1" fontId="6" fillId="0" borderId="19" xfId="0" applyNumberFormat="1" applyFont="1" applyFill="1" applyBorder="1" applyAlignment="1">
      <alignment horizontal="center" vertical="top"/>
    </xf>
    <xf numFmtId="0" fontId="7" fillId="0" borderId="47" xfId="0" applyFont="1" applyBorder="1" applyAlignment="1">
      <alignment vertical="top"/>
    </xf>
    <xf numFmtId="0" fontId="6" fillId="5" borderId="50" xfId="0" applyFont="1" applyFill="1" applyBorder="1" applyAlignment="1">
      <alignment horizontal="center" vertical="top"/>
    </xf>
    <xf numFmtId="164" fontId="6" fillId="5" borderId="46" xfId="0" applyNumberFormat="1" applyFont="1" applyFill="1" applyBorder="1" applyAlignment="1">
      <alignment horizontal="center" vertical="top"/>
    </xf>
    <xf numFmtId="164" fontId="6" fillId="5" borderId="36" xfId="0" applyNumberFormat="1" applyFont="1" applyFill="1" applyBorder="1" applyAlignment="1">
      <alignment horizontal="center" vertical="top"/>
    </xf>
    <xf numFmtId="0" fontId="6" fillId="0" borderId="63" xfId="0" applyFont="1" applyFill="1" applyBorder="1" applyAlignment="1">
      <alignment horizontal="left" vertical="top" wrapText="1"/>
    </xf>
    <xf numFmtId="164" fontId="19" fillId="0" borderId="6" xfId="0" applyNumberFormat="1" applyFont="1" applyFill="1" applyBorder="1" applyAlignment="1">
      <alignment horizontal="center" vertical="top"/>
    </xf>
    <xf numFmtId="0" fontId="19" fillId="0" borderId="63" xfId="0" applyFont="1" applyFill="1" applyBorder="1" applyAlignment="1">
      <alignment horizontal="left" vertical="top" wrapText="1"/>
    </xf>
    <xf numFmtId="49" fontId="19" fillId="0" borderId="34" xfId="0" applyNumberFormat="1" applyFont="1" applyFill="1" applyBorder="1" applyAlignment="1">
      <alignment horizontal="center" vertical="top"/>
    </xf>
    <xf numFmtId="49" fontId="19" fillId="0" borderId="35" xfId="0" applyNumberFormat="1" applyFont="1" applyFill="1" applyBorder="1" applyAlignment="1">
      <alignment horizontal="center" vertical="top"/>
    </xf>
    <xf numFmtId="0" fontId="6" fillId="0" borderId="55" xfId="0" applyFont="1" applyFill="1" applyBorder="1" applyAlignment="1">
      <alignment horizontal="center" vertical="top"/>
    </xf>
    <xf numFmtId="164" fontId="6" fillId="0" borderId="17" xfId="0" applyNumberFormat="1" applyFont="1" applyFill="1" applyBorder="1" applyAlignment="1">
      <alignment horizontal="center" vertical="top"/>
    </xf>
    <xf numFmtId="164" fontId="5" fillId="5" borderId="37" xfId="0" applyNumberFormat="1" applyFont="1" applyFill="1" applyBorder="1" applyAlignment="1">
      <alignment horizontal="center" vertical="top"/>
    </xf>
    <xf numFmtId="49" fontId="6" fillId="0" borderId="28" xfId="0" applyNumberFormat="1" applyFont="1" applyBorder="1" applyAlignment="1">
      <alignment horizontal="center" vertical="top"/>
    </xf>
    <xf numFmtId="164" fontId="10" fillId="7" borderId="17" xfId="0" applyNumberFormat="1" applyFont="1" applyFill="1" applyBorder="1" applyAlignment="1">
      <alignment horizontal="center" vertical="top"/>
    </xf>
    <xf numFmtId="49" fontId="6" fillId="0" borderId="9" xfId="0" applyNumberFormat="1" applyFont="1" applyBorder="1" applyAlignment="1">
      <alignment horizontal="center" vertical="top"/>
    </xf>
    <xf numFmtId="0" fontId="5" fillId="5" borderId="9" xfId="0" applyFont="1" applyFill="1" applyBorder="1" applyAlignment="1">
      <alignment horizontal="center" vertical="top"/>
    </xf>
    <xf numFmtId="49" fontId="5" fillId="2" borderId="11" xfId="0" applyNumberFormat="1" applyFont="1" applyFill="1" applyBorder="1" applyAlignment="1">
      <alignment horizontal="center" vertical="top"/>
    </xf>
    <xf numFmtId="49" fontId="5" fillId="3" borderId="12" xfId="0" applyNumberFormat="1" applyFont="1" applyFill="1" applyBorder="1" applyAlignment="1">
      <alignment horizontal="center" vertical="top"/>
    </xf>
    <xf numFmtId="49" fontId="6" fillId="0" borderId="7" xfId="0" applyNumberFormat="1" applyFont="1" applyBorder="1" applyAlignment="1">
      <alignment horizontal="center" vertical="top"/>
    </xf>
    <xf numFmtId="164" fontId="6" fillId="0" borderId="7" xfId="0" applyNumberFormat="1" applyFont="1" applyFill="1" applyBorder="1" applyAlignment="1">
      <alignment horizontal="center" vertical="top"/>
    </xf>
    <xf numFmtId="164" fontId="5" fillId="3" borderId="54" xfId="0" applyNumberFormat="1" applyFont="1" applyFill="1" applyBorder="1" applyAlignment="1">
      <alignment horizontal="center" vertical="top"/>
    </xf>
    <xf numFmtId="0" fontId="6" fillId="3" borderId="64" xfId="0" applyFont="1" applyFill="1" applyBorder="1" applyAlignment="1">
      <alignment horizontal="center" vertical="top" wrapText="1"/>
    </xf>
    <xf numFmtId="164" fontId="5" fillId="2" borderId="67" xfId="0" applyNumberFormat="1" applyFont="1" applyFill="1" applyBorder="1" applyAlignment="1">
      <alignment horizontal="center" vertical="top"/>
    </xf>
    <xf numFmtId="0" fontId="6" fillId="2" borderId="58" xfId="0" applyFont="1" applyFill="1" applyBorder="1" applyAlignment="1">
      <alignment vertical="top"/>
    </xf>
    <xf numFmtId="0" fontId="6" fillId="0" borderId="48" xfId="0" applyFont="1" applyBorder="1" applyAlignment="1">
      <alignment vertical="top"/>
    </xf>
    <xf numFmtId="0" fontId="6" fillId="0" borderId="7" xfId="0" applyFont="1" applyBorder="1" applyAlignment="1">
      <alignment vertical="top"/>
    </xf>
    <xf numFmtId="49" fontId="5" fillId="6" borderId="2" xfId="0" applyNumberFormat="1" applyFont="1" applyFill="1" applyBorder="1" applyAlignment="1">
      <alignment horizontal="center" vertical="top"/>
    </xf>
    <xf numFmtId="164" fontId="5" fillId="6" borderId="60" xfId="0" applyNumberFormat="1" applyFont="1" applyFill="1" applyBorder="1" applyAlignment="1">
      <alignment horizontal="center" vertical="top"/>
    </xf>
    <xf numFmtId="164" fontId="6" fillId="0" borderId="22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164" fontId="21" fillId="0" borderId="55" xfId="0" applyNumberFormat="1" applyFont="1" applyFill="1" applyBorder="1" applyAlignment="1">
      <alignment horizontal="center" vertical="center" wrapText="1"/>
    </xf>
    <xf numFmtId="164" fontId="21" fillId="0" borderId="55" xfId="0" applyNumberFormat="1" applyFont="1" applyFill="1" applyBorder="1" applyAlignment="1">
      <alignment horizontal="center" vertical="center"/>
    </xf>
    <xf numFmtId="164" fontId="6" fillId="4" borderId="25" xfId="0" applyNumberFormat="1" applyFont="1" applyFill="1" applyBorder="1" applyAlignment="1">
      <alignment horizontal="center" vertical="top"/>
    </xf>
    <xf numFmtId="164" fontId="20" fillId="0" borderId="22" xfId="0" applyNumberFormat="1" applyFont="1" applyFill="1" applyBorder="1" applyAlignment="1">
      <alignment horizontal="center" vertical="center"/>
    </xf>
    <xf numFmtId="164" fontId="6" fillId="4" borderId="62" xfId="0" applyNumberFormat="1" applyFont="1" applyFill="1" applyBorder="1" applyAlignment="1">
      <alignment horizontal="center" vertical="top"/>
    </xf>
    <xf numFmtId="0" fontId="22" fillId="4" borderId="18" xfId="0" applyFont="1" applyFill="1" applyBorder="1" applyAlignment="1">
      <alignment horizontal="left" vertical="top"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8" fillId="0" borderId="0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vertical="top"/>
    </xf>
    <xf numFmtId="0" fontId="9" fillId="0" borderId="0" xfId="1" applyFont="1" applyAlignment="1">
      <alignment horizontal="center" wrapText="1"/>
    </xf>
    <xf numFmtId="49" fontId="5" fillId="2" borderId="25" xfId="0" applyNumberFormat="1" applyFont="1" applyFill="1" applyBorder="1" applyAlignment="1">
      <alignment horizontal="center" vertical="top"/>
    </xf>
    <xf numFmtId="49" fontId="5" fillId="2" borderId="11" xfId="0" applyNumberFormat="1" applyFont="1" applyFill="1" applyBorder="1" applyAlignment="1">
      <alignment horizontal="center" vertical="top"/>
    </xf>
    <xf numFmtId="49" fontId="5" fillId="2" borderId="45" xfId="0" applyNumberFormat="1" applyFont="1" applyFill="1" applyBorder="1" applyAlignment="1">
      <alignment horizontal="center" vertical="top"/>
    </xf>
    <xf numFmtId="49" fontId="5" fillId="3" borderId="19" xfId="0" applyNumberFormat="1" applyFont="1" applyFill="1" applyBorder="1" applyAlignment="1">
      <alignment horizontal="center" vertical="top"/>
    </xf>
    <xf numFmtId="49" fontId="5" fillId="3" borderId="12" xfId="0" applyNumberFormat="1" applyFont="1" applyFill="1" applyBorder="1" applyAlignment="1">
      <alignment horizontal="center" vertical="top"/>
    </xf>
    <xf numFmtId="49" fontId="5" fillId="3" borderId="1" xfId="0" applyNumberFormat="1" applyFont="1" applyFill="1" applyBorder="1" applyAlignment="1">
      <alignment horizontal="center" vertical="top"/>
    </xf>
    <xf numFmtId="49" fontId="5" fillId="0" borderId="19" xfId="0" applyNumberFormat="1" applyFont="1" applyBorder="1" applyAlignment="1">
      <alignment horizontal="center" vertical="top"/>
    </xf>
    <xf numFmtId="49" fontId="5" fillId="0" borderId="12" xfId="0" applyNumberFormat="1" applyFont="1" applyBorder="1" applyAlignment="1">
      <alignment horizontal="center" vertical="top"/>
    </xf>
    <xf numFmtId="49" fontId="5" fillId="0" borderId="1" xfId="0" applyNumberFormat="1" applyFont="1" applyBorder="1" applyAlignment="1">
      <alignment horizontal="center" vertical="top"/>
    </xf>
    <xf numFmtId="0" fontId="6" fillId="0" borderId="26" xfId="0" applyFont="1" applyFill="1" applyBorder="1" applyAlignment="1">
      <alignment vertical="top" wrapText="1"/>
    </xf>
    <xf numFmtId="0" fontId="6" fillId="0" borderId="31" xfId="0" applyFont="1" applyFill="1" applyBorder="1" applyAlignment="1">
      <alignment vertical="top" wrapText="1"/>
    </xf>
    <xf numFmtId="0" fontId="6" fillId="0" borderId="46" xfId="0" applyFont="1" applyFill="1" applyBorder="1" applyAlignment="1">
      <alignment vertical="top" wrapText="1"/>
    </xf>
    <xf numFmtId="49" fontId="6" fillId="0" borderId="57" xfId="0" applyNumberFormat="1" applyFont="1" applyBorder="1" applyAlignment="1">
      <alignment horizontal="center" vertical="top"/>
    </xf>
    <xf numFmtId="49" fontId="6" fillId="0" borderId="6" xfId="0" applyNumberFormat="1" applyFont="1" applyBorder="1" applyAlignment="1">
      <alignment horizontal="center" vertical="top"/>
    </xf>
    <xf numFmtId="49" fontId="6" fillId="0" borderId="8" xfId="0" applyNumberFormat="1" applyFont="1" applyBorder="1" applyAlignment="1">
      <alignment horizontal="center" vertical="top"/>
    </xf>
    <xf numFmtId="49" fontId="6" fillId="0" borderId="17" xfId="0" applyNumberFormat="1" applyFont="1" applyBorder="1" applyAlignment="1">
      <alignment horizontal="center" vertical="top" wrapText="1"/>
    </xf>
    <xf numFmtId="49" fontId="6" fillId="0" borderId="7" xfId="0" applyNumberFormat="1" applyFont="1" applyBorder="1" applyAlignment="1">
      <alignment horizontal="center" vertical="top" wrapText="1"/>
    </xf>
    <xf numFmtId="49" fontId="6" fillId="0" borderId="50" xfId="0" applyNumberFormat="1" applyFont="1" applyBorder="1" applyAlignment="1">
      <alignment horizontal="center" vertical="top"/>
    </xf>
    <xf numFmtId="0" fontId="6" fillId="0" borderId="39" xfId="0" applyFont="1" applyFill="1" applyBorder="1" applyAlignment="1">
      <alignment horizontal="left" vertical="top" wrapText="1"/>
    </xf>
    <xf numFmtId="0" fontId="6" fillId="0" borderId="48" xfId="0" applyFont="1" applyFill="1" applyBorder="1" applyAlignment="1">
      <alignment horizontal="left" vertical="top" wrapText="1"/>
    </xf>
    <xf numFmtId="0" fontId="7" fillId="0" borderId="47" xfId="0" applyFont="1" applyBorder="1" applyAlignment="1">
      <alignment horizontal="left" vertical="top" wrapText="1"/>
    </xf>
    <xf numFmtId="0" fontId="6" fillId="0" borderId="66" xfId="0" applyFont="1" applyBorder="1" applyAlignment="1">
      <alignment vertical="top" wrapText="1"/>
    </xf>
    <xf numFmtId="0" fontId="7" fillId="0" borderId="28" xfId="0" applyFont="1" applyBorder="1" applyAlignment="1">
      <alignment vertical="top" wrapText="1"/>
    </xf>
    <xf numFmtId="0" fontId="7" fillId="0" borderId="11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65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6" fillId="0" borderId="18" xfId="0" applyFont="1" applyBorder="1" applyAlignment="1">
      <alignment horizontal="center" vertical="center" textRotation="90" wrapText="1"/>
    </xf>
    <xf numFmtId="0" fontId="6" fillId="0" borderId="44" xfId="0" applyFont="1" applyBorder="1" applyAlignment="1">
      <alignment horizontal="center" vertical="center" textRotation="90" wrapText="1"/>
    </xf>
    <xf numFmtId="0" fontId="6" fillId="0" borderId="49" xfId="0" applyFont="1" applyBorder="1" applyAlignment="1">
      <alignment horizontal="center" vertical="center" textRotation="90" wrapText="1"/>
    </xf>
    <xf numFmtId="0" fontId="6" fillId="0" borderId="19" xfId="0" applyFont="1" applyBorder="1" applyAlignment="1">
      <alignment horizontal="center" vertical="center" textRotation="90" wrapText="1"/>
    </xf>
    <xf numFmtId="0" fontId="6" fillId="0" borderId="29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57" xfId="0" applyNumberFormat="1" applyFont="1" applyBorder="1" applyAlignment="1">
      <alignment horizontal="center" vertical="center" textRotation="90" wrapText="1"/>
    </xf>
    <xf numFmtId="0" fontId="6" fillId="0" borderId="6" xfId="0" applyNumberFormat="1" applyFont="1" applyBorder="1" applyAlignment="1">
      <alignment horizontal="center" vertical="center" textRotation="90" wrapText="1"/>
    </xf>
    <xf numFmtId="0" fontId="6" fillId="0" borderId="8" xfId="0" applyNumberFormat="1" applyFont="1" applyBorder="1" applyAlignment="1">
      <alignment horizontal="center" vertical="center" textRotation="90" wrapText="1"/>
    </xf>
    <xf numFmtId="0" fontId="6" fillId="0" borderId="24" xfId="0" applyFont="1" applyBorder="1" applyAlignment="1">
      <alignment horizontal="center" vertical="center" textRotation="90" wrapText="1"/>
    </xf>
    <xf numFmtId="0" fontId="6" fillId="0" borderId="33" xfId="0" applyFont="1" applyBorder="1" applyAlignment="1">
      <alignment horizontal="center" vertical="center" textRotation="90" wrapText="1"/>
    </xf>
    <xf numFmtId="0" fontId="6" fillId="0" borderId="37" xfId="0" applyFont="1" applyBorder="1" applyAlignment="1">
      <alignment horizontal="center" vertical="center" textRotation="90" wrapText="1"/>
    </xf>
    <xf numFmtId="0" fontId="6" fillId="0" borderId="57" xfId="0" applyFont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center" vertical="center" textRotation="90" wrapText="1"/>
    </xf>
    <xf numFmtId="0" fontId="6" fillId="0" borderId="8" xfId="0" applyFont="1" applyBorder="1" applyAlignment="1">
      <alignment horizontal="center" vertical="center" textRotation="90" wrapText="1"/>
    </xf>
    <xf numFmtId="0" fontId="5" fillId="0" borderId="1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6" fillId="0" borderId="70" xfId="0" applyFont="1" applyBorder="1" applyAlignment="1">
      <alignment horizontal="center" vertical="center" textRotation="90" wrapText="1"/>
    </xf>
    <xf numFmtId="0" fontId="7" fillId="0" borderId="47" xfId="0" applyFont="1" applyBorder="1"/>
    <xf numFmtId="0" fontId="6" fillId="0" borderId="73" xfId="0" applyFont="1" applyFill="1" applyBorder="1" applyAlignment="1">
      <alignment horizontal="center" vertical="center" textRotation="90" wrapText="1"/>
    </xf>
    <xf numFmtId="0" fontId="7" fillId="0" borderId="13" xfId="0" applyFont="1" applyBorder="1"/>
    <xf numFmtId="0" fontId="6" fillId="0" borderId="72" xfId="0" applyFont="1" applyFill="1" applyBorder="1" applyAlignment="1">
      <alignment horizontal="center" vertical="center" textRotation="90" wrapText="1"/>
    </xf>
    <xf numFmtId="0" fontId="7" fillId="0" borderId="16" xfId="0" applyFont="1" applyBorder="1"/>
    <xf numFmtId="49" fontId="5" fillId="3" borderId="2" xfId="0" applyNumberFormat="1" applyFont="1" applyFill="1" applyBorder="1" applyAlignment="1">
      <alignment horizontal="right" vertical="top"/>
    </xf>
    <xf numFmtId="49" fontId="5" fillId="3" borderId="3" xfId="0" applyNumberFormat="1" applyFont="1" applyFill="1" applyBorder="1" applyAlignment="1">
      <alignment horizontal="right" vertical="top"/>
    </xf>
    <xf numFmtId="49" fontId="5" fillId="3" borderId="68" xfId="0" applyNumberFormat="1" applyFont="1" applyFill="1" applyBorder="1" applyAlignment="1">
      <alignment horizontal="right" vertical="top"/>
    </xf>
    <xf numFmtId="49" fontId="6" fillId="0" borderId="22" xfId="0" applyNumberFormat="1" applyFont="1" applyFill="1" applyBorder="1" applyAlignment="1">
      <alignment horizontal="center" vertical="top"/>
    </xf>
    <xf numFmtId="49" fontId="6" fillId="0" borderId="6" xfId="0" applyNumberFormat="1" applyFont="1" applyFill="1" applyBorder="1" applyAlignment="1">
      <alignment horizontal="center" vertical="top"/>
    </xf>
    <xf numFmtId="49" fontId="6" fillId="0" borderId="41" xfId="0" applyNumberFormat="1" applyFont="1" applyFill="1" applyBorder="1" applyAlignment="1">
      <alignment horizontal="center" vertical="top"/>
    </xf>
    <xf numFmtId="49" fontId="6" fillId="0" borderId="36" xfId="0" applyNumberFormat="1" applyFont="1" applyFill="1" applyBorder="1" applyAlignment="1">
      <alignment horizontal="center" vertical="top"/>
    </xf>
    <xf numFmtId="49" fontId="6" fillId="0" borderId="55" xfId="0" applyNumberFormat="1" applyFont="1" applyFill="1" applyBorder="1" applyAlignment="1">
      <alignment horizontal="center" vertical="top"/>
    </xf>
    <xf numFmtId="49" fontId="6" fillId="0" borderId="30" xfId="0" applyNumberFormat="1" applyFont="1" applyFill="1" applyBorder="1" applyAlignment="1">
      <alignment horizontal="center" vertical="top"/>
    </xf>
    <xf numFmtId="0" fontId="6" fillId="0" borderId="28" xfId="0" applyFont="1" applyFill="1" applyBorder="1" applyAlignment="1">
      <alignment vertical="top" wrapText="1"/>
    </xf>
    <xf numFmtId="49" fontId="6" fillId="0" borderId="22" xfId="0" applyNumberFormat="1" applyFont="1" applyBorder="1" applyAlignment="1">
      <alignment horizontal="center" vertical="top"/>
    </xf>
    <xf numFmtId="49" fontId="6" fillId="0" borderId="36" xfId="0" applyNumberFormat="1" applyFont="1" applyBorder="1" applyAlignment="1">
      <alignment horizontal="center" vertical="top"/>
    </xf>
    <xf numFmtId="49" fontId="6" fillId="0" borderId="71" xfId="0" applyNumberFormat="1" applyFont="1" applyBorder="1" applyAlignment="1">
      <alignment horizontal="center" vertical="top" wrapText="1"/>
    </xf>
    <xf numFmtId="49" fontId="5" fillId="3" borderId="59" xfId="0" applyNumberFormat="1" applyFont="1" applyFill="1" applyBorder="1" applyAlignment="1">
      <alignment horizontal="right" vertical="top"/>
    </xf>
    <xf numFmtId="49" fontId="5" fillId="3" borderId="58" xfId="0" applyNumberFormat="1" applyFont="1" applyFill="1" applyBorder="1" applyAlignment="1">
      <alignment horizontal="right" vertical="top"/>
    </xf>
    <xf numFmtId="0" fontId="6" fillId="0" borderId="47" xfId="0" applyFont="1" applyFill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6" fillId="0" borderId="0" xfId="0" applyFont="1" applyAlignment="1">
      <alignment vertical="top"/>
    </xf>
    <xf numFmtId="0" fontId="5" fillId="2" borderId="58" xfId="0" applyFont="1" applyFill="1" applyBorder="1" applyAlignment="1">
      <alignment horizontal="left" vertical="top"/>
    </xf>
    <xf numFmtId="0" fontId="5" fillId="3" borderId="3" xfId="0" applyFont="1" applyFill="1" applyBorder="1" applyAlignment="1">
      <alignment horizontal="left" vertical="top" wrapText="1"/>
    </xf>
    <xf numFmtId="0" fontId="5" fillId="3" borderId="59" xfId="0" applyFont="1" applyFill="1" applyBorder="1" applyAlignment="1">
      <alignment horizontal="left" vertical="top" wrapText="1"/>
    </xf>
    <xf numFmtId="0" fontId="14" fillId="5" borderId="61" xfId="0" applyFont="1" applyFill="1" applyBorder="1" applyAlignment="1">
      <alignment horizontal="right" vertical="top" wrapText="1"/>
    </xf>
    <xf numFmtId="0" fontId="14" fillId="5" borderId="58" xfId="0" applyFont="1" applyFill="1" applyBorder="1" applyAlignment="1">
      <alignment horizontal="right" vertical="top" wrapText="1"/>
    </xf>
    <xf numFmtId="0" fontId="14" fillId="5" borderId="5" xfId="0" applyFont="1" applyFill="1" applyBorder="1" applyAlignment="1">
      <alignment horizontal="right" vertical="top" wrapText="1"/>
    </xf>
    <xf numFmtId="0" fontId="6" fillId="6" borderId="58" xfId="0" applyFont="1" applyFill="1" applyBorder="1" applyAlignment="1">
      <alignment horizontal="center" vertical="top"/>
    </xf>
    <xf numFmtId="0" fontId="5" fillId="0" borderId="2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6" fillId="0" borderId="39" xfId="0" applyFont="1" applyBorder="1" applyAlignment="1">
      <alignment vertical="top" wrapText="1"/>
    </xf>
    <xf numFmtId="0" fontId="7" fillId="0" borderId="48" xfId="0" applyFont="1" applyBorder="1" applyAlignment="1">
      <alignment vertical="top" wrapText="1"/>
    </xf>
    <xf numFmtId="0" fontId="6" fillId="0" borderId="14" xfId="0" applyFont="1" applyBorder="1" applyAlignment="1">
      <alignment vertical="top" wrapText="1"/>
    </xf>
    <xf numFmtId="0" fontId="7" fillId="0" borderId="23" xfId="0" applyFont="1" applyBorder="1" applyAlignment="1">
      <alignment vertical="top" wrapText="1"/>
    </xf>
    <xf numFmtId="0" fontId="6" fillId="0" borderId="70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10" fillId="0" borderId="66" xfId="0" applyFont="1" applyBorder="1" applyAlignment="1">
      <alignment vertical="top" wrapText="1"/>
    </xf>
    <xf numFmtId="0" fontId="6" fillId="0" borderId="32" xfId="0" applyFont="1" applyFill="1" applyBorder="1" applyAlignment="1">
      <alignment horizontal="left" vertical="top" wrapText="1"/>
    </xf>
    <xf numFmtId="0" fontId="6" fillId="0" borderId="54" xfId="0" applyFont="1" applyFill="1" applyBorder="1" applyAlignment="1">
      <alignment horizontal="left" vertical="top" wrapText="1"/>
    </xf>
    <xf numFmtId="49" fontId="5" fillId="3" borderId="67" xfId="0" applyNumberFormat="1" applyFont="1" applyFill="1" applyBorder="1" applyAlignment="1">
      <alignment horizontal="right" vertical="top"/>
    </xf>
    <xf numFmtId="49" fontId="5" fillId="3" borderId="13" xfId="0" applyNumberFormat="1" applyFont="1" applyFill="1" applyBorder="1" applyAlignment="1">
      <alignment horizontal="right" vertical="top"/>
    </xf>
    <xf numFmtId="49" fontId="20" fillId="3" borderId="58" xfId="0" applyNumberFormat="1" applyFont="1" applyFill="1" applyBorder="1" applyAlignment="1">
      <alignment horizontal="left" vertical="top"/>
    </xf>
    <xf numFmtId="49" fontId="6" fillId="0" borderId="55" xfId="0" applyNumberFormat="1" applyFont="1" applyBorder="1" applyAlignment="1">
      <alignment horizontal="center" vertical="top"/>
    </xf>
    <xf numFmtId="0" fontId="6" fillId="0" borderId="66" xfId="0" applyFont="1" applyFill="1" applyBorder="1" applyAlignment="1">
      <alignment horizontal="left" vertical="top" wrapText="1"/>
    </xf>
    <xf numFmtId="0" fontId="6" fillId="0" borderId="11" xfId="0" applyFont="1" applyFill="1" applyBorder="1" applyAlignment="1">
      <alignment horizontal="left" vertical="top" wrapText="1"/>
    </xf>
    <xf numFmtId="0" fontId="6" fillId="0" borderId="65" xfId="0" applyFont="1" applyFill="1" applyBorder="1" applyAlignment="1">
      <alignment horizontal="left" vertical="top" wrapText="1"/>
    </xf>
    <xf numFmtId="49" fontId="5" fillId="2" borderId="39" xfId="0" applyNumberFormat="1" applyFont="1" applyFill="1" applyBorder="1" applyAlignment="1">
      <alignment horizontal="center" vertical="top"/>
    </xf>
    <xf numFmtId="49" fontId="5" fillId="2" borderId="48" xfId="0" applyNumberFormat="1" applyFont="1" applyFill="1" applyBorder="1" applyAlignment="1">
      <alignment horizontal="center" vertical="top"/>
    </xf>
    <xf numFmtId="49" fontId="5" fillId="2" borderId="47" xfId="0" applyNumberFormat="1" applyFont="1" applyFill="1" applyBorder="1" applyAlignment="1">
      <alignment horizontal="center" vertical="top"/>
    </xf>
    <xf numFmtId="49" fontId="5" fillId="3" borderId="10" xfId="0" applyNumberFormat="1" applyFont="1" applyFill="1" applyBorder="1" applyAlignment="1">
      <alignment horizontal="center" vertical="top"/>
    </xf>
    <xf numFmtId="49" fontId="5" fillId="3" borderId="13" xfId="0" applyNumberFormat="1" applyFont="1" applyFill="1" applyBorder="1" applyAlignment="1">
      <alignment horizontal="center" vertical="top"/>
    </xf>
    <xf numFmtId="49" fontId="5" fillId="0" borderId="10" xfId="0" applyNumberFormat="1" applyFont="1" applyBorder="1" applyAlignment="1">
      <alignment horizontal="center" vertical="top"/>
    </xf>
    <xf numFmtId="49" fontId="5" fillId="0" borderId="13" xfId="0" applyNumberFormat="1" applyFont="1" applyBorder="1" applyAlignment="1">
      <alignment horizontal="center" vertical="top"/>
    </xf>
    <xf numFmtId="0" fontId="6" fillId="0" borderId="14" xfId="0" applyFont="1" applyFill="1" applyBorder="1" applyAlignment="1">
      <alignment vertical="top" wrapText="1"/>
    </xf>
    <xf numFmtId="0" fontId="6" fillId="0" borderId="23" xfId="0" applyFont="1" applyFill="1" applyBorder="1" applyAlignment="1">
      <alignment vertical="top" wrapText="1"/>
    </xf>
    <xf numFmtId="0" fontId="6" fillId="0" borderId="16" xfId="0" applyFont="1" applyFill="1" applyBorder="1" applyAlignment="1">
      <alignment vertical="top" wrapText="1"/>
    </xf>
    <xf numFmtId="49" fontId="6" fillId="0" borderId="30" xfId="0" applyNumberFormat="1" applyFont="1" applyBorder="1" applyAlignment="1">
      <alignment horizontal="center" vertical="top"/>
    </xf>
    <xf numFmtId="49" fontId="6" fillId="0" borderId="57" xfId="0" applyNumberFormat="1" applyFont="1" applyBorder="1" applyAlignment="1">
      <alignment horizontal="center" vertical="top" wrapText="1"/>
    </xf>
    <xf numFmtId="49" fontId="6" fillId="2" borderId="25" xfId="0" applyNumberFormat="1" applyFont="1" applyFill="1" applyBorder="1" applyAlignment="1">
      <alignment horizontal="center" vertical="top"/>
    </xf>
    <xf numFmtId="49" fontId="6" fillId="2" borderId="11" xfId="0" applyNumberFormat="1" applyFont="1" applyFill="1" applyBorder="1" applyAlignment="1">
      <alignment horizontal="center" vertical="top"/>
    </xf>
    <xf numFmtId="49" fontId="6" fillId="2" borderId="45" xfId="0" applyNumberFormat="1" applyFont="1" applyFill="1" applyBorder="1" applyAlignment="1">
      <alignment horizontal="center" vertical="top"/>
    </xf>
    <xf numFmtId="49" fontId="6" fillId="3" borderId="19" xfId="0" applyNumberFormat="1" applyFont="1" applyFill="1" applyBorder="1" applyAlignment="1">
      <alignment horizontal="center" vertical="top"/>
    </xf>
    <xf numFmtId="49" fontId="6" fillId="3" borderId="12" xfId="0" applyNumberFormat="1" applyFont="1" applyFill="1" applyBorder="1" applyAlignment="1">
      <alignment horizontal="center" vertical="top"/>
    </xf>
    <xf numFmtId="49" fontId="6" fillId="3" borderId="1" xfId="0" applyNumberFormat="1" applyFont="1" applyFill="1" applyBorder="1" applyAlignment="1">
      <alignment horizontal="center" vertical="top"/>
    </xf>
    <xf numFmtId="49" fontId="6" fillId="0" borderId="19" xfId="0" applyNumberFormat="1" applyFont="1" applyBorder="1" applyAlignment="1">
      <alignment horizontal="center" vertical="top"/>
    </xf>
    <xf numFmtId="49" fontId="6" fillId="0" borderId="12" xfId="0" applyNumberFormat="1" applyFont="1" applyBorder="1" applyAlignment="1">
      <alignment horizontal="center" vertical="top"/>
    </xf>
    <xf numFmtId="49" fontId="6" fillId="0" borderId="1" xfId="0" applyNumberFormat="1" applyFont="1" applyBorder="1" applyAlignment="1">
      <alignment horizontal="center" vertical="top"/>
    </xf>
    <xf numFmtId="0" fontId="6" fillId="0" borderId="56" xfId="0" applyFont="1" applyFill="1" applyBorder="1" applyAlignment="1">
      <alignment horizontal="left" vertical="top" wrapText="1"/>
    </xf>
    <xf numFmtId="0" fontId="7" fillId="0" borderId="54" xfId="0" applyFont="1" applyFill="1" applyBorder="1" applyAlignment="1">
      <alignment horizontal="left" vertical="top" wrapText="1"/>
    </xf>
    <xf numFmtId="0" fontId="7" fillId="0" borderId="56" xfId="0" applyFont="1" applyFill="1" applyBorder="1" applyAlignment="1">
      <alignment horizontal="left" vertical="top" wrapText="1"/>
    </xf>
    <xf numFmtId="49" fontId="6" fillId="0" borderId="41" xfId="0" applyNumberFormat="1" applyFont="1" applyBorder="1" applyAlignment="1">
      <alignment horizontal="center" vertical="top"/>
    </xf>
    <xf numFmtId="0" fontId="6" fillId="0" borderId="11" xfId="0" applyFont="1" applyBorder="1" applyAlignment="1">
      <alignment vertical="top" wrapText="1"/>
    </xf>
    <xf numFmtId="0" fontId="7" fillId="0" borderId="16" xfId="0" applyFont="1" applyBorder="1" applyAlignment="1">
      <alignment vertical="top" wrapText="1"/>
    </xf>
    <xf numFmtId="49" fontId="6" fillId="0" borderId="11" xfId="0" applyNumberFormat="1" applyFont="1" applyFill="1" applyBorder="1" applyAlignment="1">
      <alignment horizontal="left" vertical="top" wrapText="1"/>
    </xf>
    <xf numFmtId="0" fontId="7" fillId="0" borderId="65" xfId="0" applyFont="1" applyBorder="1" applyAlignment="1">
      <alignment horizontal="left" vertical="top" wrapText="1"/>
    </xf>
    <xf numFmtId="0" fontId="6" fillId="0" borderId="35" xfId="0" applyFont="1" applyFill="1" applyBorder="1" applyAlignment="1">
      <alignment vertical="top" wrapText="1"/>
    </xf>
    <xf numFmtId="0" fontId="12" fillId="0" borderId="56" xfId="0" applyFont="1" applyFill="1" applyBorder="1" applyAlignment="1">
      <alignment horizontal="left" vertical="top" wrapText="1"/>
    </xf>
    <xf numFmtId="0" fontId="13" fillId="0" borderId="54" xfId="0" applyFont="1" applyFill="1" applyBorder="1" applyAlignment="1">
      <alignment horizontal="left" vertical="top" wrapText="1"/>
    </xf>
    <xf numFmtId="0" fontId="10" fillId="0" borderId="28" xfId="0" applyFont="1" applyFill="1" applyBorder="1" applyAlignment="1">
      <alignment vertical="top" wrapText="1"/>
    </xf>
    <xf numFmtId="0" fontId="10" fillId="0" borderId="7" xfId="0" applyFont="1" applyFill="1" applyBorder="1" applyAlignment="1">
      <alignment vertical="top" wrapText="1"/>
    </xf>
    <xf numFmtId="0" fontId="6" fillId="0" borderId="7" xfId="0" applyFont="1" applyFill="1" applyBorder="1" applyAlignment="1">
      <alignment vertical="top" wrapText="1"/>
    </xf>
    <xf numFmtId="0" fontId="10" fillId="0" borderId="39" xfId="0" applyFont="1" applyBorder="1" applyAlignment="1">
      <alignment wrapText="1"/>
    </xf>
    <xf numFmtId="0" fontId="10" fillId="0" borderId="48" xfId="0" applyFont="1" applyBorder="1" applyAlignment="1">
      <alignment wrapText="1"/>
    </xf>
    <xf numFmtId="0" fontId="7" fillId="0" borderId="63" xfId="0" applyFont="1" applyBorder="1" applyAlignment="1">
      <alignment wrapText="1"/>
    </xf>
    <xf numFmtId="49" fontId="6" fillId="0" borderId="71" xfId="0" applyNumberFormat="1" applyFont="1" applyBorder="1" applyAlignment="1">
      <alignment horizontal="center" vertical="top"/>
    </xf>
    <xf numFmtId="0" fontId="12" fillId="0" borderId="32" xfId="0" applyFont="1" applyFill="1" applyBorder="1" applyAlignment="1">
      <alignment horizontal="left" vertical="top" wrapText="1"/>
    </xf>
    <xf numFmtId="49" fontId="5" fillId="3" borderId="61" xfId="0" applyNumberFormat="1" applyFont="1" applyFill="1" applyBorder="1" applyAlignment="1">
      <alignment horizontal="left" vertical="top"/>
    </xf>
    <xf numFmtId="49" fontId="5" fillId="3" borderId="58" xfId="0" applyNumberFormat="1" applyFont="1" applyFill="1" applyBorder="1" applyAlignment="1">
      <alignment horizontal="left" vertical="top"/>
    </xf>
    <xf numFmtId="49" fontId="5" fillId="0" borderId="25" xfId="0" applyNumberFormat="1" applyFont="1" applyFill="1" applyBorder="1" applyAlignment="1">
      <alignment horizontal="center" vertical="top"/>
    </xf>
    <xf numFmtId="49" fontId="5" fillId="0" borderId="45" xfId="0" applyNumberFormat="1" applyFont="1" applyFill="1" applyBorder="1" applyAlignment="1">
      <alignment horizontal="center" vertical="top"/>
    </xf>
    <xf numFmtId="49" fontId="5" fillId="0" borderId="19" xfId="0" applyNumberFormat="1" applyFont="1" applyFill="1" applyBorder="1" applyAlignment="1">
      <alignment horizontal="center" vertical="top"/>
    </xf>
    <xf numFmtId="49" fontId="5" fillId="0" borderId="1" xfId="0" applyNumberFormat="1" applyFont="1" applyFill="1" applyBorder="1" applyAlignment="1">
      <alignment horizontal="center" vertical="top"/>
    </xf>
    <xf numFmtId="0" fontId="17" fillId="0" borderId="0" xfId="0" applyFont="1" applyAlignment="1">
      <alignment vertical="top" wrapText="1"/>
    </xf>
    <xf numFmtId="0" fontId="6" fillId="0" borderId="45" xfId="0" applyFont="1" applyBorder="1" applyAlignment="1">
      <alignment horizontal="left" vertical="top" wrapText="1"/>
    </xf>
    <xf numFmtId="0" fontId="6" fillId="0" borderId="37" xfId="0" applyFont="1" applyBorder="1" applyAlignment="1">
      <alignment horizontal="left" vertical="top" wrapText="1"/>
    </xf>
    <xf numFmtId="0" fontId="6" fillId="0" borderId="50" xfId="0" applyFont="1" applyBorder="1" applyAlignment="1">
      <alignment horizontal="left" vertical="top" wrapText="1"/>
    </xf>
    <xf numFmtId="0" fontId="6" fillId="4" borderId="40" xfId="0" applyFont="1" applyFill="1" applyBorder="1" applyAlignment="1">
      <alignment horizontal="left" vertical="top" wrapText="1"/>
    </xf>
    <xf numFmtId="0" fontId="6" fillId="4" borderId="33" xfId="0" applyFont="1" applyFill="1" applyBorder="1" applyAlignment="1">
      <alignment horizontal="left" vertical="top" wrapText="1"/>
    </xf>
    <xf numFmtId="0" fontId="6" fillId="4" borderId="69" xfId="0" applyFont="1" applyFill="1" applyBorder="1" applyAlignment="1">
      <alignment horizontal="left" vertical="top" wrapText="1"/>
    </xf>
    <xf numFmtId="0" fontId="6" fillId="0" borderId="40" xfId="0" applyFont="1" applyBorder="1" applyAlignment="1">
      <alignment horizontal="left" vertical="top" wrapText="1"/>
    </xf>
    <xf numFmtId="0" fontId="6" fillId="0" borderId="33" xfId="0" applyFont="1" applyBorder="1" applyAlignment="1">
      <alignment horizontal="left" vertical="top" wrapText="1"/>
    </xf>
    <xf numFmtId="0" fontId="6" fillId="0" borderId="69" xfId="0" applyFont="1" applyBorder="1" applyAlignment="1">
      <alignment horizontal="left" vertical="top" wrapText="1"/>
    </xf>
    <xf numFmtId="0" fontId="6" fillId="0" borderId="25" xfId="0" applyFont="1" applyBorder="1" applyAlignment="1">
      <alignment horizontal="left" vertical="top" wrapText="1"/>
    </xf>
    <xf numFmtId="0" fontId="6" fillId="0" borderId="24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10" fillId="0" borderId="57" xfId="0" applyFont="1" applyFill="1" applyBorder="1" applyAlignment="1">
      <alignment horizontal="center" vertical="top" wrapText="1"/>
    </xf>
    <xf numFmtId="0" fontId="7" fillId="0" borderId="55" xfId="0" applyFont="1" applyBorder="1" applyAlignment="1">
      <alignment horizontal="center" vertical="top"/>
    </xf>
    <xf numFmtId="0" fontId="5" fillId="6" borderId="61" xfId="0" applyFont="1" applyFill="1" applyBorder="1" applyAlignment="1">
      <alignment horizontal="right" vertical="top" wrapText="1"/>
    </xf>
    <xf numFmtId="0" fontId="5" fillId="6" borderId="58" xfId="0" applyFont="1" applyFill="1" applyBorder="1" applyAlignment="1">
      <alignment horizontal="right" vertical="top" wrapText="1"/>
    </xf>
    <xf numFmtId="0" fontId="5" fillId="6" borderId="5" xfId="0" applyFont="1" applyFill="1" applyBorder="1" applyAlignment="1">
      <alignment horizontal="right" vertical="top" wrapText="1"/>
    </xf>
    <xf numFmtId="0" fontId="5" fillId="0" borderId="61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vertical="top" wrapText="1"/>
    </xf>
    <xf numFmtId="49" fontId="5" fillId="2" borderId="59" xfId="0" applyNumberFormat="1" applyFont="1" applyFill="1" applyBorder="1" applyAlignment="1">
      <alignment horizontal="right" vertical="top"/>
    </xf>
    <xf numFmtId="49" fontId="5" fillId="2" borderId="58" xfId="0" applyNumberFormat="1" applyFont="1" applyFill="1" applyBorder="1" applyAlignment="1">
      <alignment horizontal="right" vertical="top"/>
    </xf>
    <xf numFmtId="49" fontId="5" fillId="6" borderId="59" xfId="0" applyNumberFormat="1" applyFont="1" applyFill="1" applyBorder="1" applyAlignment="1">
      <alignment horizontal="right" vertical="top"/>
    </xf>
    <xf numFmtId="49" fontId="5" fillId="6" borderId="58" xfId="0" applyNumberFormat="1" applyFont="1" applyFill="1" applyBorder="1" applyAlignment="1">
      <alignment horizontal="right" vertical="top"/>
    </xf>
    <xf numFmtId="0" fontId="17" fillId="0" borderId="64" xfId="0" applyFont="1" applyBorder="1" applyAlignment="1">
      <alignment horizontal="center" wrapText="1"/>
    </xf>
    <xf numFmtId="0" fontId="0" fillId="0" borderId="64" xfId="0" applyBorder="1" applyAlignment="1">
      <alignment horizontal="center" wrapText="1"/>
    </xf>
    <xf numFmtId="49" fontId="5" fillId="3" borderId="26" xfId="0" applyNumberFormat="1" applyFont="1" applyFill="1" applyBorder="1" applyAlignment="1">
      <alignment horizontal="center" vertical="top"/>
    </xf>
    <xf numFmtId="49" fontId="5" fillId="3" borderId="31" xfId="0" applyNumberFormat="1" applyFont="1" applyFill="1" applyBorder="1" applyAlignment="1">
      <alignment horizontal="center" vertical="top"/>
    </xf>
    <xf numFmtId="49" fontId="5" fillId="3" borderId="46" xfId="0" applyNumberFormat="1" applyFont="1" applyFill="1" applyBorder="1" applyAlignment="1">
      <alignment horizontal="center" vertical="top"/>
    </xf>
    <xf numFmtId="0" fontId="6" fillId="0" borderId="27" xfId="0" applyFont="1" applyFill="1" applyBorder="1" applyAlignment="1">
      <alignment horizontal="left" vertical="top" wrapText="1"/>
    </xf>
    <xf numFmtId="0" fontId="6" fillId="0" borderId="31" xfId="0" applyFont="1" applyFill="1" applyBorder="1" applyAlignment="1">
      <alignment horizontal="left" vertical="top" wrapText="1"/>
    </xf>
    <xf numFmtId="0" fontId="6" fillId="0" borderId="51" xfId="0" applyFont="1" applyFill="1" applyBorder="1" applyAlignment="1">
      <alignment horizontal="left" vertical="top" wrapText="1"/>
    </xf>
    <xf numFmtId="49" fontId="6" fillId="0" borderId="25" xfId="0" applyNumberFormat="1" applyFont="1" applyBorder="1" applyAlignment="1">
      <alignment horizontal="center" vertical="top"/>
    </xf>
    <xf numFmtId="49" fontId="6" fillId="0" borderId="11" xfId="0" applyNumberFormat="1" applyFont="1" applyBorder="1" applyAlignment="1">
      <alignment horizontal="center" vertical="top"/>
    </xf>
    <xf numFmtId="49" fontId="6" fillId="0" borderId="45" xfId="0" applyNumberFormat="1" applyFont="1" applyBorder="1" applyAlignment="1">
      <alignment horizontal="center" vertical="top"/>
    </xf>
    <xf numFmtId="0" fontId="22" fillId="0" borderId="28" xfId="0" applyFont="1" applyFill="1" applyBorder="1" applyAlignment="1">
      <alignment horizontal="left" vertical="top" wrapText="1"/>
    </xf>
    <xf numFmtId="0" fontId="22" fillId="0" borderId="7" xfId="0" applyFont="1" applyFill="1" applyBorder="1" applyAlignment="1">
      <alignment horizontal="left" vertical="top" wrapText="1"/>
    </xf>
    <xf numFmtId="0" fontId="22" fillId="0" borderId="9" xfId="0" applyFont="1" applyFill="1" applyBorder="1" applyAlignment="1">
      <alignment horizontal="left" vertical="top" wrapText="1"/>
    </xf>
    <xf numFmtId="49" fontId="6" fillId="0" borderId="66" xfId="0" applyNumberFormat="1" applyFont="1" applyBorder="1" applyAlignment="1">
      <alignment horizontal="center" vertical="top"/>
    </xf>
    <xf numFmtId="49" fontId="6" fillId="0" borderId="65" xfId="0" applyNumberFormat="1" applyFont="1" applyBorder="1" applyAlignment="1">
      <alignment horizontal="center" vertical="top"/>
    </xf>
    <xf numFmtId="0" fontId="6" fillId="0" borderId="48" xfId="0" applyFont="1" applyFill="1" applyBorder="1" applyAlignment="1">
      <alignment vertical="top" wrapText="1"/>
    </xf>
    <xf numFmtId="0" fontId="7" fillId="0" borderId="47" xfId="0" applyFont="1" applyBorder="1" applyAlignment="1">
      <alignment vertical="top" wrapText="1"/>
    </xf>
    <xf numFmtId="0" fontId="6" fillId="0" borderId="28" xfId="0" applyFont="1" applyFill="1" applyBorder="1" applyAlignment="1">
      <alignment horizontal="left" vertical="top" wrapText="1"/>
    </xf>
    <xf numFmtId="0" fontId="6" fillId="0" borderId="9" xfId="0" applyFont="1" applyFill="1" applyBorder="1" applyAlignment="1">
      <alignment horizontal="left" vertical="top" wrapText="1"/>
    </xf>
    <xf numFmtId="49" fontId="5" fillId="3" borderId="59" xfId="0" applyNumberFormat="1" applyFont="1" applyFill="1" applyBorder="1" applyAlignment="1">
      <alignment horizontal="left" vertical="top"/>
    </xf>
    <xf numFmtId="49" fontId="5" fillId="2" borderId="18" xfId="0" applyNumberFormat="1" applyFont="1" applyFill="1" applyBorder="1" applyAlignment="1">
      <alignment horizontal="center" vertical="top"/>
    </xf>
    <xf numFmtId="49" fontId="5" fillId="2" borderId="49" xfId="0" applyNumberFormat="1" applyFont="1" applyFill="1" applyBorder="1" applyAlignment="1">
      <alignment horizontal="center" vertical="top"/>
    </xf>
    <xf numFmtId="49" fontId="5" fillId="0" borderId="11" xfId="0" applyNumberFormat="1" applyFont="1" applyFill="1" applyBorder="1" applyAlignment="1">
      <alignment horizontal="center" vertical="top"/>
    </xf>
    <xf numFmtId="49" fontId="5" fillId="0" borderId="12" xfId="0" applyNumberFormat="1" applyFont="1" applyFill="1" applyBorder="1" applyAlignment="1">
      <alignment horizontal="center" vertical="top"/>
    </xf>
  </cellXfs>
  <cellStyles count="2">
    <cellStyle name="Įprastas" xfId="0" builtinId="0"/>
    <cellStyle name="Įprastas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autoTitleDeleted val="0"/>
    <c:view3D>
      <c:rotX val="2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2.4281386701662296E-2"/>
                  <c:y val="-4.073454359871682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Iš dalies įvykdyta
5%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8653105861767257E-2"/>
                  <c:y val="6.6859871682706327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Ataskaita!$C$9:$E$11</c:f>
              <c:strCache>
                <c:ptCount val="3"/>
                <c:pt idx="0">
                  <c:v>Faktiškai įvykdyta</c:v>
                </c:pt>
                <c:pt idx="1">
                  <c:v>Iš dalies įvykdyta</c:v>
                </c:pt>
                <c:pt idx="2">
                  <c:v>Neįvykdyta</c:v>
                </c:pt>
              </c:strCache>
            </c:strRef>
          </c:cat>
          <c:val>
            <c:numRef>
              <c:f>Ataskaita!$F$9:$F$11</c:f>
              <c:numCache>
                <c:formatCode>General</c:formatCode>
                <c:ptCount val="3"/>
                <c:pt idx="0">
                  <c:v>35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zero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409575</xdr:colOff>
      <xdr:row>12</xdr:row>
      <xdr:rowOff>90487</xdr:rowOff>
    </xdr:from>
    <xdr:to>
      <xdr:col>9</xdr:col>
      <xdr:colOff>133350</xdr:colOff>
      <xdr:row>29</xdr:row>
      <xdr:rowOff>80962</xdr:rowOff>
    </xdr:to>
    <xdr:graphicFrame macro="">
      <xdr:nvGraphicFramePr>
        <xdr:cNvPr id="2" name="Diagrama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409575</xdr:colOff>
      <xdr:row>12</xdr:row>
      <xdr:rowOff>104775</xdr:rowOff>
    </xdr:from>
    <xdr:to>
      <xdr:col>9</xdr:col>
      <xdr:colOff>104775</xdr:colOff>
      <xdr:row>29</xdr:row>
      <xdr:rowOff>95250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4"/>
  <sheetViews>
    <sheetView topLeftCell="A10" workbookViewId="0">
      <selection activeCell="H36" sqref="H36"/>
    </sheetView>
  </sheetViews>
  <sheetFormatPr defaultRowHeight="12.75" x14ac:dyDescent="0.2"/>
  <cols>
    <col min="1" max="1" width="5.85546875" customWidth="1"/>
    <col min="5" max="5" width="9.140625" customWidth="1"/>
  </cols>
  <sheetData>
    <row r="2" spans="2:11" ht="15.75" x14ac:dyDescent="0.25">
      <c r="B2" s="282" t="s">
        <v>192</v>
      </c>
      <c r="C2" s="283"/>
      <c r="D2" s="283"/>
      <c r="E2" s="283"/>
      <c r="F2" s="283"/>
      <c r="G2" s="283"/>
      <c r="H2" s="283"/>
      <c r="I2" s="283"/>
      <c r="J2" s="283"/>
      <c r="K2" s="51"/>
    </row>
    <row r="3" spans="2:11" ht="15.75" x14ac:dyDescent="0.25">
      <c r="B3" s="282" t="s">
        <v>195</v>
      </c>
      <c r="C3" s="283"/>
      <c r="D3" s="283"/>
      <c r="E3" s="283"/>
      <c r="F3" s="283"/>
      <c r="G3" s="283"/>
      <c r="H3" s="283"/>
      <c r="I3" s="283"/>
      <c r="J3" s="283"/>
      <c r="K3" s="51"/>
    </row>
    <row r="4" spans="2:11" ht="15.75" x14ac:dyDescent="0.25">
      <c r="B4" s="283"/>
      <c r="C4" s="283"/>
      <c r="D4" s="283"/>
      <c r="E4" s="283"/>
      <c r="F4" s="283"/>
      <c r="G4" s="283"/>
      <c r="H4" s="283"/>
      <c r="I4" s="283"/>
      <c r="J4" s="283"/>
      <c r="K4" s="51"/>
    </row>
    <row r="5" spans="2:11" ht="15.75" x14ac:dyDescent="0.25">
      <c r="B5" s="282" t="s">
        <v>193</v>
      </c>
      <c r="C5" s="282"/>
      <c r="D5" s="282"/>
      <c r="E5" s="282"/>
      <c r="F5" s="282"/>
      <c r="G5" s="282"/>
      <c r="H5" s="282"/>
      <c r="I5" s="282"/>
      <c r="J5" s="59"/>
    </row>
    <row r="6" spans="2:11" ht="15.75" x14ac:dyDescent="0.25">
      <c r="B6" s="51"/>
      <c r="C6" s="51"/>
      <c r="D6" s="51"/>
      <c r="E6" s="51"/>
      <c r="F6" s="51"/>
      <c r="G6" s="51"/>
      <c r="H6" s="51"/>
      <c r="I6" s="51"/>
      <c r="J6" s="59"/>
    </row>
    <row r="7" spans="2:11" ht="15.75" x14ac:dyDescent="0.25"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2:11" ht="15.75" x14ac:dyDescent="0.25">
      <c r="B8" s="52" t="s">
        <v>208</v>
      </c>
      <c r="C8" s="52"/>
      <c r="D8" s="52"/>
      <c r="E8" s="52"/>
      <c r="F8" s="52"/>
      <c r="G8" s="52"/>
      <c r="H8" s="52"/>
      <c r="I8" s="52"/>
      <c r="J8" s="52"/>
      <c r="K8" s="52"/>
    </row>
    <row r="9" spans="2:11" ht="15.75" customHeight="1" x14ac:dyDescent="0.25">
      <c r="B9" s="52"/>
      <c r="C9" s="53" t="s">
        <v>202</v>
      </c>
      <c r="D9" s="52"/>
      <c r="E9" s="52"/>
      <c r="F9" s="53">
        <v>35</v>
      </c>
      <c r="G9" s="52" t="s">
        <v>189</v>
      </c>
      <c r="H9" s="52"/>
      <c r="I9" s="52"/>
      <c r="J9" s="52"/>
      <c r="K9" s="52"/>
    </row>
    <row r="10" spans="2:11" ht="15.75" x14ac:dyDescent="0.25">
      <c r="B10" s="52"/>
      <c r="C10" s="288" t="s">
        <v>203</v>
      </c>
      <c r="D10" s="288"/>
      <c r="E10" s="54"/>
      <c r="F10" s="55">
        <v>2</v>
      </c>
      <c r="G10" s="289" t="s">
        <v>209</v>
      </c>
      <c r="H10" s="289"/>
      <c r="I10" s="289"/>
      <c r="J10" s="289"/>
      <c r="K10" s="289"/>
    </row>
    <row r="11" spans="2:11" ht="15.75" customHeight="1" x14ac:dyDescent="0.25">
      <c r="C11" s="288" t="s">
        <v>204</v>
      </c>
      <c r="D11" s="288"/>
      <c r="E11" s="54"/>
      <c r="F11" s="55">
        <v>4</v>
      </c>
      <c r="G11" s="289" t="s">
        <v>201</v>
      </c>
      <c r="H11" s="289"/>
      <c r="I11" s="289"/>
      <c r="J11" s="289"/>
      <c r="K11" s="289"/>
    </row>
    <row r="12" spans="2:11" ht="15.75" customHeight="1" x14ac:dyDescent="0.25">
      <c r="C12" s="290" t="s">
        <v>196</v>
      </c>
      <c r="D12" s="290"/>
      <c r="E12" s="290"/>
      <c r="F12" s="290"/>
      <c r="G12" s="290"/>
      <c r="H12" s="290"/>
    </row>
    <row r="31" spans="2:11" ht="32.25" customHeight="1" x14ac:dyDescent="0.2">
      <c r="B31" s="284" t="s">
        <v>197</v>
      </c>
      <c r="C31" s="284"/>
      <c r="D31" s="284"/>
      <c r="E31" s="284"/>
      <c r="F31" s="284"/>
      <c r="G31" s="284"/>
      <c r="H31" s="284"/>
      <c r="I31" s="284"/>
      <c r="J31" s="284"/>
      <c r="K31" s="56"/>
    </row>
    <row r="32" spans="2:11" ht="28.5" customHeight="1" x14ac:dyDescent="0.2">
      <c r="B32" s="285" t="s">
        <v>190</v>
      </c>
      <c r="C32" s="285"/>
      <c r="D32" s="285"/>
      <c r="E32" s="285"/>
      <c r="F32" s="285"/>
      <c r="G32" s="285"/>
      <c r="H32" s="285"/>
      <c r="I32" s="285"/>
      <c r="J32" s="285"/>
      <c r="K32" s="57"/>
    </row>
    <row r="33" spans="2:11" ht="31.5" customHeight="1" x14ac:dyDescent="0.2">
      <c r="B33" s="286" t="s">
        <v>210</v>
      </c>
      <c r="C33" s="286"/>
      <c r="D33" s="286"/>
      <c r="E33" s="286"/>
      <c r="F33" s="286"/>
      <c r="G33" s="286"/>
      <c r="H33" s="286"/>
      <c r="I33" s="286"/>
      <c r="J33" s="286"/>
      <c r="K33" s="58"/>
    </row>
    <row r="34" spans="2:11" ht="30.75" customHeight="1" x14ac:dyDescent="0.2">
      <c r="B34" s="286" t="s">
        <v>191</v>
      </c>
      <c r="C34" s="287"/>
      <c r="D34" s="287"/>
      <c r="E34" s="287"/>
      <c r="F34" s="287"/>
      <c r="G34" s="287"/>
      <c r="H34" s="287"/>
      <c r="I34" s="287"/>
      <c r="J34" s="287"/>
      <c r="K34" s="58"/>
    </row>
  </sheetData>
  <mergeCells count="12">
    <mergeCell ref="B2:J2"/>
    <mergeCell ref="B31:J31"/>
    <mergeCell ref="B32:J32"/>
    <mergeCell ref="B33:J33"/>
    <mergeCell ref="B34:J34"/>
    <mergeCell ref="B3:J4"/>
    <mergeCell ref="B5:I5"/>
    <mergeCell ref="C10:D10"/>
    <mergeCell ref="C11:D11"/>
    <mergeCell ref="G11:K11"/>
    <mergeCell ref="G10:K10"/>
    <mergeCell ref="C12:H1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5"/>
  <sheetViews>
    <sheetView tabSelected="1" workbookViewId="0">
      <selection activeCell="I1" sqref="I1:M1"/>
    </sheetView>
  </sheetViews>
  <sheetFormatPr defaultRowHeight="11.25" x14ac:dyDescent="0.2"/>
  <cols>
    <col min="1" max="1" width="2.7109375" style="1" customWidth="1"/>
    <col min="2" max="3" width="2.5703125" style="1" customWidth="1"/>
    <col min="4" max="4" width="23.140625" style="1" customWidth="1"/>
    <col min="5" max="5" width="7.85546875" style="2" customWidth="1"/>
    <col min="6" max="6" width="4.42578125" style="1" customWidth="1"/>
    <col min="7" max="7" width="6" style="3" customWidth="1"/>
    <col min="8" max="8" width="8.85546875" style="1" customWidth="1"/>
    <col min="9" max="9" width="8.140625" style="1" customWidth="1"/>
    <col min="10" max="10" width="8.42578125" style="1" customWidth="1"/>
    <col min="11" max="11" width="29.28515625" style="1" customWidth="1"/>
    <col min="12" max="12" width="3.140625" style="4" customWidth="1"/>
    <col min="13" max="13" width="3.42578125" style="1" customWidth="1"/>
    <col min="14" max="14" width="11.85546875" style="5" customWidth="1"/>
    <col min="15" max="15" width="10.28515625" style="5" customWidth="1"/>
    <col min="16" max="16384" width="9.140625" style="5"/>
  </cols>
  <sheetData>
    <row r="1" spans="1:15" ht="48" customHeight="1" x14ac:dyDescent="0.2">
      <c r="I1" s="361" t="s">
        <v>255</v>
      </c>
      <c r="J1" s="362"/>
      <c r="K1" s="362"/>
      <c r="L1" s="362"/>
      <c r="M1" s="362"/>
    </row>
    <row r="2" spans="1:15" ht="18" customHeight="1" x14ac:dyDescent="0.2">
      <c r="A2" s="18"/>
      <c r="B2" s="19"/>
      <c r="C2" s="19"/>
      <c r="D2" s="436" t="s">
        <v>159</v>
      </c>
      <c r="E2" s="436"/>
      <c r="F2" s="436"/>
      <c r="G2" s="436"/>
      <c r="H2" s="436"/>
      <c r="I2" s="436"/>
      <c r="J2" s="436"/>
      <c r="K2" s="436"/>
      <c r="L2" s="20"/>
      <c r="M2" s="20"/>
      <c r="N2" s="21"/>
    </row>
    <row r="3" spans="1:15" ht="29.25" customHeight="1" thickBot="1" x14ac:dyDescent="0.25">
      <c r="A3" s="463" t="s">
        <v>158</v>
      </c>
      <c r="B3" s="464"/>
      <c r="C3" s="464"/>
      <c r="D3" s="464"/>
      <c r="E3" s="464"/>
      <c r="F3" s="464"/>
      <c r="G3" s="464"/>
      <c r="H3" s="464"/>
      <c r="I3" s="464"/>
      <c r="J3" s="464"/>
      <c r="K3" s="464"/>
      <c r="L3" s="464"/>
      <c r="M3" s="464"/>
      <c r="N3" s="464"/>
      <c r="O3" s="464"/>
    </row>
    <row r="4" spans="1:15" ht="24" customHeight="1" x14ac:dyDescent="0.2">
      <c r="A4" s="318" t="s">
        <v>0</v>
      </c>
      <c r="B4" s="321" t="s">
        <v>1</v>
      </c>
      <c r="C4" s="321" t="s">
        <v>2</v>
      </c>
      <c r="D4" s="324" t="s">
        <v>3</v>
      </c>
      <c r="E4" s="327" t="s">
        <v>4</v>
      </c>
      <c r="F4" s="330" t="s">
        <v>5</v>
      </c>
      <c r="G4" s="333" t="s">
        <v>6</v>
      </c>
      <c r="H4" s="336" t="s">
        <v>212</v>
      </c>
      <c r="I4" s="337"/>
      <c r="J4" s="338"/>
      <c r="K4" s="370" t="s">
        <v>160</v>
      </c>
      <c r="L4" s="371"/>
      <c r="M4" s="371"/>
      <c r="N4" s="372" t="s">
        <v>213</v>
      </c>
      <c r="O4" s="374" t="s">
        <v>161</v>
      </c>
    </row>
    <row r="5" spans="1:15" ht="13.5" customHeight="1" x14ac:dyDescent="0.2">
      <c r="A5" s="319"/>
      <c r="B5" s="322"/>
      <c r="C5" s="322"/>
      <c r="D5" s="325"/>
      <c r="E5" s="328"/>
      <c r="F5" s="331"/>
      <c r="G5" s="334"/>
      <c r="H5" s="339" t="s">
        <v>162</v>
      </c>
      <c r="I5" s="341" t="s">
        <v>163</v>
      </c>
      <c r="J5" s="343" t="s">
        <v>164</v>
      </c>
      <c r="K5" s="376" t="s">
        <v>3</v>
      </c>
      <c r="L5" s="378"/>
      <c r="M5" s="379"/>
      <c r="N5" s="373"/>
      <c r="O5" s="375"/>
    </row>
    <row r="6" spans="1:15" ht="104.25" customHeight="1" thickBot="1" x14ac:dyDescent="0.25">
      <c r="A6" s="320"/>
      <c r="B6" s="323"/>
      <c r="C6" s="323"/>
      <c r="D6" s="326"/>
      <c r="E6" s="329"/>
      <c r="F6" s="332"/>
      <c r="G6" s="335"/>
      <c r="H6" s="340"/>
      <c r="I6" s="342"/>
      <c r="J6" s="344"/>
      <c r="K6" s="377"/>
      <c r="L6" s="28" t="s">
        <v>165</v>
      </c>
      <c r="M6" s="29" t="s">
        <v>166</v>
      </c>
      <c r="N6" s="373"/>
      <c r="O6" s="375"/>
    </row>
    <row r="7" spans="1:15" ht="12.75" customHeight="1" thickBot="1" x14ac:dyDescent="0.25">
      <c r="A7" s="67" t="s">
        <v>7</v>
      </c>
      <c r="B7" s="363" t="s">
        <v>88</v>
      </c>
      <c r="C7" s="363"/>
      <c r="D7" s="363"/>
      <c r="E7" s="363"/>
      <c r="F7" s="363"/>
      <c r="G7" s="363"/>
      <c r="H7" s="363"/>
      <c r="I7" s="363"/>
      <c r="J7" s="363"/>
      <c r="K7" s="363"/>
      <c r="L7" s="363"/>
      <c r="M7" s="363"/>
      <c r="N7" s="68"/>
      <c r="O7" s="69"/>
    </row>
    <row r="8" spans="1:15" ht="12.75" customHeight="1" thickBot="1" x14ac:dyDescent="0.25">
      <c r="A8" s="70" t="s">
        <v>7</v>
      </c>
      <c r="B8" s="71" t="s">
        <v>7</v>
      </c>
      <c r="C8" s="364" t="s">
        <v>55</v>
      </c>
      <c r="D8" s="364"/>
      <c r="E8" s="364"/>
      <c r="F8" s="364"/>
      <c r="G8" s="364"/>
      <c r="H8" s="364"/>
      <c r="I8" s="364"/>
      <c r="J8" s="364"/>
      <c r="K8" s="364"/>
      <c r="L8" s="364"/>
      <c r="M8" s="365"/>
      <c r="N8" s="72"/>
      <c r="O8" s="73"/>
    </row>
    <row r="9" spans="1:15" ht="25.5" customHeight="1" x14ac:dyDescent="0.2">
      <c r="A9" s="484" t="s">
        <v>7</v>
      </c>
      <c r="B9" s="465" t="s">
        <v>7</v>
      </c>
      <c r="C9" s="297" t="s">
        <v>7</v>
      </c>
      <c r="D9" s="468" t="s">
        <v>85</v>
      </c>
      <c r="E9" s="355" t="s">
        <v>62</v>
      </c>
      <c r="F9" s="471" t="s">
        <v>76</v>
      </c>
      <c r="G9" s="74" t="s">
        <v>67</v>
      </c>
      <c r="H9" s="75">
        <v>1566.2</v>
      </c>
      <c r="I9" s="101">
        <v>2073</v>
      </c>
      <c r="J9" s="76">
        <v>2467.3000000000002</v>
      </c>
      <c r="K9" s="281" t="s">
        <v>94</v>
      </c>
      <c r="L9" s="14" t="s">
        <v>86</v>
      </c>
      <c r="M9" s="48" t="s">
        <v>86</v>
      </c>
      <c r="N9" s="312" t="s">
        <v>200</v>
      </c>
      <c r="O9" s="313"/>
    </row>
    <row r="10" spans="1:15" ht="13.5" customHeight="1" x14ac:dyDescent="0.2">
      <c r="A10" s="391"/>
      <c r="B10" s="466"/>
      <c r="C10" s="298"/>
      <c r="D10" s="469"/>
      <c r="E10" s="304"/>
      <c r="F10" s="472"/>
      <c r="G10" s="77"/>
      <c r="H10" s="78"/>
      <c r="I10" s="79"/>
      <c r="J10" s="80"/>
      <c r="K10" s="24" t="s">
        <v>123</v>
      </c>
      <c r="L10" s="15" t="s">
        <v>86</v>
      </c>
      <c r="M10" s="49" t="s">
        <v>86</v>
      </c>
      <c r="N10" s="314"/>
      <c r="O10" s="315"/>
    </row>
    <row r="11" spans="1:15" ht="13.5" customHeight="1" thickBot="1" x14ac:dyDescent="0.25">
      <c r="A11" s="485"/>
      <c r="B11" s="467"/>
      <c r="C11" s="299"/>
      <c r="D11" s="470"/>
      <c r="E11" s="356"/>
      <c r="F11" s="473"/>
      <c r="G11" s="81" t="s">
        <v>8</v>
      </c>
      <c r="H11" s="82">
        <f t="shared" ref="H11:J11" si="0">SUM(H9:H10)</f>
        <v>1566.2</v>
      </c>
      <c r="I11" s="82">
        <f t="shared" si="0"/>
        <v>2073</v>
      </c>
      <c r="J11" s="82">
        <f t="shared" si="0"/>
        <v>2467.3000000000002</v>
      </c>
      <c r="K11" s="23" t="s">
        <v>97</v>
      </c>
      <c r="L11" s="83" t="s">
        <v>86</v>
      </c>
      <c r="M11" s="84" t="s">
        <v>86</v>
      </c>
      <c r="N11" s="316"/>
      <c r="O11" s="317"/>
    </row>
    <row r="12" spans="1:15" ht="12.75" x14ac:dyDescent="0.2">
      <c r="A12" s="85" t="s">
        <v>7</v>
      </c>
      <c r="B12" s="86" t="s">
        <v>7</v>
      </c>
      <c r="C12" s="395" t="s">
        <v>50</v>
      </c>
      <c r="D12" s="474" t="s">
        <v>215</v>
      </c>
      <c r="E12" s="355" t="s">
        <v>62</v>
      </c>
      <c r="F12" s="477" t="s">
        <v>76</v>
      </c>
      <c r="G12" s="87" t="s">
        <v>67</v>
      </c>
      <c r="H12" s="88">
        <v>32</v>
      </c>
      <c r="I12" s="274">
        <v>29</v>
      </c>
      <c r="J12" s="89">
        <v>29</v>
      </c>
      <c r="K12" s="17" t="s">
        <v>95</v>
      </c>
      <c r="L12" s="14">
        <v>16</v>
      </c>
      <c r="M12" s="48">
        <v>16</v>
      </c>
      <c r="N12" s="312"/>
      <c r="O12" s="313"/>
    </row>
    <row r="13" spans="1:15" ht="12.75" x14ac:dyDescent="0.2">
      <c r="A13" s="90"/>
      <c r="B13" s="91"/>
      <c r="C13" s="298"/>
      <c r="D13" s="475"/>
      <c r="E13" s="414"/>
      <c r="F13" s="472"/>
      <c r="G13" s="92" t="s">
        <v>67</v>
      </c>
      <c r="H13" s="93">
        <v>17.3</v>
      </c>
      <c r="I13" s="275">
        <v>17.7</v>
      </c>
      <c r="J13" s="94">
        <v>18.3</v>
      </c>
      <c r="K13" s="479" t="s">
        <v>214</v>
      </c>
      <c r="L13" s="95" t="s">
        <v>86</v>
      </c>
      <c r="M13" s="96" t="s">
        <v>86</v>
      </c>
      <c r="N13" s="314"/>
      <c r="O13" s="315"/>
    </row>
    <row r="14" spans="1:15" ht="13.5" thickBot="1" x14ac:dyDescent="0.25">
      <c r="A14" s="97"/>
      <c r="B14" s="98"/>
      <c r="C14" s="396"/>
      <c r="D14" s="476"/>
      <c r="E14" s="356"/>
      <c r="F14" s="478"/>
      <c r="G14" s="99" t="s">
        <v>8</v>
      </c>
      <c r="H14" s="100">
        <f>H12+H13</f>
        <v>49.3</v>
      </c>
      <c r="I14" s="100">
        <f t="shared" ref="I14:J14" si="1">I12+I13</f>
        <v>46.7</v>
      </c>
      <c r="J14" s="100">
        <f t="shared" si="1"/>
        <v>47.3</v>
      </c>
      <c r="K14" s="480"/>
      <c r="L14" s="13"/>
      <c r="M14" s="25"/>
      <c r="N14" s="316"/>
      <c r="O14" s="317"/>
    </row>
    <row r="15" spans="1:15" ht="12.75" x14ac:dyDescent="0.2">
      <c r="A15" s="85" t="s">
        <v>7</v>
      </c>
      <c r="B15" s="86" t="s">
        <v>7</v>
      </c>
      <c r="C15" s="395" t="s">
        <v>51</v>
      </c>
      <c r="D15" s="481" t="s">
        <v>132</v>
      </c>
      <c r="E15" s="355" t="s">
        <v>62</v>
      </c>
      <c r="F15" s="477" t="s">
        <v>76</v>
      </c>
      <c r="G15" s="87" t="s">
        <v>67</v>
      </c>
      <c r="H15" s="88">
        <v>8.6999999999999993</v>
      </c>
      <c r="I15" s="101">
        <v>0</v>
      </c>
      <c r="J15" s="76">
        <v>0</v>
      </c>
      <c r="K15" s="102" t="s">
        <v>133</v>
      </c>
      <c r="L15" s="60" t="s">
        <v>86</v>
      </c>
      <c r="M15" s="60" t="s">
        <v>178</v>
      </c>
      <c r="N15" s="312" t="s">
        <v>205</v>
      </c>
      <c r="O15" s="313"/>
    </row>
    <row r="16" spans="1:15" ht="13.5" thickBot="1" x14ac:dyDescent="0.25">
      <c r="A16" s="97"/>
      <c r="B16" s="98"/>
      <c r="C16" s="396"/>
      <c r="D16" s="482"/>
      <c r="E16" s="356"/>
      <c r="F16" s="478"/>
      <c r="G16" s="99" t="s">
        <v>8</v>
      </c>
      <c r="H16" s="82">
        <f t="shared" ref="H16:J16" si="2">H15</f>
        <v>8.6999999999999993</v>
      </c>
      <c r="I16" s="82">
        <f t="shared" si="2"/>
        <v>0</v>
      </c>
      <c r="J16" s="82">
        <f t="shared" si="2"/>
        <v>0</v>
      </c>
      <c r="K16" s="62"/>
      <c r="L16" s="25"/>
      <c r="M16" s="26"/>
      <c r="N16" s="316"/>
      <c r="O16" s="317"/>
    </row>
    <row r="17" spans="1:15" ht="13.5" thickBot="1" x14ac:dyDescent="0.25">
      <c r="A17" s="70" t="s">
        <v>7</v>
      </c>
      <c r="B17" s="103" t="s">
        <v>7</v>
      </c>
      <c r="C17" s="345" t="s">
        <v>10</v>
      </c>
      <c r="D17" s="346"/>
      <c r="E17" s="346"/>
      <c r="F17" s="346"/>
      <c r="G17" s="347"/>
      <c r="H17" s="104">
        <f>H11+H14+H16</f>
        <v>1624.2</v>
      </c>
      <c r="I17" s="104">
        <f t="shared" ref="I17:J17" si="3">I11+I14+I16</f>
        <v>2119.6999999999998</v>
      </c>
      <c r="J17" s="104">
        <f t="shared" si="3"/>
        <v>2514.6000000000004</v>
      </c>
      <c r="K17" s="105"/>
      <c r="L17" s="106"/>
      <c r="M17" s="106"/>
      <c r="N17" s="68"/>
      <c r="O17" s="69"/>
    </row>
    <row r="18" spans="1:15" ht="13.5" thickBot="1" x14ac:dyDescent="0.25">
      <c r="A18" s="70" t="s">
        <v>7</v>
      </c>
      <c r="B18" s="71" t="s">
        <v>9</v>
      </c>
      <c r="C18" s="483" t="s">
        <v>56</v>
      </c>
      <c r="D18" s="431"/>
      <c r="E18" s="431"/>
      <c r="F18" s="431"/>
      <c r="G18" s="431"/>
      <c r="H18" s="431"/>
      <c r="I18" s="431"/>
      <c r="J18" s="431"/>
      <c r="K18" s="431"/>
      <c r="L18" s="431"/>
      <c r="M18" s="431"/>
      <c r="N18" s="72"/>
      <c r="O18" s="73"/>
    </row>
    <row r="19" spans="1:15" ht="51" x14ac:dyDescent="0.2">
      <c r="A19" s="432" t="s">
        <v>7</v>
      </c>
      <c r="B19" s="434" t="s">
        <v>9</v>
      </c>
      <c r="C19" s="434" t="s">
        <v>7</v>
      </c>
      <c r="D19" s="300" t="s">
        <v>216</v>
      </c>
      <c r="E19" s="348" t="s">
        <v>62</v>
      </c>
      <c r="F19" s="348" t="s">
        <v>82</v>
      </c>
      <c r="G19" s="107" t="s">
        <v>74</v>
      </c>
      <c r="H19" s="108">
        <v>34.799999999999997</v>
      </c>
      <c r="I19" s="109">
        <v>0</v>
      </c>
      <c r="J19" s="110">
        <v>0</v>
      </c>
      <c r="K19" s="111" t="s">
        <v>217</v>
      </c>
      <c r="L19" s="112" t="s">
        <v>86</v>
      </c>
      <c r="M19" s="113" t="s">
        <v>86</v>
      </c>
      <c r="N19" s="312" t="s">
        <v>199</v>
      </c>
      <c r="O19" s="313"/>
    </row>
    <row r="20" spans="1:15" ht="13.5" thickBot="1" x14ac:dyDescent="0.25">
      <c r="A20" s="433"/>
      <c r="B20" s="435"/>
      <c r="C20" s="435"/>
      <c r="D20" s="302"/>
      <c r="E20" s="351"/>
      <c r="F20" s="351"/>
      <c r="G20" s="114" t="s">
        <v>8</v>
      </c>
      <c r="H20" s="115">
        <f>H19*1</f>
        <v>34.799999999999997</v>
      </c>
      <c r="I20" s="115">
        <f t="shared" ref="I20:J20" si="4">I19*1</f>
        <v>0</v>
      </c>
      <c r="J20" s="115">
        <f t="shared" si="4"/>
        <v>0</v>
      </c>
      <c r="K20" s="61"/>
      <c r="L20" s="116"/>
      <c r="M20" s="117"/>
      <c r="N20" s="316"/>
      <c r="O20" s="317"/>
    </row>
    <row r="21" spans="1:15" ht="12.75" x14ac:dyDescent="0.2">
      <c r="A21" s="291" t="s">
        <v>7</v>
      </c>
      <c r="B21" s="294" t="s">
        <v>9</v>
      </c>
      <c r="C21" s="297" t="s">
        <v>9</v>
      </c>
      <c r="D21" s="300" t="s">
        <v>100</v>
      </c>
      <c r="E21" s="355" t="s">
        <v>62</v>
      </c>
      <c r="F21" s="355" t="s">
        <v>76</v>
      </c>
      <c r="G21" s="107" t="s">
        <v>67</v>
      </c>
      <c r="H21" s="108">
        <v>182.5</v>
      </c>
      <c r="I21" s="148">
        <v>182.2</v>
      </c>
      <c r="J21" s="110">
        <v>177.7</v>
      </c>
      <c r="K21" s="381"/>
      <c r="L21" s="118"/>
      <c r="M21" s="119"/>
      <c r="N21" s="312"/>
      <c r="O21" s="313"/>
    </row>
    <row r="22" spans="1:15" ht="13.5" thickBot="1" x14ac:dyDescent="0.25">
      <c r="A22" s="293"/>
      <c r="B22" s="296"/>
      <c r="C22" s="299"/>
      <c r="D22" s="302"/>
      <c r="E22" s="356"/>
      <c r="F22" s="356"/>
      <c r="G22" s="120" t="s">
        <v>8</v>
      </c>
      <c r="H22" s="121">
        <f>H21</f>
        <v>182.5</v>
      </c>
      <c r="I22" s="121">
        <f t="shared" ref="I22:J22" si="5">I21</f>
        <v>182.2</v>
      </c>
      <c r="J22" s="121">
        <f t="shared" si="5"/>
        <v>177.7</v>
      </c>
      <c r="K22" s="382"/>
      <c r="L22" s="122"/>
      <c r="M22" s="123"/>
      <c r="N22" s="316"/>
      <c r="O22" s="317"/>
    </row>
    <row r="23" spans="1:15" ht="12.75" x14ac:dyDescent="0.2">
      <c r="A23" s="432" t="s">
        <v>7</v>
      </c>
      <c r="B23" s="434" t="s">
        <v>9</v>
      </c>
      <c r="C23" s="434" t="s">
        <v>48</v>
      </c>
      <c r="D23" s="300" t="s">
        <v>125</v>
      </c>
      <c r="E23" s="348" t="s">
        <v>62</v>
      </c>
      <c r="F23" s="348" t="s">
        <v>82</v>
      </c>
      <c r="G23" s="107" t="s">
        <v>74</v>
      </c>
      <c r="H23" s="124">
        <v>606.1</v>
      </c>
      <c r="I23" s="160">
        <v>2313.5</v>
      </c>
      <c r="J23" s="124">
        <v>2300.3000000000002</v>
      </c>
      <c r="K23" s="387" t="s">
        <v>218</v>
      </c>
      <c r="L23" s="125" t="s">
        <v>86</v>
      </c>
      <c r="M23" s="119" t="s">
        <v>86</v>
      </c>
      <c r="N23" s="312"/>
      <c r="O23" s="313"/>
    </row>
    <row r="24" spans="1:15" ht="38.25" x14ac:dyDescent="0.2">
      <c r="A24" s="486"/>
      <c r="B24" s="487"/>
      <c r="C24" s="487"/>
      <c r="D24" s="301"/>
      <c r="E24" s="349"/>
      <c r="F24" s="352"/>
      <c r="G24" s="126" t="s">
        <v>151</v>
      </c>
      <c r="H24" s="127">
        <v>541.1</v>
      </c>
      <c r="I24" s="128">
        <v>500</v>
      </c>
      <c r="J24" s="127">
        <v>497.7</v>
      </c>
      <c r="K24" s="388"/>
      <c r="L24" s="129"/>
      <c r="M24" s="130"/>
      <c r="N24" s="314"/>
      <c r="O24" s="315"/>
    </row>
    <row r="25" spans="1:15" ht="12.75" x14ac:dyDescent="0.2">
      <c r="A25" s="486"/>
      <c r="B25" s="487"/>
      <c r="C25" s="487"/>
      <c r="D25" s="301"/>
      <c r="E25" s="350"/>
      <c r="F25" s="353"/>
      <c r="G25" s="131" t="s">
        <v>74</v>
      </c>
      <c r="H25" s="132">
        <v>52</v>
      </c>
      <c r="I25" s="133"/>
      <c r="J25" s="132"/>
      <c r="K25" s="388"/>
      <c r="L25" s="123"/>
      <c r="M25" s="129"/>
      <c r="N25" s="314"/>
      <c r="O25" s="315"/>
    </row>
    <row r="26" spans="1:15" ht="12.75" x14ac:dyDescent="0.2">
      <c r="A26" s="486"/>
      <c r="B26" s="487"/>
      <c r="C26" s="487"/>
      <c r="D26" s="301"/>
      <c r="E26" s="350"/>
      <c r="F26" s="350"/>
      <c r="G26" s="131" t="s">
        <v>74</v>
      </c>
      <c r="H26" s="132">
        <v>1101.2</v>
      </c>
      <c r="I26" s="134"/>
      <c r="J26" s="132"/>
      <c r="K26" s="388"/>
      <c r="L26" s="123" t="s">
        <v>86</v>
      </c>
      <c r="M26" s="129" t="s">
        <v>86</v>
      </c>
      <c r="N26" s="314"/>
      <c r="O26" s="315"/>
    </row>
    <row r="27" spans="1:15" ht="93" customHeight="1" thickBot="1" x14ac:dyDescent="0.25">
      <c r="A27" s="433"/>
      <c r="B27" s="435"/>
      <c r="C27" s="435"/>
      <c r="D27" s="302"/>
      <c r="E27" s="351"/>
      <c r="F27" s="351"/>
      <c r="G27" s="114" t="s">
        <v>8</v>
      </c>
      <c r="H27" s="135">
        <f>H23+H25+H24+H26</f>
        <v>2300.4</v>
      </c>
      <c r="I27" s="135">
        <f t="shared" ref="I27:J27" si="6">I23+I25+I24</f>
        <v>2813.5</v>
      </c>
      <c r="J27" s="135">
        <f t="shared" si="6"/>
        <v>2798</v>
      </c>
      <c r="K27" s="389"/>
      <c r="L27" s="136" t="s">
        <v>198</v>
      </c>
      <c r="M27" s="136" t="s">
        <v>198</v>
      </c>
      <c r="N27" s="316"/>
      <c r="O27" s="317"/>
    </row>
    <row r="28" spans="1:15" ht="12.75" x14ac:dyDescent="0.2">
      <c r="A28" s="291" t="s">
        <v>7</v>
      </c>
      <c r="B28" s="294" t="s">
        <v>9</v>
      </c>
      <c r="C28" s="297" t="s">
        <v>49</v>
      </c>
      <c r="D28" s="300" t="s">
        <v>57</v>
      </c>
      <c r="E28" s="355" t="s">
        <v>62</v>
      </c>
      <c r="F28" s="355" t="s">
        <v>76</v>
      </c>
      <c r="G28" s="107" t="s">
        <v>67</v>
      </c>
      <c r="H28" s="108">
        <v>98</v>
      </c>
      <c r="I28" s="148">
        <v>96.1</v>
      </c>
      <c r="J28" s="124">
        <v>96.5</v>
      </c>
      <c r="K28" s="137" t="s">
        <v>92</v>
      </c>
      <c r="L28" s="138" t="s">
        <v>86</v>
      </c>
      <c r="M28" s="139" t="s">
        <v>86</v>
      </c>
      <c r="N28" s="312" t="s">
        <v>200</v>
      </c>
      <c r="O28" s="313"/>
    </row>
    <row r="29" spans="1:15" ht="12.75" x14ac:dyDescent="0.2">
      <c r="A29" s="292"/>
      <c r="B29" s="295"/>
      <c r="C29" s="298"/>
      <c r="D29" s="301"/>
      <c r="E29" s="414"/>
      <c r="F29" s="400"/>
      <c r="G29" s="131" t="s">
        <v>74</v>
      </c>
      <c r="H29" s="140">
        <v>144.80000000000001</v>
      </c>
      <c r="I29" s="149">
        <v>161.19999999999999</v>
      </c>
      <c r="J29" s="132">
        <v>160</v>
      </c>
      <c r="K29" s="141" t="s">
        <v>93</v>
      </c>
      <c r="L29" s="142" t="s">
        <v>86</v>
      </c>
      <c r="M29" s="143" t="s">
        <v>86</v>
      </c>
      <c r="N29" s="314"/>
      <c r="O29" s="315"/>
    </row>
    <row r="30" spans="1:15" ht="23.25" customHeight="1" thickBot="1" x14ac:dyDescent="0.25">
      <c r="A30" s="293"/>
      <c r="B30" s="296"/>
      <c r="C30" s="299"/>
      <c r="D30" s="302"/>
      <c r="E30" s="356"/>
      <c r="F30" s="356"/>
      <c r="G30" s="120" t="s">
        <v>8</v>
      </c>
      <c r="H30" s="121">
        <f>H28+H29</f>
        <v>242.8</v>
      </c>
      <c r="I30" s="121">
        <f t="shared" ref="I30:J30" si="7">I28+I29</f>
        <v>257.29999999999995</v>
      </c>
      <c r="J30" s="121">
        <f t="shared" si="7"/>
        <v>256.5</v>
      </c>
      <c r="K30" s="144"/>
      <c r="L30" s="116"/>
      <c r="M30" s="117"/>
      <c r="N30" s="316"/>
      <c r="O30" s="317"/>
    </row>
    <row r="31" spans="1:15" ht="13.5" thickBot="1" x14ac:dyDescent="0.25">
      <c r="A31" s="145" t="s">
        <v>7</v>
      </c>
      <c r="B31" s="103" t="s">
        <v>9</v>
      </c>
      <c r="C31" s="345" t="s">
        <v>10</v>
      </c>
      <c r="D31" s="346"/>
      <c r="E31" s="384"/>
      <c r="F31" s="384"/>
      <c r="G31" s="347"/>
      <c r="H31" s="146">
        <f>H20+H22+H27+H30</f>
        <v>2760.5000000000005</v>
      </c>
      <c r="I31" s="146">
        <f t="shared" ref="I31:J31" si="8">I20+I22+I27+I30</f>
        <v>3253</v>
      </c>
      <c r="J31" s="146">
        <f t="shared" si="8"/>
        <v>3232.2</v>
      </c>
      <c r="K31" s="105"/>
      <c r="L31" s="147"/>
      <c r="M31" s="147"/>
      <c r="N31" s="68"/>
      <c r="O31" s="69"/>
    </row>
    <row r="32" spans="1:15" ht="23.25" customHeight="1" thickBot="1" x14ac:dyDescent="0.25">
      <c r="A32" s="70" t="s">
        <v>7</v>
      </c>
      <c r="B32" s="103" t="s">
        <v>48</v>
      </c>
      <c r="C32" s="430" t="s">
        <v>58</v>
      </c>
      <c r="D32" s="431"/>
      <c r="E32" s="431"/>
      <c r="F32" s="431"/>
      <c r="G32" s="431"/>
      <c r="H32" s="431"/>
      <c r="I32" s="431"/>
      <c r="J32" s="431"/>
      <c r="K32" s="431"/>
      <c r="L32" s="431"/>
      <c r="M32" s="431"/>
      <c r="N32" s="72"/>
      <c r="O32" s="73"/>
    </row>
    <row r="33" spans="1:15" ht="12.75" x14ac:dyDescent="0.2">
      <c r="A33" s="291" t="s">
        <v>7</v>
      </c>
      <c r="B33" s="294" t="s">
        <v>48</v>
      </c>
      <c r="C33" s="297" t="s">
        <v>7</v>
      </c>
      <c r="D33" s="300" t="s">
        <v>59</v>
      </c>
      <c r="E33" s="355" t="s">
        <v>62</v>
      </c>
      <c r="F33" s="355" t="s">
        <v>76</v>
      </c>
      <c r="G33" s="107" t="s">
        <v>67</v>
      </c>
      <c r="H33" s="108">
        <v>143</v>
      </c>
      <c r="I33" s="148">
        <v>148.80000000000001</v>
      </c>
      <c r="J33" s="110">
        <v>150.30000000000001</v>
      </c>
      <c r="K33" s="309" t="s">
        <v>108</v>
      </c>
      <c r="L33" s="118" t="s">
        <v>86</v>
      </c>
      <c r="M33" s="119" t="s">
        <v>86</v>
      </c>
      <c r="N33" s="312"/>
      <c r="O33" s="313"/>
    </row>
    <row r="34" spans="1:15" ht="12.75" x14ac:dyDescent="0.2">
      <c r="A34" s="292"/>
      <c r="B34" s="295"/>
      <c r="C34" s="298"/>
      <c r="D34" s="301"/>
      <c r="E34" s="304"/>
      <c r="F34" s="304"/>
      <c r="G34" s="131" t="s">
        <v>67</v>
      </c>
      <c r="H34" s="140"/>
      <c r="I34" s="149"/>
      <c r="J34" s="150"/>
      <c r="K34" s="310"/>
      <c r="L34" s="151" t="s">
        <v>86</v>
      </c>
      <c r="M34" s="130" t="s">
        <v>86</v>
      </c>
      <c r="N34" s="314"/>
      <c r="O34" s="315"/>
    </row>
    <row r="35" spans="1:15" ht="18.75" customHeight="1" thickBot="1" x14ac:dyDescent="0.25">
      <c r="A35" s="293"/>
      <c r="B35" s="296"/>
      <c r="C35" s="299"/>
      <c r="D35" s="302"/>
      <c r="E35" s="356"/>
      <c r="F35" s="356"/>
      <c r="G35" s="120" t="s">
        <v>8</v>
      </c>
      <c r="H35" s="121">
        <f t="shared" ref="H35:J35" si="9">H33+H34</f>
        <v>143</v>
      </c>
      <c r="I35" s="121">
        <f t="shared" si="9"/>
        <v>148.80000000000001</v>
      </c>
      <c r="J35" s="121">
        <f t="shared" si="9"/>
        <v>150.30000000000001</v>
      </c>
      <c r="K35" s="360"/>
      <c r="L35" s="152"/>
      <c r="M35" s="153"/>
      <c r="N35" s="316"/>
      <c r="O35" s="317"/>
    </row>
    <row r="36" spans="1:15" ht="12.75" x14ac:dyDescent="0.2">
      <c r="A36" s="291" t="s">
        <v>7</v>
      </c>
      <c r="B36" s="294" t="s">
        <v>48</v>
      </c>
      <c r="C36" s="297" t="s">
        <v>9</v>
      </c>
      <c r="D36" s="300" t="s">
        <v>102</v>
      </c>
      <c r="E36" s="355" t="s">
        <v>62</v>
      </c>
      <c r="F36" s="428" t="s">
        <v>76</v>
      </c>
      <c r="G36" s="107" t="s">
        <v>67</v>
      </c>
      <c r="H36" s="108">
        <v>26</v>
      </c>
      <c r="I36" s="109">
        <v>23.3</v>
      </c>
      <c r="J36" s="110">
        <v>22.1</v>
      </c>
      <c r="K36" s="429"/>
      <c r="L36" s="154"/>
      <c r="M36" s="155"/>
      <c r="N36" s="312"/>
      <c r="O36" s="313"/>
    </row>
    <row r="37" spans="1:15" ht="21" customHeight="1" thickBot="1" x14ac:dyDescent="0.25">
      <c r="A37" s="293"/>
      <c r="B37" s="296"/>
      <c r="C37" s="299"/>
      <c r="D37" s="302"/>
      <c r="E37" s="356"/>
      <c r="F37" s="308"/>
      <c r="G37" s="120" t="s">
        <v>8</v>
      </c>
      <c r="H37" s="121">
        <f>H36</f>
        <v>26</v>
      </c>
      <c r="I37" s="121">
        <f t="shared" ref="I37:J37" si="10">I36</f>
        <v>23.3</v>
      </c>
      <c r="J37" s="121">
        <f t="shared" si="10"/>
        <v>22.1</v>
      </c>
      <c r="K37" s="421"/>
      <c r="L37" s="156"/>
      <c r="M37" s="157"/>
      <c r="N37" s="316"/>
      <c r="O37" s="317"/>
    </row>
    <row r="38" spans="1:15" ht="12.75" x14ac:dyDescent="0.2">
      <c r="A38" s="291" t="s">
        <v>7</v>
      </c>
      <c r="B38" s="294" t="s">
        <v>48</v>
      </c>
      <c r="C38" s="297" t="s">
        <v>48</v>
      </c>
      <c r="D38" s="300" t="s">
        <v>87</v>
      </c>
      <c r="E38" s="355" t="s">
        <v>62</v>
      </c>
      <c r="F38" s="428" t="s">
        <v>76</v>
      </c>
      <c r="G38" s="107" t="s">
        <v>67</v>
      </c>
      <c r="H38" s="108">
        <v>5.8</v>
      </c>
      <c r="I38" s="109">
        <v>4.3</v>
      </c>
      <c r="J38" s="110">
        <v>3.8</v>
      </c>
      <c r="K38" s="381"/>
      <c r="L38" s="154"/>
      <c r="M38" s="155"/>
      <c r="N38" s="312"/>
      <c r="O38" s="313"/>
    </row>
    <row r="39" spans="1:15" ht="22.5" customHeight="1" thickBot="1" x14ac:dyDescent="0.25">
      <c r="A39" s="293"/>
      <c r="B39" s="296"/>
      <c r="C39" s="299"/>
      <c r="D39" s="302"/>
      <c r="E39" s="356"/>
      <c r="F39" s="308"/>
      <c r="G39" s="120" t="s">
        <v>8</v>
      </c>
      <c r="H39" s="121">
        <f>H38</f>
        <v>5.8</v>
      </c>
      <c r="I39" s="121">
        <f t="shared" ref="I39:J39" si="11">I38</f>
        <v>4.3</v>
      </c>
      <c r="J39" s="121">
        <f t="shared" si="11"/>
        <v>3.8</v>
      </c>
      <c r="K39" s="412"/>
      <c r="L39" s="156"/>
      <c r="M39" s="157"/>
      <c r="N39" s="316"/>
      <c r="O39" s="317"/>
    </row>
    <row r="40" spans="1:15" ht="12.75" x14ac:dyDescent="0.2">
      <c r="A40" s="291" t="s">
        <v>7</v>
      </c>
      <c r="B40" s="294" t="s">
        <v>48</v>
      </c>
      <c r="C40" s="297" t="s">
        <v>51</v>
      </c>
      <c r="D40" s="354" t="s">
        <v>112</v>
      </c>
      <c r="E40" s="355" t="s">
        <v>62</v>
      </c>
      <c r="F40" s="357" t="s">
        <v>76</v>
      </c>
      <c r="G40" s="107" t="s">
        <v>67</v>
      </c>
      <c r="H40" s="108">
        <v>23</v>
      </c>
      <c r="I40" s="109">
        <v>23</v>
      </c>
      <c r="J40" s="110">
        <v>41.6</v>
      </c>
      <c r="K40" s="381" t="s">
        <v>99</v>
      </c>
      <c r="L40" s="158" t="s">
        <v>86</v>
      </c>
      <c r="M40" s="119" t="s">
        <v>86</v>
      </c>
      <c r="N40" s="312"/>
      <c r="O40" s="313"/>
    </row>
    <row r="41" spans="1:15" ht="18.75" customHeight="1" thickBot="1" x14ac:dyDescent="0.25">
      <c r="A41" s="293"/>
      <c r="B41" s="296"/>
      <c r="C41" s="299"/>
      <c r="D41" s="317"/>
      <c r="E41" s="356"/>
      <c r="F41" s="308"/>
      <c r="G41" s="120" t="s">
        <v>8</v>
      </c>
      <c r="H41" s="121">
        <f>H40</f>
        <v>23</v>
      </c>
      <c r="I41" s="121">
        <f t="shared" ref="I41:J41" si="12">I40</f>
        <v>23</v>
      </c>
      <c r="J41" s="121">
        <f t="shared" si="12"/>
        <v>41.6</v>
      </c>
      <c r="K41" s="412"/>
      <c r="L41" s="116"/>
      <c r="M41" s="117"/>
      <c r="N41" s="316"/>
      <c r="O41" s="317"/>
    </row>
    <row r="42" spans="1:15" ht="12.75" x14ac:dyDescent="0.2">
      <c r="A42" s="291" t="s">
        <v>7</v>
      </c>
      <c r="B42" s="294" t="s">
        <v>48</v>
      </c>
      <c r="C42" s="297" t="s">
        <v>52</v>
      </c>
      <c r="D42" s="354" t="s">
        <v>219</v>
      </c>
      <c r="E42" s="355" t="s">
        <v>62</v>
      </c>
      <c r="F42" s="357" t="s">
        <v>76</v>
      </c>
      <c r="G42" s="107" t="s">
        <v>67</v>
      </c>
      <c r="H42" s="108">
        <v>4</v>
      </c>
      <c r="I42" s="109">
        <v>10.6</v>
      </c>
      <c r="J42" s="110">
        <v>9</v>
      </c>
      <c r="K42" s="159"/>
      <c r="L42" s="154"/>
      <c r="M42" s="155"/>
      <c r="N42" s="312"/>
      <c r="O42" s="313"/>
    </row>
    <row r="43" spans="1:15" ht="13.5" thickBot="1" x14ac:dyDescent="0.25">
      <c r="A43" s="293"/>
      <c r="B43" s="296"/>
      <c r="C43" s="299"/>
      <c r="D43" s="317"/>
      <c r="E43" s="356"/>
      <c r="F43" s="308"/>
      <c r="G43" s="120" t="s">
        <v>8</v>
      </c>
      <c r="H43" s="121">
        <f t="shared" ref="H43:J43" si="13">H42</f>
        <v>4</v>
      </c>
      <c r="I43" s="121">
        <f t="shared" si="13"/>
        <v>10.6</v>
      </c>
      <c r="J43" s="121">
        <f t="shared" si="13"/>
        <v>9</v>
      </c>
      <c r="K43" s="16"/>
      <c r="L43" s="156"/>
      <c r="M43" s="157"/>
      <c r="N43" s="316"/>
      <c r="O43" s="317"/>
    </row>
    <row r="44" spans="1:15" ht="12.75" x14ac:dyDescent="0.2">
      <c r="A44" s="291" t="s">
        <v>7</v>
      </c>
      <c r="B44" s="294" t="s">
        <v>48</v>
      </c>
      <c r="C44" s="297" t="s">
        <v>53</v>
      </c>
      <c r="D44" s="422" t="s">
        <v>110</v>
      </c>
      <c r="E44" s="355" t="s">
        <v>62</v>
      </c>
      <c r="F44" s="306" t="s">
        <v>60</v>
      </c>
      <c r="G44" s="87" t="s">
        <v>66</v>
      </c>
      <c r="H44" s="88">
        <v>298.10000000000002</v>
      </c>
      <c r="I44" s="160">
        <v>298.10000000000002</v>
      </c>
      <c r="J44" s="110">
        <v>378.6</v>
      </c>
      <c r="K44" s="425"/>
      <c r="L44" s="161" t="s">
        <v>65</v>
      </c>
      <c r="M44" s="162" t="s">
        <v>65</v>
      </c>
      <c r="N44" s="312" t="s">
        <v>220</v>
      </c>
      <c r="O44" s="313"/>
    </row>
    <row r="45" spans="1:15" ht="12.75" x14ac:dyDescent="0.2">
      <c r="A45" s="292"/>
      <c r="B45" s="295"/>
      <c r="C45" s="298"/>
      <c r="D45" s="423"/>
      <c r="E45" s="304"/>
      <c r="F45" s="307"/>
      <c r="G45" s="163" t="s">
        <v>101</v>
      </c>
      <c r="H45" s="164">
        <v>149.30000000000001</v>
      </c>
      <c r="I45" s="128">
        <v>149.30000000000001</v>
      </c>
      <c r="J45" s="228">
        <v>117.6</v>
      </c>
      <c r="K45" s="426"/>
      <c r="L45" s="165"/>
      <c r="M45" s="166"/>
      <c r="N45" s="314"/>
      <c r="O45" s="315"/>
    </row>
    <row r="46" spans="1:15" ht="12.75" x14ac:dyDescent="0.2">
      <c r="A46" s="292"/>
      <c r="B46" s="295"/>
      <c r="C46" s="298"/>
      <c r="D46" s="424"/>
      <c r="E46" s="304"/>
      <c r="F46" s="307"/>
      <c r="G46" s="92"/>
      <c r="H46" s="167"/>
      <c r="I46" s="168"/>
      <c r="J46" s="169"/>
      <c r="K46" s="427"/>
      <c r="L46" s="15"/>
      <c r="M46" s="170"/>
      <c r="N46" s="314"/>
      <c r="O46" s="315"/>
    </row>
    <row r="47" spans="1:15" ht="40.5" customHeight="1" thickBot="1" x14ac:dyDescent="0.25">
      <c r="A47" s="293"/>
      <c r="B47" s="296"/>
      <c r="C47" s="299"/>
      <c r="D47" s="317"/>
      <c r="E47" s="356"/>
      <c r="F47" s="308"/>
      <c r="G47" s="81" t="s">
        <v>8</v>
      </c>
      <c r="H47" s="171">
        <f>SUM(H44:H46)</f>
        <v>447.40000000000003</v>
      </c>
      <c r="I47" s="171">
        <f t="shared" ref="I47:J47" si="14">SUM(I44:I46)</f>
        <v>447.40000000000003</v>
      </c>
      <c r="J47" s="171">
        <f t="shared" si="14"/>
        <v>496.20000000000005</v>
      </c>
      <c r="K47" s="16" t="s">
        <v>121</v>
      </c>
      <c r="L47" s="172">
        <v>2.9</v>
      </c>
      <c r="M47" s="117" t="s">
        <v>182</v>
      </c>
      <c r="N47" s="316"/>
      <c r="O47" s="317"/>
    </row>
    <row r="48" spans="1:15" ht="12.75" x14ac:dyDescent="0.2">
      <c r="A48" s="390" t="s">
        <v>7</v>
      </c>
      <c r="B48" s="393" t="s">
        <v>48</v>
      </c>
      <c r="C48" s="395" t="s">
        <v>54</v>
      </c>
      <c r="D48" s="397" t="s">
        <v>131</v>
      </c>
      <c r="E48" s="303" t="s">
        <v>62</v>
      </c>
      <c r="F48" s="303" t="s">
        <v>114</v>
      </c>
      <c r="G48" s="107" t="s">
        <v>64</v>
      </c>
      <c r="H48" s="124">
        <v>0</v>
      </c>
      <c r="I48" s="110">
        <v>110</v>
      </c>
      <c r="J48" s="110">
        <v>0</v>
      </c>
      <c r="K48" s="173" t="s">
        <v>134</v>
      </c>
      <c r="L48" s="138" t="s">
        <v>122</v>
      </c>
      <c r="M48" s="139" t="s">
        <v>91</v>
      </c>
      <c r="N48" s="312" t="s">
        <v>183</v>
      </c>
      <c r="O48" s="313"/>
    </row>
    <row r="49" spans="1:15" ht="12.75" x14ac:dyDescent="0.2">
      <c r="A49" s="391"/>
      <c r="B49" s="295"/>
      <c r="C49" s="298"/>
      <c r="D49" s="398"/>
      <c r="E49" s="304"/>
      <c r="F49" s="304"/>
      <c r="G49" s="131" t="s">
        <v>66</v>
      </c>
      <c r="H49" s="132"/>
      <c r="I49" s="150">
        <v>0</v>
      </c>
      <c r="J49" s="150">
        <v>0</v>
      </c>
      <c r="K49" s="174" t="s">
        <v>130</v>
      </c>
      <c r="L49" s="175"/>
      <c r="M49" s="176"/>
      <c r="N49" s="314"/>
      <c r="O49" s="315"/>
    </row>
    <row r="50" spans="1:15" ht="18.75" customHeight="1" thickBot="1" x14ac:dyDescent="0.25">
      <c r="A50" s="392"/>
      <c r="B50" s="394"/>
      <c r="C50" s="396"/>
      <c r="D50" s="399"/>
      <c r="E50" s="305"/>
      <c r="F50" s="305"/>
      <c r="G50" s="120" t="s">
        <v>8</v>
      </c>
      <c r="H50" s="177">
        <f t="shared" ref="H50:J50" si="15">SUM(H48:H49)</f>
        <v>0</v>
      </c>
      <c r="I50" s="178">
        <f t="shared" si="15"/>
        <v>110</v>
      </c>
      <c r="J50" s="178">
        <f t="shared" si="15"/>
        <v>0</v>
      </c>
      <c r="K50" s="179" t="s">
        <v>135</v>
      </c>
      <c r="L50" s="116" t="s">
        <v>122</v>
      </c>
      <c r="M50" s="117" t="s">
        <v>91</v>
      </c>
      <c r="N50" s="316"/>
      <c r="O50" s="317"/>
    </row>
    <row r="51" spans="1:15" ht="25.5" x14ac:dyDescent="0.2">
      <c r="A51" s="180" t="s">
        <v>7</v>
      </c>
      <c r="B51" s="181" t="s">
        <v>48</v>
      </c>
      <c r="C51" s="182" t="s">
        <v>144</v>
      </c>
      <c r="D51" s="27" t="s">
        <v>145</v>
      </c>
      <c r="E51" s="183" t="s">
        <v>62</v>
      </c>
      <c r="F51" s="183" t="s">
        <v>138</v>
      </c>
      <c r="G51" s="50" t="s">
        <v>67</v>
      </c>
      <c r="H51" s="184">
        <v>10</v>
      </c>
      <c r="I51" s="185">
        <v>9.4</v>
      </c>
      <c r="J51" s="185">
        <v>9.4</v>
      </c>
      <c r="K51" s="186"/>
      <c r="L51" s="158" t="s">
        <v>86</v>
      </c>
      <c r="M51" s="119" t="s">
        <v>86</v>
      </c>
      <c r="N51" s="312"/>
      <c r="O51" s="313"/>
    </row>
    <row r="52" spans="1:15" ht="13.5" thickBot="1" x14ac:dyDescent="0.25">
      <c r="A52" s="187"/>
      <c r="B52" s="188"/>
      <c r="C52" s="189"/>
      <c r="D52" s="25"/>
      <c r="E52" s="190"/>
      <c r="F52" s="190"/>
      <c r="G52" s="120" t="s">
        <v>8</v>
      </c>
      <c r="H52" s="191">
        <f>H51*1</f>
        <v>10</v>
      </c>
      <c r="I52" s="192">
        <f>I51*1</f>
        <v>9.4</v>
      </c>
      <c r="J52" s="192">
        <f>J51*1</f>
        <v>9.4</v>
      </c>
      <c r="K52" s="179"/>
      <c r="L52" s="193"/>
      <c r="M52" s="194"/>
      <c r="N52" s="316"/>
      <c r="O52" s="317"/>
    </row>
    <row r="53" spans="1:15" ht="12.75" x14ac:dyDescent="0.2">
      <c r="A53" s="391"/>
      <c r="B53" s="295"/>
      <c r="C53" s="298"/>
      <c r="D53" s="419" t="s">
        <v>124</v>
      </c>
      <c r="E53" s="386" t="s">
        <v>62</v>
      </c>
      <c r="F53" s="357"/>
      <c r="G53" s="195" t="s">
        <v>67</v>
      </c>
      <c r="H53" s="196">
        <v>220.1</v>
      </c>
      <c r="I53" s="197">
        <v>0</v>
      </c>
      <c r="J53" s="197">
        <v>0</v>
      </c>
      <c r="K53" s="420"/>
      <c r="L53" s="198" t="s">
        <v>86</v>
      </c>
      <c r="M53" s="130" t="s">
        <v>86</v>
      </c>
      <c r="N53" s="312" t="s">
        <v>221</v>
      </c>
      <c r="O53" s="313"/>
    </row>
    <row r="54" spans="1:15" ht="16.5" customHeight="1" thickBot="1" x14ac:dyDescent="0.25">
      <c r="A54" s="392"/>
      <c r="B54" s="394"/>
      <c r="C54" s="396"/>
      <c r="D54" s="302"/>
      <c r="E54" s="356"/>
      <c r="F54" s="308"/>
      <c r="G54" s="120" t="s">
        <v>8</v>
      </c>
      <c r="H54" s="121">
        <f t="shared" ref="H54:J54" si="16">H53</f>
        <v>220.1</v>
      </c>
      <c r="I54" s="178">
        <f t="shared" si="16"/>
        <v>0</v>
      </c>
      <c r="J54" s="178">
        <f t="shared" si="16"/>
        <v>0</v>
      </c>
      <c r="K54" s="421"/>
      <c r="L54" s="116"/>
      <c r="M54" s="117"/>
      <c r="N54" s="316"/>
      <c r="O54" s="317"/>
    </row>
    <row r="55" spans="1:15" ht="15" customHeight="1" thickBot="1" x14ac:dyDescent="0.25">
      <c r="A55" s="145" t="s">
        <v>7</v>
      </c>
      <c r="B55" s="71" t="s">
        <v>48</v>
      </c>
      <c r="C55" s="383" t="s">
        <v>10</v>
      </c>
      <c r="D55" s="346"/>
      <c r="E55" s="384"/>
      <c r="F55" s="384"/>
      <c r="G55" s="347"/>
      <c r="H55" s="146">
        <f>H35+H37+H39+H41+H43+H47+H50+H52+H54</f>
        <v>879.30000000000007</v>
      </c>
      <c r="I55" s="146">
        <f t="shared" ref="I55:J55" si="17">I35+I37+I39+I41+I43+I47+I50+I52+I54</f>
        <v>776.80000000000007</v>
      </c>
      <c r="J55" s="146">
        <f t="shared" si="17"/>
        <v>732.4</v>
      </c>
      <c r="K55" s="146"/>
      <c r="L55" s="147"/>
      <c r="M55" s="147"/>
      <c r="N55" s="68"/>
      <c r="O55" s="69"/>
    </row>
    <row r="56" spans="1:15" ht="15.75" customHeight="1" thickBot="1" x14ac:dyDescent="0.25">
      <c r="A56" s="70" t="s">
        <v>7</v>
      </c>
      <c r="B56" s="71" t="s">
        <v>49</v>
      </c>
      <c r="C56" s="385" t="s">
        <v>137</v>
      </c>
      <c r="D56" s="385"/>
      <c r="E56" s="385"/>
      <c r="F56" s="385"/>
      <c r="G56" s="385"/>
      <c r="H56" s="385"/>
      <c r="I56" s="385"/>
      <c r="J56" s="385"/>
      <c r="K56" s="385"/>
      <c r="L56" s="385"/>
      <c r="M56" s="385"/>
      <c r="N56" s="72"/>
      <c r="O56" s="73"/>
    </row>
    <row r="57" spans="1:15" ht="12.75" x14ac:dyDescent="0.2">
      <c r="A57" s="85" t="s">
        <v>7</v>
      </c>
      <c r="B57" s="199" t="s">
        <v>49</v>
      </c>
      <c r="C57" s="182" t="s">
        <v>9</v>
      </c>
      <c r="D57" s="397" t="s">
        <v>222</v>
      </c>
      <c r="E57" s="183" t="s">
        <v>62</v>
      </c>
      <c r="F57" s="200" t="s">
        <v>91</v>
      </c>
      <c r="G57" s="201" t="s">
        <v>64</v>
      </c>
      <c r="H57" s="202">
        <v>60.5</v>
      </c>
      <c r="I57" s="203">
        <v>131</v>
      </c>
      <c r="J57" s="279">
        <v>0</v>
      </c>
      <c r="K57" s="204"/>
      <c r="L57" s="205"/>
      <c r="M57" s="206"/>
      <c r="N57" s="380" t="s">
        <v>184</v>
      </c>
      <c r="O57" s="313"/>
    </row>
    <row r="58" spans="1:15" ht="12.75" x14ac:dyDescent="0.2">
      <c r="A58" s="90"/>
      <c r="B58" s="207"/>
      <c r="C58" s="208"/>
      <c r="D58" s="398"/>
      <c r="E58" s="209"/>
      <c r="F58" s="210"/>
      <c r="G58" s="211"/>
      <c r="H58" s="212"/>
      <c r="I58" s="276"/>
      <c r="J58" s="277"/>
      <c r="K58" s="213"/>
      <c r="L58" s="214"/>
      <c r="M58" s="215"/>
      <c r="N58" s="314"/>
      <c r="O58" s="315"/>
    </row>
    <row r="59" spans="1:15" ht="35.25" customHeight="1" thickBot="1" x14ac:dyDescent="0.25">
      <c r="A59" s="216"/>
      <c r="B59" s="217"/>
      <c r="C59" s="189"/>
      <c r="D59" s="416"/>
      <c r="E59" s="190"/>
      <c r="F59" s="218"/>
      <c r="G59" s="219" t="s">
        <v>8</v>
      </c>
      <c r="H59" s="220">
        <f t="shared" ref="H59:J59" si="18">SUM(H57:H58)</f>
        <v>60.5</v>
      </c>
      <c r="I59" s="221">
        <f t="shared" si="18"/>
        <v>131</v>
      </c>
      <c r="J59" s="221">
        <f t="shared" si="18"/>
        <v>0</v>
      </c>
      <c r="K59" s="222"/>
      <c r="L59" s="223"/>
      <c r="M59" s="224"/>
      <c r="N59" s="316"/>
      <c r="O59" s="317"/>
    </row>
    <row r="60" spans="1:15" ht="12.75" x14ac:dyDescent="0.2">
      <c r="A60" s="291" t="s">
        <v>7</v>
      </c>
      <c r="B60" s="294" t="s">
        <v>49</v>
      </c>
      <c r="C60" s="297" t="s">
        <v>50</v>
      </c>
      <c r="D60" s="300" t="s">
        <v>223</v>
      </c>
      <c r="E60" s="355" t="s">
        <v>62</v>
      </c>
      <c r="F60" s="355" t="s">
        <v>75</v>
      </c>
      <c r="G60" s="107" t="s">
        <v>66</v>
      </c>
      <c r="H60" s="225">
        <v>271.8</v>
      </c>
      <c r="I60" s="197">
        <v>291.7</v>
      </c>
      <c r="J60" s="124">
        <v>290.89999999999998</v>
      </c>
      <c r="K60" s="387" t="s">
        <v>63</v>
      </c>
      <c r="L60" s="118">
        <v>1</v>
      </c>
      <c r="M60" s="119" t="s">
        <v>65</v>
      </c>
      <c r="N60" s="312" t="s">
        <v>226</v>
      </c>
      <c r="O60" s="313"/>
    </row>
    <row r="61" spans="1:15" ht="12.75" x14ac:dyDescent="0.2">
      <c r="A61" s="292"/>
      <c r="B61" s="295"/>
      <c r="C61" s="298"/>
      <c r="D61" s="301"/>
      <c r="E61" s="386"/>
      <c r="F61" s="386"/>
      <c r="G61" s="226" t="s">
        <v>64</v>
      </c>
      <c r="H61" s="127">
        <v>15.6</v>
      </c>
      <c r="I61" s="228">
        <v>13.3</v>
      </c>
      <c r="J61" s="127">
        <v>13.3</v>
      </c>
      <c r="K61" s="388"/>
      <c r="L61" s="151"/>
      <c r="M61" s="130"/>
      <c r="N61" s="314"/>
      <c r="O61" s="315"/>
    </row>
    <row r="62" spans="1:15" ht="12.75" x14ac:dyDescent="0.2">
      <c r="A62" s="292"/>
      <c r="B62" s="295"/>
      <c r="C62" s="298"/>
      <c r="D62" s="301"/>
      <c r="E62" s="386"/>
      <c r="F62" s="386"/>
      <c r="G62" s="131" t="s">
        <v>64</v>
      </c>
      <c r="H62" s="132">
        <v>35.1</v>
      </c>
      <c r="I62" s="150">
        <v>39.700000000000003</v>
      </c>
      <c r="J62" s="132">
        <v>39.6</v>
      </c>
      <c r="K62" s="388"/>
      <c r="L62" s="151"/>
      <c r="M62" s="130"/>
      <c r="N62" s="314"/>
      <c r="O62" s="315"/>
    </row>
    <row r="63" spans="1:15" ht="52.5" customHeight="1" thickBot="1" x14ac:dyDescent="0.25">
      <c r="A63" s="293"/>
      <c r="B63" s="296"/>
      <c r="C63" s="299"/>
      <c r="D63" s="302"/>
      <c r="E63" s="356"/>
      <c r="F63" s="356"/>
      <c r="G63" s="120" t="s">
        <v>8</v>
      </c>
      <c r="H63" s="227">
        <f>SUM(H60:H62)</f>
        <v>322.50000000000006</v>
      </c>
      <c r="I63" s="227">
        <f t="shared" ref="I63:J63" si="19">SUM(I60:I62)</f>
        <v>344.7</v>
      </c>
      <c r="J63" s="227">
        <f t="shared" si="19"/>
        <v>343.8</v>
      </c>
      <c r="K63" s="389"/>
      <c r="L63" s="152"/>
      <c r="M63" s="153"/>
      <c r="N63" s="316"/>
      <c r="O63" s="317"/>
    </row>
    <row r="64" spans="1:15" ht="12.75" x14ac:dyDescent="0.2">
      <c r="A64" s="291" t="s">
        <v>7</v>
      </c>
      <c r="B64" s="294" t="s">
        <v>49</v>
      </c>
      <c r="C64" s="297" t="s">
        <v>51</v>
      </c>
      <c r="D64" s="300" t="s">
        <v>224</v>
      </c>
      <c r="E64" s="355" t="s">
        <v>62</v>
      </c>
      <c r="F64" s="355" t="s">
        <v>113</v>
      </c>
      <c r="G64" s="107" t="s">
        <v>66</v>
      </c>
      <c r="H64" s="124">
        <v>292</v>
      </c>
      <c r="I64" s="110">
        <v>298.39999999999998</v>
      </c>
      <c r="J64" s="124">
        <v>291.8</v>
      </c>
      <c r="K64" s="417" t="s">
        <v>63</v>
      </c>
      <c r="L64" s="198" t="s">
        <v>65</v>
      </c>
      <c r="M64" s="130" t="s">
        <v>65</v>
      </c>
      <c r="N64" s="312" t="s">
        <v>227</v>
      </c>
      <c r="O64" s="313"/>
    </row>
    <row r="65" spans="1:15" ht="12.75" x14ac:dyDescent="0.2">
      <c r="A65" s="292"/>
      <c r="B65" s="295"/>
      <c r="C65" s="298"/>
      <c r="D65" s="301"/>
      <c r="E65" s="386"/>
      <c r="F65" s="386"/>
      <c r="G65" s="226" t="s">
        <v>73</v>
      </c>
      <c r="H65" s="127">
        <v>0</v>
      </c>
      <c r="I65" s="228">
        <v>0</v>
      </c>
      <c r="J65" s="127"/>
      <c r="K65" s="417"/>
      <c r="L65" s="198"/>
      <c r="M65" s="229"/>
      <c r="N65" s="314"/>
      <c r="O65" s="315"/>
    </row>
    <row r="66" spans="1:15" ht="12.75" x14ac:dyDescent="0.2">
      <c r="A66" s="292"/>
      <c r="B66" s="295"/>
      <c r="C66" s="298"/>
      <c r="D66" s="301"/>
      <c r="E66" s="386"/>
      <c r="F66" s="386"/>
      <c r="G66" s="131" t="s">
        <v>64</v>
      </c>
      <c r="H66" s="132">
        <v>47.2</v>
      </c>
      <c r="I66" s="150">
        <v>165.9</v>
      </c>
      <c r="J66" s="132">
        <v>164.9</v>
      </c>
      <c r="K66" s="22"/>
      <c r="L66" s="230"/>
      <c r="M66" s="229"/>
      <c r="N66" s="314"/>
      <c r="O66" s="315"/>
    </row>
    <row r="67" spans="1:15" ht="12.75" x14ac:dyDescent="0.2">
      <c r="A67" s="292"/>
      <c r="B67" s="295"/>
      <c r="C67" s="298"/>
      <c r="D67" s="301"/>
      <c r="E67" s="400"/>
      <c r="F67" s="400"/>
      <c r="G67" s="131"/>
      <c r="H67" s="132">
        <v>0</v>
      </c>
      <c r="I67" s="150"/>
      <c r="J67" s="132">
        <v>0</v>
      </c>
      <c r="K67" s="417"/>
      <c r="L67" s="198"/>
      <c r="M67" s="229"/>
      <c r="N67" s="314"/>
      <c r="O67" s="315"/>
    </row>
    <row r="68" spans="1:15" ht="39.75" customHeight="1" thickBot="1" x14ac:dyDescent="0.25">
      <c r="A68" s="293"/>
      <c r="B68" s="296"/>
      <c r="C68" s="299"/>
      <c r="D68" s="302"/>
      <c r="E68" s="356"/>
      <c r="F68" s="356"/>
      <c r="G68" s="120" t="s">
        <v>8</v>
      </c>
      <c r="H68" s="227">
        <f>SUM(H64:H67)</f>
        <v>339.2</v>
      </c>
      <c r="I68" s="227">
        <f t="shared" ref="I68:J68" si="20">SUM(I64:I67)</f>
        <v>464.29999999999995</v>
      </c>
      <c r="J68" s="227">
        <f t="shared" si="20"/>
        <v>456.70000000000005</v>
      </c>
      <c r="K68" s="418"/>
      <c r="L68" s="116"/>
      <c r="M68" s="157"/>
      <c r="N68" s="316"/>
      <c r="O68" s="317"/>
    </row>
    <row r="69" spans="1:15" ht="12.75" x14ac:dyDescent="0.2">
      <c r="A69" s="291" t="s">
        <v>7</v>
      </c>
      <c r="B69" s="294" t="s">
        <v>49</v>
      </c>
      <c r="C69" s="297" t="s">
        <v>60</v>
      </c>
      <c r="D69" s="300" t="s">
        <v>225</v>
      </c>
      <c r="E69" s="355" t="s">
        <v>62</v>
      </c>
      <c r="F69" s="355" t="s">
        <v>104</v>
      </c>
      <c r="G69" s="107" t="s">
        <v>66</v>
      </c>
      <c r="H69" s="124">
        <v>34.700000000000003</v>
      </c>
      <c r="I69" s="278">
        <v>37.5</v>
      </c>
      <c r="J69" s="110">
        <v>36.200000000000003</v>
      </c>
      <c r="K69" s="381" t="s">
        <v>117</v>
      </c>
      <c r="L69" s="118">
        <v>1</v>
      </c>
      <c r="M69" s="119" t="s">
        <v>65</v>
      </c>
      <c r="N69" s="312" t="s">
        <v>228</v>
      </c>
      <c r="O69" s="313"/>
    </row>
    <row r="70" spans="1:15" ht="12.75" x14ac:dyDescent="0.2">
      <c r="A70" s="292"/>
      <c r="B70" s="295"/>
      <c r="C70" s="298"/>
      <c r="D70" s="301"/>
      <c r="E70" s="386"/>
      <c r="F70" s="386"/>
      <c r="G70" s="231" t="s">
        <v>175</v>
      </c>
      <c r="H70" s="225"/>
      <c r="I70" s="280">
        <v>6.7</v>
      </c>
      <c r="J70" s="197">
        <v>6.4</v>
      </c>
      <c r="K70" s="411"/>
      <c r="L70" s="151"/>
      <c r="M70" s="130"/>
      <c r="N70" s="415"/>
      <c r="O70" s="315"/>
    </row>
    <row r="71" spans="1:15" ht="12.75" x14ac:dyDescent="0.2">
      <c r="A71" s="292"/>
      <c r="B71" s="295"/>
      <c r="C71" s="298"/>
      <c r="D71" s="301"/>
      <c r="E71" s="386"/>
      <c r="F71" s="386"/>
      <c r="G71" s="163" t="s">
        <v>67</v>
      </c>
      <c r="H71" s="127">
        <v>2.5</v>
      </c>
      <c r="I71" s="232">
        <v>2.5</v>
      </c>
      <c r="J71" s="228">
        <v>2.4</v>
      </c>
      <c r="K71" s="411"/>
      <c r="L71" s="151"/>
      <c r="M71" s="130"/>
      <c r="N71" s="314"/>
      <c r="O71" s="315"/>
    </row>
    <row r="72" spans="1:15" ht="12.75" x14ac:dyDescent="0.2">
      <c r="A72" s="292"/>
      <c r="B72" s="295"/>
      <c r="C72" s="298"/>
      <c r="D72" s="301"/>
      <c r="E72" s="400"/>
      <c r="F72" s="400"/>
      <c r="G72" s="131" t="s">
        <v>64</v>
      </c>
      <c r="H72" s="132">
        <v>3.9</v>
      </c>
      <c r="I72" s="233">
        <v>2.2999999999999998</v>
      </c>
      <c r="J72" s="150">
        <v>2.2999999999999998</v>
      </c>
      <c r="K72" s="411"/>
      <c r="L72" s="122"/>
      <c r="M72" s="123"/>
      <c r="N72" s="314"/>
      <c r="O72" s="315"/>
    </row>
    <row r="73" spans="1:15" ht="27.75" customHeight="1" thickBot="1" x14ac:dyDescent="0.25">
      <c r="A73" s="293"/>
      <c r="B73" s="296"/>
      <c r="C73" s="299"/>
      <c r="D73" s="302"/>
      <c r="E73" s="356"/>
      <c r="F73" s="356"/>
      <c r="G73" s="120" t="s">
        <v>8</v>
      </c>
      <c r="H73" s="234">
        <f>SUM(H69:H72)</f>
        <v>41.1</v>
      </c>
      <c r="I73" s="135">
        <f t="shared" ref="I73:J73" si="21">SUM(I69:I72)</f>
        <v>49</v>
      </c>
      <c r="J73" s="235">
        <f t="shared" si="21"/>
        <v>47.3</v>
      </c>
      <c r="K73" s="382"/>
      <c r="L73" s="152"/>
      <c r="M73" s="153"/>
      <c r="N73" s="316"/>
      <c r="O73" s="317"/>
    </row>
    <row r="74" spans="1:15" ht="12.75" x14ac:dyDescent="0.2">
      <c r="A74" s="291" t="s">
        <v>7</v>
      </c>
      <c r="B74" s="294" t="s">
        <v>49</v>
      </c>
      <c r="C74" s="297" t="s">
        <v>61</v>
      </c>
      <c r="D74" s="397" t="s">
        <v>233</v>
      </c>
      <c r="E74" s="236" t="s">
        <v>62</v>
      </c>
      <c r="F74" s="236" t="s">
        <v>75</v>
      </c>
      <c r="G74" s="107" t="s">
        <v>66</v>
      </c>
      <c r="H74" s="124">
        <v>24</v>
      </c>
      <c r="I74" s="124">
        <v>24</v>
      </c>
      <c r="J74" s="110">
        <v>23.7</v>
      </c>
      <c r="K74" s="186" t="s">
        <v>63</v>
      </c>
      <c r="L74" s="158" t="s">
        <v>65</v>
      </c>
      <c r="M74" s="119" t="s">
        <v>65</v>
      </c>
      <c r="N74" s="312" t="s">
        <v>229</v>
      </c>
      <c r="O74" s="313"/>
    </row>
    <row r="75" spans="1:15" ht="25.5" x14ac:dyDescent="0.2">
      <c r="A75" s="292"/>
      <c r="B75" s="295"/>
      <c r="C75" s="298"/>
      <c r="D75" s="375"/>
      <c r="E75" s="237"/>
      <c r="F75" s="237"/>
      <c r="G75" s="163" t="s">
        <v>73</v>
      </c>
      <c r="H75" s="127">
        <v>4.2</v>
      </c>
      <c r="I75" s="127">
        <v>4.2</v>
      </c>
      <c r="J75" s="228">
        <v>4.2</v>
      </c>
      <c r="K75" s="238"/>
      <c r="L75" s="230"/>
      <c r="M75" s="229"/>
      <c r="N75" s="314"/>
      <c r="O75" s="315"/>
    </row>
    <row r="76" spans="1:15" ht="12.75" x14ac:dyDescent="0.2">
      <c r="A76" s="292"/>
      <c r="B76" s="295"/>
      <c r="C76" s="298"/>
      <c r="D76" s="375"/>
      <c r="E76" s="239"/>
      <c r="F76" s="239"/>
      <c r="G76" s="131" t="s">
        <v>64</v>
      </c>
      <c r="H76" s="132">
        <v>31.9</v>
      </c>
      <c r="I76" s="132">
        <v>33.5</v>
      </c>
      <c r="J76" s="150">
        <v>33.5</v>
      </c>
      <c r="K76" s="12"/>
      <c r="L76" s="230"/>
      <c r="M76" s="229"/>
      <c r="N76" s="314"/>
      <c r="O76" s="315"/>
    </row>
    <row r="77" spans="1:15" ht="27" customHeight="1" thickBot="1" x14ac:dyDescent="0.25">
      <c r="A77" s="293"/>
      <c r="B77" s="296"/>
      <c r="C77" s="299"/>
      <c r="D77" s="416"/>
      <c r="E77" s="240"/>
      <c r="F77" s="240"/>
      <c r="G77" s="120" t="s">
        <v>8</v>
      </c>
      <c r="H77" s="234">
        <f t="shared" ref="H77:J77" si="22">SUM(H74:H76)</f>
        <v>60.099999999999994</v>
      </c>
      <c r="I77" s="135">
        <f t="shared" si="22"/>
        <v>61.7</v>
      </c>
      <c r="J77" s="235">
        <f t="shared" si="22"/>
        <v>61.4</v>
      </c>
      <c r="K77" s="65"/>
      <c r="L77" s="156"/>
      <c r="M77" s="157"/>
      <c r="N77" s="316"/>
      <c r="O77" s="317"/>
    </row>
    <row r="78" spans="1:15" ht="12.75" x14ac:dyDescent="0.2">
      <c r="A78" s="291" t="s">
        <v>7</v>
      </c>
      <c r="B78" s="294" t="s">
        <v>49</v>
      </c>
      <c r="C78" s="297" t="s">
        <v>71</v>
      </c>
      <c r="D78" s="300" t="s">
        <v>234</v>
      </c>
      <c r="E78" s="355" t="s">
        <v>62</v>
      </c>
      <c r="F78" s="355" t="s">
        <v>104</v>
      </c>
      <c r="G78" s="107" t="s">
        <v>66</v>
      </c>
      <c r="H78" s="124">
        <v>11.8</v>
      </c>
      <c r="I78" s="124">
        <v>6.9</v>
      </c>
      <c r="J78" s="110">
        <v>6.9</v>
      </c>
      <c r="K78" s="381" t="s">
        <v>117</v>
      </c>
      <c r="L78" s="118">
        <v>1</v>
      </c>
      <c r="M78" s="119" t="s">
        <v>65</v>
      </c>
      <c r="N78" s="312" t="s">
        <v>230</v>
      </c>
      <c r="O78" s="313"/>
    </row>
    <row r="79" spans="1:15" ht="12.75" x14ac:dyDescent="0.2">
      <c r="A79" s="292"/>
      <c r="B79" s="295"/>
      <c r="C79" s="298"/>
      <c r="D79" s="301"/>
      <c r="E79" s="386"/>
      <c r="F79" s="386"/>
      <c r="G79" s="131" t="s">
        <v>67</v>
      </c>
      <c r="H79" s="127">
        <v>1.1000000000000001</v>
      </c>
      <c r="I79" s="132">
        <v>1.1000000000000001</v>
      </c>
      <c r="J79" s="150">
        <v>0.8</v>
      </c>
      <c r="K79" s="411"/>
      <c r="L79" s="151"/>
      <c r="M79" s="130"/>
      <c r="N79" s="314"/>
      <c r="O79" s="315"/>
    </row>
    <row r="80" spans="1:15" ht="13.5" thickBot="1" x14ac:dyDescent="0.25">
      <c r="A80" s="292"/>
      <c r="B80" s="295"/>
      <c r="C80" s="298"/>
      <c r="D80" s="301"/>
      <c r="E80" s="400"/>
      <c r="F80" s="400"/>
      <c r="G80" s="131" t="s">
        <v>101</v>
      </c>
      <c r="H80" s="132">
        <v>0.6</v>
      </c>
      <c r="I80" s="132">
        <v>1.5</v>
      </c>
      <c r="J80" s="241">
        <v>1.5</v>
      </c>
      <c r="K80" s="411"/>
      <c r="L80" s="151"/>
      <c r="M80" s="123"/>
      <c r="N80" s="314"/>
      <c r="O80" s="315"/>
    </row>
    <row r="81" spans="1:15" ht="35.25" customHeight="1" thickBot="1" x14ac:dyDescent="0.25">
      <c r="A81" s="293"/>
      <c r="B81" s="296"/>
      <c r="C81" s="299"/>
      <c r="D81" s="302"/>
      <c r="E81" s="356"/>
      <c r="F81" s="356"/>
      <c r="G81" s="120" t="s">
        <v>8</v>
      </c>
      <c r="H81" s="177">
        <f>SUM(H78:H80)</f>
        <v>13.5</v>
      </c>
      <c r="I81" s="227">
        <f t="shared" ref="I81:J81" si="23">SUM(I78:I80)</f>
        <v>9.5</v>
      </c>
      <c r="J81" s="192">
        <f t="shared" si="23"/>
        <v>9.1999999999999993</v>
      </c>
      <c r="K81" s="382"/>
      <c r="L81" s="152"/>
      <c r="M81" s="153"/>
      <c r="N81" s="316"/>
      <c r="O81" s="317"/>
    </row>
    <row r="82" spans="1:15" ht="12.75" x14ac:dyDescent="0.2">
      <c r="A82" s="291" t="s">
        <v>7</v>
      </c>
      <c r="B82" s="294" t="s">
        <v>49</v>
      </c>
      <c r="C82" s="297" t="s">
        <v>72</v>
      </c>
      <c r="D82" s="397" t="s">
        <v>105</v>
      </c>
      <c r="E82" s="355" t="s">
        <v>62</v>
      </c>
      <c r="F82" s="355" t="s">
        <v>104</v>
      </c>
      <c r="G82" s="107" t="s">
        <v>66</v>
      </c>
      <c r="H82" s="124">
        <v>442</v>
      </c>
      <c r="I82" s="110">
        <v>450</v>
      </c>
      <c r="J82" s="110">
        <v>423.5</v>
      </c>
      <c r="K82" s="381" t="s">
        <v>63</v>
      </c>
      <c r="L82" s="158" t="s">
        <v>65</v>
      </c>
      <c r="M82" s="119" t="s">
        <v>65</v>
      </c>
      <c r="N82" s="312" t="s">
        <v>231</v>
      </c>
      <c r="O82" s="313"/>
    </row>
    <row r="83" spans="1:15" ht="25.5" x14ac:dyDescent="0.2">
      <c r="A83" s="292"/>
      <c r="B83" s="295"/>
      <c r="C83" s="298"/>
      <c r="D83" s="398"/>
      <c r="E83" s="386"/>
      <c r="F83" s="386"/>
      <c r="G83" s="163" t="s">
        <v>73</v>
      </c>
      <c r="H83" s="225">
        <v>42.2</v>
      </c>
      <c r="I83" s="197">
        <v>0</v>
      </c>
      <c r="J83" s="197"/>
      <c r="K83" s="411"/>
      <c r="L83" s="198"/>
      <c r="M83" s="130"/>
      <c r="N83" s="314"/>
      <c r="O83" s="315"/>
    </row>
    <row r="84" spans="1:15" ht="12.75" x14ac:dyDescent="0.2">
      <c r="A84" s="292"/>
      <c r="B84" s="295"/>
      <c r="C84" s="298"/>
      <c r="D84" s="398"/>
      <c r="E84" s="386"/>
      <c r="F84" s="386"/>
      <c r="G84" s="163" t="s">
        <v>64</v>
      </c>
      <c r="H84" s="127">
        <v>176.2</v>
      </c>
      <c r="I84" s="228">
        <v>326.2</v>
      </c>
      <c r="J84" s="228">
        <v>321.89999999999998</v>
      </c>
      <c r="K84" s="411"/>
      <c r="L84" s="198"/>
      <c r="M84" s="130"/>
      <c r="N84" s="314"/>
      <c r="O84" s="315"/>
    </row>
    <row r="85" spans="1:15" ht="12.75" x14ac:dyDescent="0.2">
      <c r="A85" s="292"/>
      <c r="B85" s="295"/>
      <c r="C85" s="298"/>
      <c r="D85" s="398"/>
      <c r="E85" s="414"/>
      <c r="F85" s="414"/>
      <c r="G85" s="131" t="s">
        <v>67</v>
      </c>
      <c r="H85" s="242">
        <v>3.1</v>
      </c>
      <c r="I85" s="150">
        <v>3.1</v>
      </c>
      <c r="J85" s="150">
        <v>10.7</v>
      </c>
      <c r="K85" s="413"/>
      <c r="L85" s="198"/>
      <c r="M85" s="130"/>
      <c r="N85" s="314"/>
      <c r="O85" s="315"/>
    </row>
    <row r="86" spans="1:15" ht="30.75" customHeight="1" thickBot="1" x14ac:dyDescent="0.25">
      <c r="A86" s="293"/>
      <c r="B86" s="296"/>
      <c r="C86" s="299"/>
      <c r="D86" s="399"/>
      <c r="E86" s="356"/>
      <c r="F86" s="356"/>
      <c r="G86" s="120" t="s">
        <v>8</v>
      </c>
      <c r="H86" s="234">
        <f t="shared" ref="H86:J86" si="24">SUM(H82:H85)</f>
        <v>663.5</v>
      </c>
      <c r="I86" s="235">
        <f t="shared" si="24"/>
        <v>779.30000000000007</v>
      </c>
      <c r="J86" s="235">
        <f t="shared" si="24"/>
        <v>756.1</v>
      </c>
      <c r="K86" s="412"/>
      <c r="L86" s="116"/>
      <c r="M86" s="117"/>
      <c r="N86" s="316"/>
      <c r="O86" s="317"/>
    </row>
    <row r="87" spans="1:15" ht="12.75" x14ac:dyDescent="0.2">
      <c r="A87" s="291" t="s">
        <v>7</v>
      </c>
      <c r="B87" s="294" t="s">
        <v>49</v>
      </c>
      <c r="C87" s="297" t="s">
        <v>77</v>
      </c>
      <c r="D87" s="300" t="s">
        <v>103</v>
      </c>
      <c r="E87" s="355" t="s">
        <v>62</v>
      </c>
      <c r="F87" s="355" t="s">
        <v>90</v>
      </c>
      <c r="G87" s="107" t="s">
        <v>66</v>
      </c>
      <c r="H87" s="124">
        <v>179</v>
      </c>
      <c r="I87" s="110">
        <v>519.9</v>
      </c>
      <c r="J87" s="110">
        <v>506</v>
      </c>
      <c r="K87" s="381" t="s">
        <v>117</v>
      </c>
      <c r="L87" s="118">
        <v>1</v>
      </c>
      <c r="M87" s="119" t="s">
        <v>65</v>
      </c>
      <c r="N87" s="312" t="s">
        <v>232</v>
      </c>
      <c r="O87" s="313"/>
    </row>
    <row r="88" spans="1:15" ht="12.75" x14ac:dyDescent="0.2">
      <c r="A88" s="292"/>
      <c r="B88" s="295"/>
      <c r="C88" s="298"/>
      <c r="D88" s="301"/>
      <c r="E88" s="386"/>
      <c r="F88" s="386"/>
      <c r="G88" s="131" t="s">
        <v>64</v>
      </c>
      <c r="H88" s="127">
        <v>243.9</v>
      </c>
      <c r="I88" s="150">
        <v>243.9</v>
      </c>
      <c r="J88" s="150">
        <v>92.9</v>
      </c>
      <c r="K88" s="411"/>
      <c r="L88" s="151"/>
      <c r="M88" s="130"/>
      <c r="N88" s="314"/>
      <c r="O88" s="315"/>
    </row>
    <row r="89" spans="1:15" ht="12.75" x14ac:dyDescent="0.2">
      <c r="A89" s="292"/>
      <c r="B89" s="295"/>
      <c r="C89" s="298"/>
      <c r="D89" s="301"/>
      <c r="E89" s="414"/>
      <c r="F89" s="414"/>
      <c r="G89" s="131" t="s">
        <v>67</v>
      </c>
      <c r="H89" s="242">
        <v>9.4</v>
      </c>
      <c r="I89" s="150">
        <v>9.4</v>
      </c>
      <c r="J89" s="150">
        <v>0.5</v>
      </c>
      <c r="K89" s="411"/>
      <c r="L89" s="151"/>
      <c r="M89" s="123"/>
      <c r="N89" s="314"/>
      <c r="O89" s="315"/>
    </row>
    <row r="90" spans="1:15" ht="35.25" customHeight="1" thickBot="1" x14ac:dyDescent="0.25">
      <c r="A90" s="293"/>
      <c r="B90" s="296"/>
      <c r="C90" s="299"/>
      <c r="D90" s="302"/>
      <c r="E90" s="356"/>
      <c r="F90" s="356"/>
      <c r="G90" s="120" t="s">
        <v>8</v>
      </c>
      <c r="H90" s="177">
        <f>SUM(H87:H89)</f>
        <v>432.29999999999995</v>
      </c>
      <c r="I90" s="178">
        <f t="shared" ref="I90:J90" si="25">SUM(I87:I89)</f>
        <v>773.19999999999993</v>
      </c>
      <c r="J90" s="178">
        <f t="shared" si="25"/>
        <v>599.4</v>
      </c>
      <c r="K90" s="382"/>
      <c r="L90" s="152"/>
      <c r="M90" s="153"/>
      <c r="N90" s="316"/>
      <c r="O90" s="317"/>
    </row>
    <row r="91" spans="1:15" ht="28.5" customHeight="1" x14ac:dyDescent="0.2">
      <c r="A91" s="390" t="s">
        <v>7</v>
      </c>
      <c r="B91" s="393" t="s">
        <v>49</v>
      </c>
      <c r="C91" s="395" t="s">
        <v>78</v>
      </c>
      <c r="D91" s="397" t="s">
        <v>83</v>
      </c>
      <c r="E91" s="303" t="s">
        <v>62</v>
      </c>
      <c r="F91" s="303" t="s">
        <v>69</v>
      </c>
      <c r="G91" s="243" t="s">
        <v>153</v>
      </c>
      <c r="H91" s="124">
        <v>434.4</v>
      </c>
      <c r="I91" s="110">
        <v>0</v>
      </c>
      <c r="J91" s="110"/>
      <c r="K91" s="244"/>
      <c r="L91" s="245"/>
      <c r="M91" s="139"/>
      <c r="N91" s="312" t="s">
        <v>181</v>
      </c>
      <c r="O91" s="313"/>
    </row>
    <row r="92" spans="1:15" ht="27" customHeight="1" thickBot="1" x14ac:dyDescent="0.25">
      <c r="A92" s="392"/>
      <c r="B92" s="394"/>
      <c r="C92" s="396"/>
      <c r="D92" s="399"/>
      <c r="E92" s="305"/>
      <c r="F92" s="305"/>
      <c r="G92" s="120" t="s">
        <v>8</v>
      </c>
      <c r="H92" s="177">
        <f t="shared" ref="H92:J92" si="26">SUM(H91:H91)</f>
        <v>434.4</v>
      </c>
      <c r="I92" s="178">
        <f t="shared" si="26"/>
        <v>0</v>
      </c>
      <c r="J92" s="178">
        <f t="shared" si="26"/>
        <v>0</v>
      </c>
      <c r="K92" s="246"/>
      <c r="L92" s="152"/>
      <c r="M92" s="153"/>
      <c r="N92" s="316"/>
      <c r="O92" s="317"/>
    </row>
    <row r="93" spans="1:15" ht="12.75" x14ac:dyDescent="0.2">
      <c r="A93" s="291" t="s">
        <v>7</v>
      </c>
      <c r="B93" s="294" t="s">
        <v>49</v>
      </c>
      <c r="C93" s="297" t="s">
        <v>79</v>
      </c>
      <c r="D93" s="300" t="s">
        <v>70</v>
      </c>
      <c r="E93" s="355" t="s">
        <v>62</v>
      </c>
      <c r="F93" s="355" t="s">
        <v>69</v>
      </c>
      <c r="G93" s="107" t="s">
        <v>67</v>
      </c>
      <c r="H93" s="124">
        <v>51.3</v>
      </c>
      <c r="I93" s="110">
        <v>78.5</v>
      </c>
      <c r="J93" s="110">
        <v>31</v>
      </c>
      <c r="K93" s="381" t="s">
        <v>235</v>
      </c>
      <c r="L93" s="138" t="s">
        <v>144</v>
      </c>
      <c r="M93" s="139" t="s">
        <v>136</v>
      </c>
      <c r="N93" s="312" t="s">
        <v>186</v>
      </c>
      <c r="O93" s="313"/>
    </row>
    <row r="94" spans="1:15" ht="33" customHeight="1" x14ac:dyDescent="0.2">
      <c r="A94" s="292"/>
      <c r="B94" s="295"/>
      <c r="C94" s="298"/>
      <c r="D94" s="301"/>
      <c r="E94" s="400"/>
      <c r="F94" s="400"/>
      <c r="G94" s="131"/>
      <c r="H94" s="132"/>
      <c r="I94" s="150"/>
      <c r="J94" s="150"/>
      <c r="K94" s="413"/>
      <c r="L94" s="175"/>
      <c r="M94" s="176"/>
      <c r="N94" s="314"/>
      <c r="O94" s="315"/>
    </row>
    <row r="95" spans="1:15" ht="57" customHeight="1" thickBot="1" x14ac:dyDescent="0.25">
      <c r="A95" s="293"/>
      <c r="B95" s="296"/>
      <c r="C95" s="299"/>
      <c r="D95" s="302"/>
      <c r="E95" s="356"/>
      <c r="F95" s="356"/>
      <c r="G95" s="120" t="s">
        <v>8</v>
      </c>
      <c r="H95" s="177">
        <f>SUM(H93:H94)</f>
        <v>51.3</v>
      </c>
      <c r="I95" s="178">
        <f t="shared" ref="I95:J95" si="27">SUM(I93:I94)</f>
        <v>78.5</v>
      </c>
      <c r="J95" s="178">
        <f t="shared" si="27"/>
        <v>31</v>
      </c>
      <c r="K95" s="412"/>
      <c r="L95" s="116" t="s">
        <v>136</v>
      </c>
      <c r="M95" s="117" t="s">
        <v>185</v>
      </c>
      <c r="N95" s="316"/>
      <c r="O95" s="317"/>
    </row>
    <row r="96" spans="1:15" ht="12.75" x14ac:dyDescent="0.2">
      <c r="A96" s="291" t="s">
        <v>7</v>
      </c>
      <c r="B96" s="294" t="s">
        <v>49</v>
      </c>
      <c r="C96" s="297" t="s">
        <v>80</v>
      </c>
      <c r="D96" s="300" t="s">
        <v>109</v>
      </c>
      <c r="E96" s="355" t="s">
        <v>62</v>
      </c>
      <c r="F96" s="355" t="s">
        <v>54</v>
      </c>
      <c r="G96" s="107" t="s">
        <v>67</v>
      </c>
      <c r="H96" s="124">
        <v>136.19999999999999</v>
      </c>
      <c r="I96" s="110">
        <v>147.6</v>
      </c>
      <c r="J96" s="110">
        <v>140.80000000000001</v>
      </c>
      <c r="K96" s="381" t="s">
        <v>107</v>
      </c>
      <c r="L96" s="138" t="s">
        <v>68</v>
      </c>
      <c r="M96" s="139" t="s">
        <v>80</v>
      </c>
      <c r="N96" s="312"/>
      <c r="O96" s="313"/>
    </row>
    <row r="97" spans="1:15" ht="67.5" customHeight="1" thickBot="1" x14ac:dyDescent="0.25">
      <c r="A97" s="293"/>
      <c r="B97" s="296"/>
      <c r="C97" s="299"/>
      <c r="D97" s="302"/>
      <c r="E97" s="356"/>
      <c r="F97" s="356"/>
      <c r="G97" s="120" t="s">
        <v>8</v>
      </c>
      <c r="H97" s="177">
        <f>SUM(H96:H96)</f>
        <v>136.19999999999999</v>
      </c>
      <c r="I97" s="178">
        <f t="shared" ref="I97:J97" si="28">SUM(I96:I96)</f>
        <v>147.6</v>
      </c>
      <c r="J97" s="178">
        <f t="shared" si="28"/>
        <v>140.80000000000001</v>
      </c>
      <c r="K97" s="412"/>
      <c r="L97" s="116"/>
      <c r="M97" s="117"/>
      <c r="N97" s="316"/>
      <c r="O97" s="317"/>
    </row>
    <row r="98" spans="1:15" ht="12.75" x14ac:dyDescent="0.2">
      <c r="A98" s="402" t="s">
        <v>7</v>
      </c>
      <c r="B98" s="405" t="s">
        <v>49</v>
      </c>
      <c r="C98" s="408" t="s">
        <v>81</v>
      </c>
      <c r="D98" s="300" t="s">
        <v>236</v>
      </c>
      <c r="E98" s="355" t="s">
        <v>62</v>
      </c>
      <c r="F98" s="355" t="s">
        <v>54</v>
      </c>
      <c r="G98" s="107" t="s">
        <v>67</v>
      </c>
      <c r="H98" s="124">
        <v>8.6</v>
      </c>
      <c r="I98" s="110">
        <v>8.6</v>
      </c>
      <c r="J98" s="110">
        <v>3.8</v>
      </c>
      <c r="K98" s="381" t="s">
        <v>106</v>
      </c>
      <c r="L98" s="138"/>
      <c r="M98" s="139"/>
      <c r="N98" s="312"/>
      <c r="O98" s="313"/>
    </row>
    <row r="99" spans="1:15" ht="12.75" x14ac:dyDescent="0.2">
      <c r="A99" s="403"/>
      <c r="B99" s="406"/>
      <c r="C99" s="409"/>
      <c r="D99" s="301"/>
      <c r="E99" s="304"/>
      <c r="F99" s="304"/>
      <c r="G99" s="131"/>
      <c r="H99" s="242"/>
      <c r="I99" s="150"/>
      <c r="J99" s="150"/>
      <c r="K99" s="411"/>
      <c r="L99" s="175" t="s">
        <v>96</v>
      </c>
      <c r="M99" s="176" t="s">
        <v>188</v>
      </c>
      <c r="N99" s="314"/>
      <c r="O99" s="315"/>
    </row>
    <row r="100" spans="1:15" ht="21.75" customHeight="1" thickBot="1" x14ac:dyDescent="0.25">
      <c r="A100" s="404"/>
      <c r="B100" s="407"/>
      <c r="C100" s="410"/>
      <c r="D100" s="302"/>
      <c r="E100" s="356"/>
      <c r="F100" s="356"/>
      <c r="G100" s="247" t="s">
        <v>8</v>
      </c>
      <c r="H100" s="248">
        <f>SUM(H98:H98)</f>
        <v>8.6</v>
      </c>
      <c r="I100" s="249">
        <f t="shared" ref="I100:J100" si="29">SUM(I98:I98)</f>
        <v>8.6</v>
      </c>
      <c r="J100" s="249">
        <f t="shared" si="29"/>
        <v>3.8</v>
      </c>
      <c r="K100" s="412"/>
      <c r="L100" s="116" t="s">
        <v>65</v>
      </c>
      <c r="M100" s="117" t="s">
        <v>122</v>
      </c>
      <c r="N100" s="316"/>
      <c r="O100" s="317"/>
    </row>
    <row r="101" spans="1:15" ht="12.75" x14ac:dyDescent="0.2">
      <c r="A101" s="291" t="s">
        <v>7</v>
      </c>
      <c r="B101" s="294" t="s">
        <v>49</v>
      </c>
      <c r="C101" s="297" t="s">
        <v>84</v>
      </c>
      <c r="D101" s="300" t="s">
        <v>237</v>
      </c>
      <c r="E101" s="355" t="s">
        <v>62</v>
      </c>
      <c r="F101" s="355" t="s">
        <v>69</v>
      </c>
      <c r="G101" s="107" t="s">
        <v>67</v>
      </c>
      <c r="H101" s="124">
        <v>19.7</v>
      </c>
      <c r="I101" s="110">
        <v>9</v>
      </c>
      <c r="J101" s="110">
        <v>7.4</v>
      </c>
      <c r="K101" s="381" t="s">
        <v>89</v>
      </c>
      <c r="L101" s="158" t="s">
        <v>68</v>
      </c>
      <c r="M101" s="119" t="s">
        <v>60</v>
      </c>
      <c r="N101" s="312"/>
      <c r="O101" s="313"/>
    </row>
    <row r="102" spans="1:15" ht="31.5" customHeight="1" thickBot="1" x14ac:dyDescent="0.25">
      <c r="A102" s="293"/>
      <c r="B102" s="296"/>
      <c r="C102" s="299"/>
      <c r="D102" s="302"/>
      <c r="E102" s="356"/>
      <c r="F102" s="356"/>
      <c r="G102" s="120" t="s">
        <v>8</v>
      </c>
      <c r="H102" s="177">
        <f>SUM(H101:H101)</f>
        <v>19.7</v>
      </c>
      <c r="I102" s="178">
        <f t="shared" ref="I102:J102" si="30">SUM(I101:I101)</f>
        <v>9</v>
      </c>
      <c r="J102" s="178">
        <f t="shared" si="30"/>
        <v>7.4</v>
      </c>
      <c r="K102" s="412"/>
      <c r="L102" s="116"/>
      <c r="M102" s="117"/>
      <c r="N102" s="316"/>
      <c r="O102" s="317"/>
    </row>
    <row r="103" spans="1:15" ht="18" customHeight="1" x14ac:dyDescent="0.2">
      <c r="A103" s="390" t="s">
        <v>7</v>
      </c>
      <c r="B103" s="393" t="s">
        <v>49</v>
      </c>
      <c r="C103" s="395" t="s">
        <v>111</v>
      </c>
      <c r="D103" s="397" t="s">
        <v>238</v>
      </c>
      <c r="E103" s="355" t="s">
        <v>62</v>
      </c>
      <c r="F103" s="303" t="s">
        <v>75</v>
      </c>
      <c r="G103" s="449" t="s">
        <v>152</v>
      </c>
      <c r="H103" s="124">
        <v>144.80000000000001</v>
      </c>
      <c r="I103" s="110">
        <v>71.2</v>
      </c>
      <c r="J103" s="110">
        <v>71.2</v>
      </c>
      <c r="K103" s="66"/>
      <c r="L103" s="138"/>
      <c r="M103" s="139"/>
      <c r="N103" s="312"/>
      <c r="O103" s="313"/>
    </row>
    <row r="104" spans="1:15" ht="24" customHeight="1" x14ac:dyDescent="0.2">
      <c r="A104" s="391"/>
      <c r="B104" s="295"/>
      <c r="C104" s="298"/>
      <c r="D104" s="398"/>
      <c r="E104" s="400"/>
      <c r="F104" s="304"/>
      <c r="G104" s="450"/>
      <c r="H104" s="132"/>
      <c r="I104" s="150">
        <v>0</v>
      </c>
      <c r="J104" s="150"/>
      <c r="K104" s="250" t="s">
        <v>63</v>
      </c>
      <c r="L104" s="175"/>
      <c r="M104" s="176"/>
      <c r="N104" s="314"/>
      <c r="O104" s="315"/>
    </row>
    <row r="105" spans="1:15" ht="47.25" customHeight="1" thickBot="1" x14ac:dyDescent="0.25">
      <c r="A105" s="392"/>
      <c r="B105" s="394"/>
      <c r="C105" s="396"/>
      <c r="D105" s="399"/>
      <c r="E105" s="356"/>
      <c r="F105" s="305"/>
      <c r="G105" s="120" t="s">
        <v>8</v>
      </c>
      <c r="H105" s="177">
        <f t="shared" ref="H105:J105" si="31">SUM(H103:H104)</f>
        <v>144.80000000000001</v>
      </c>
      <c r="I105" s="178">
        <f t="shared" si="31"/>
        <v>71.2</v>
      </c>
      <c r="J105" s="178">
        <f t="shared" si="31"/>
        <v>71.2</v>
      </c>
      <c r="K105" s="250"/>
      <c r="L105" s="175"/>
      <c r="M105" s="176"/>
      <c r="N105" s="316"/>
      <c r="O105" s="317"/>
    </row>
    <row r="106" spans="1:15" ht="12.75" x14ac:dyDescent="0.2">
      <c r="A106" s="390" t="s">
        <v>7</v>
      </c>
      <c r="B106" s="393" t="s">
        <v>49</v>
      </c>
      <c r="C106" s="395" t="s">
        <v>116</v>
      </c>
      <c r="D106" s="397" t="s">
        <v>239</v>
      </c>
      <c r="E106" s="355" t="s">
        <v>62</v>
      </c>
      <c r="F106" s="303" t="s">
        <v>114</v>
      </c>
      <c r="G106" s="107" t="s">
        <v>66</v>
      </c>
      <c r="H106" s="124">
        <v>0</v>
      </c>
      <c r="I106" s="110">
        <v>0</v>
      </c>
      <c r="J106" s="110">
        <v>0</v>
      </c>
      <c r="K106" s="66" t="s">
        <v>115</v>
      </c>
      <c r="L106" s="138"/>
      <c r="M106" s="139"/>
      <c r="N106" s="380" t="s">
        <v>187</v>
      </c>
      <c r="O106" s="313"/>
    </row>
    <row r="107" spans="1:15" ht="12.75" x14ac:dyDescent="0.2">
      <c r="A107" s="391"/>
      <c r="B107" s="295"/>
      <c r="C107" s="298"/>
      <c r="D107" s="398"/>
      <c r="E107" s="386"/>
      <c r="F107" s="304"/>
      <c r="G107" s="131" t="s">
        <v>64</v>
      </c>
      <c r="H107" s="132">
        <v>71.3</v>
      </c>
      <c r="I107" s="150">
        <v>71.2</v>
      </c>
      <c r="J107" s="150">
        <v>2.5</v>
      </c>
      <c r="K107" s="250" t="s">
        <v>98</v>
      </c>
      <c r="L107" s="175" t="s">
        <v>65</v>
      </c>
      <c r="M107" s="176" t="s">
        <v>65</v>
      </c>
      <c r="N107" s="314"/>
      <c r="O107" s="315"/>
    </row>
    <row r="108" spans="1:15" ht="66" customHeight="1" thickBot="1" x14ac:dyDescent="0.25">
      <c r="A108" s="392"/>
      <c r="B108" s="394"/>
      <c r="C108" s="396"/>
      <c r="D108" s="399"/>
      <c r="E108" s="356"/>
      <c r="F108" s="305"/>
      <c r="G108" s="120" t="s">
        <v>8</v>
      </c>
      <c r="H108" s="177">
        <f t="shared" ref="H108:J108" si="32">SUM(H106:H107)</f>
        <v>71.3</v>
      </c>
      <c r="I108" s="178">
        <f t="shared" si="32"/>
        <v>71.2</v>
      </c>
      <c r="J108" s="178">
        <f t="shared" si="32"/>
        <v>2.5</v>
      </c>
      <c r="K108" s="252"/>
      <c r="L108" s="253"/>
      <c r="M108" s="254"/>
      <c r="N108" s="316"/>
      <c r="O108" s="317"/>
    </row>
    <row r="109" spans="1:15" ht="12.75" x14ac:dyDescent="0.2">
      <c r="A109" s="390" t="s">
        <v>7</v>
      </c>
      <c r="B109" s="393" t="s">
        <v>49</v>
      </c>
      <c r="C109" s="395" t="s">
        <v>120</v>
      </c>
      <c r="D109" s="397" t="s">
        <v>240</v>
      </c>
      <c r="E109" s="355" t="s">
        <v>62</v>
      </c>
      <c r="F109" s="401" t="s">
        <v>119</v>
      </c>
      <c r="G109" s="107" t="s">
        <v>64</v>
      </c>
      <c r="H109" s="124">
        <v>20.3</v>
      </c>
      <c r="I109" s="110">
        <v>30.4</v>
      </c>
      <c r="J109" s="110">
        <v>0</v>
      </c>
      <c r="K109" s="66" t="s">
        <v>115</v>
      </c>
      <c r="L109" s="138"/>
      <c r="M109" s="139"/>
      <c r="N109" s="380" t="s">
        <v>187</v>
      </c>
      <c r="O109" s="313"/>
    </row>
    <row r="110" spans="1:15" ht="12.75" x14ac:dyDescent="0.2">
      <c r="A110" s="391"/>
      <c r="B110" s="295"/>
      <c r="C110" s="298"/>
      <c r="D110" s="398"/>
      <c r="E110" s="400"/>
      <c r="F110" s="304"/>
      <c r="G110" s="255" t="s">
        <v>118</v>
      </c>
      <c r="H110" s="225"/>
      <c r="I110" s="197">
        <v>0</v>
      </c>
      <c r="J110" s="197">
        <v>0</v>
      </c>
      <c r="K110" s="250" t="s">
        <v>98</v>
      </c>
      <c r="L110" s="175" t="s">
        <v>65</v>
      </c>
      <c r="M110" s="176" t="s">
        <v>65</v>
      </c>
      <c r="N110" s="314"/>
      <c r="O110" s="315"/>
    </row>
    <row r="111" spans="1:15" ht="38.25" customHeight="1" thickBot="1" x14ac:dyDescent="0.25">
      <c r="A111" s="392"/>
      <c r="B111" s="394"/>
      <c r="C111" s="396"/>
      <c r="D111" s="399"/>
      <c r="E111" s="356"/>
      <c r="F111" s="305"/>
      <c r="G111" s="120" t="s">
        <v>8</v>
      </c>
      <c r="H111" s="177">
        <f t="shared" ref="H111:J111" si="33">SUM(H109:H110)</f>
        <v>20.3</v>
      </c>
      <c r="I111" s="178">
        <f t="shared" si="33"/>
        <v>30.4</v>
      </c>
      <c r="J111" s="178">
        <f t="shared" si="33"/>
        <v>0</v>
      </c>
      <c r="K111" s="250"/>
      <c r="L111" s="175"/>
      <c r="M111" s="176"/>
      <c r="N111" s="316"/>
      <c r="O111" s="317"/>
    </row>
    <row r="112" spans="1:15" ht="43.5" customHeight="1" x14ac:dyDescent="0.2">
      <c r="A112" s="390" t="s">
        <v>7</v>
      </c>
      <c r="B112" s="393" t="s">
        <v>49</v>
      </c>
      <c r="C112" s="395" t="s">
        <v>128</v>
      </c>
      <c r="D112" s="397" t="s">
        <v>143</v>
      </c>
      <c r="E112" s="355" t="s">
        <v>62</v>
      </c>
      <c r="F112" s="303" t="s">
        <v>127</v>
      </c>
      <c r="G112" s="107" t="s">
        <v>67</v>
      </c>
      <c r="H112" s="124">
        <v>43.4</v>
      </c>
      <c r="I112" s="110">
        <v>10.1</v>
      </c>
      <c r="J112" s="256">
        <v>10.1</v>
      </c>
      <c r="K112" s="66" t="s">
        <v>142</v>
      </c>
      <c r="L112" s="138" t="s">
        <v>65</v>
      </c>
      <c r="M112" s="139" t="s">
        <v>65</v>
      </c>
      <c r="N112" s="312" t="s">
        <v>254</v>
      </c>
      <c r="O112" s="313"/>
    </row>
    <row r="113" spans="1:15" ht="31.5" customHeight="1" thickBot="1" x14ac:dyDescent="0.25">
      <c r="A113" s="392"/>
      <c r="B113" s="394"/>
      <c r="C113" s="396"/>
      <c r="D113" s="399"/>
      <c r="E113" s="356"/>
      <c r="F113" s="305"/>
      <c r="G113" s="120"/>
      <c r="H113" s="177">
        <f>H112*1</f>
        <v>43.4</v>
      </c>
      <c r="I113" s="178">
        <f t="shared" ref="I113:J113" si="34">I112*1</f>
        <v>10.1</v>
      </c>
      <c r="J113" s="257">
        <f t="shared" si="34"/>
        <v>10.1</v>
      </c>
      <c r="K113" s="16" t="s">
        <v>141</v>
      </c>
      <c r="L113" s="116"/>
      <c r="M113" s="117"/>
      <c r="N113" s="316"/>
      <c r="O113" s="317"/>
    </row>
    <row r="114" spans="1:15" ht="20.25" customHeight="1" x14ac:dyDescent="0.2">
      <c r="A114" s="180" t="s">
        <v>7</v>
      </c>
      <c r="B114" s="181" t="s">
        <v>49</v>
      </c>
      <c r="C114" s="182" t="s">
        <v>129</v>
      </c>
      <c r="D114" s="63" t="s">
        <v>126</v>
      </c>
      <c r="E114" s="183"/>
      <c r="F114" s="258" t="s">
        <v>138</v>
      </c>
      <c r="G114" s="50" t="s">
        <v>67</v>
      </c>
      <c r="H114" s="184">
        <v>5.8</v>
      </c>
      <c r="I114" s="185">
        <v>8.3000000000000007</v>
      </c>
      <c r="J114" s="259">
        <v>8</v>
      </c>
      <c r="K114" s="159"/>
      <c r="L114" s="158"/>
      <c r="M114" s="119"/>
      <c r="N114" s="312"/>
      <c r="O114" s="313"/>
    </row>
    <row r="115" spans="1:15" ht="17.25" customHeight="1" thickBot="1" x14ac:dyDescent="0.25">
      <c r="A115" s="187"/>
      <c r="B115" s="188"/>
      <c r="C115" s="189"/>
      <c r="D115" s="64"/>
      <c r="E115" s="190"/>
      <c r="F115" s="260"/>
      <c r="G115" s="261"/>
      <c r="H115" s="191">
        <f>H114*1</f>
        <v>5.8</v>
      </c>
      <c r="I115" s="192">
        <f t="shared" ref="I115:J115" si="35">I114*1</f>
        <v>8.3000000000000007</v>
      </c>
      <c r="J115" s="191">
        <f t="shared" si="35"/>
        <v>8</v>
      </c>
      <c r="K115" s="16"/>
      <c r="L115" s="116"/>
      <c r="M115" s="117"/>
      <c r="N115" s="316"/>
      <c r="O115" s="317"/>
    </row>
    <row r="116" spans="1:15" ht="12.75" x14ac:dyDescent="0.2">
      <c r="A116" s="262" t="s">
        <v>7</v>
      </c>
      <c r="B116" s="263" t="s">
        <v>49</v>
      </c>
      <c r="C116" s="208" t="s">
        <v>139</v>
      </c>
      <c r="D116" s="398" t="s">
        <v>241</v>
      </c>
      <c r="E116" s="209" t="s">
        <v>62</v>
      </c>
      <c r="F116" s="264" t="s">
        <v>127</v>
      </c>
      <c r="G116" s="195" t="s">
        <v>67</v>
      </c>
      <c r="H116" s="225">
        <v>57.9</v>
      </c>
      <c r="I116" s="197">
        <v>0.9</v>
      </c>
      <c r="J116" s="265">
        <v>0</v>
      </c>
      <c r="K116" s="310" t="s">
        <v>242</v>
      </c>
      <c r="L116" s="198" t="s">
        <v>86</v>
      </c>
      <c r="M116" s="130" t="s">
        <v>178</v>
      </c>
      <c r="N116" s="312" t="s">
        <v>177</v>
      </c>
      <c r="O116" s="313"/>
    </row>
    <row r="117" spans="1:15" ht="69" customHeight="1" thickBot="1" x14ac:dyDescent="0.25">
      <c r="A117" s="262"/>
      <c r="B117" s="263"/>
      <c r="C117" s="208"/>
      <c r="D117" s="399"/>
      <c r="E117" s="209"/>
      <c r="F117" s="264"/>
      <c r="G117" s="120"/>
      <c r="H117" s="177">
        <f>H116*1</f>
        <v>57.9</v>
      </c>
      <c r="I117" s="178">
        <f t="shared" ref="I117:J117" si="36">I116*1</f>
        <v>0.9</v>
      </c>
      <c r="J117" s="257">
        <f t="shared" si="36"/>
        <v>0</v>
      </c>
      <c r="K117" s="360"/>
      <c r="L117" s="198"/>
      <c r="M117" s="130"/>
      <c r="N117" s="316"/>
      <c r="O117" s="317"/>
    </row>
    <row r="118" spans="1:15" ht="24.75" customHeight="1" x14ac:dyDescent="0.2">
      <c r="A118" s="291" t="s">
        <v>7</v>
      </c>
      <c r="B118" s="294" t="s">
        <v>49</v>
      </c>
      <c r="C118" s="297" t="s">
        <v>140</v>
      </c>
      <c r="D118" s="300" t="s">
        <v>243</v>
      </c>
      <c r="E118" s="303" t="s">
        <v>62</v>
      </c>
      <c r="F118" s="306" t="s">
        <v>127</v>
      </c>
      <c r="G118" s="107" t="s">
        <v>67</v>
      </c>
      <c r="H118" s="108">
        <v>26.6</v>
      </c>
      <c r="I118" s="110">
        <v>26.1</v>
      </c>
      <c r="J118" s="110">
        <v>16.5</v>
      </c>
      <c r="K118" s="309" t="s">
        <v>244</v>
      </c>
      <c r="L118" s="138" t="s">
        <v>86</v>
      </c>
      <c r="M118" s="139" t="s">
        <v>178</v>
      </c>
      <c r="N118" s="312" t="s">
        <v>176</v>
      </c>
      <c r="O118" s="313"/>
    </row>
    <row r="119" spans="1:15" ht="70.5" customHeight="1" thickBot="1" x14ac:dyDescent="0.25">
      <c r="A119" s="293"/>
      <c r="B119" s="296"/>
      <c r="C119" s="299"/>
      <c r="D119" s="302"/>
      <c r="E119" s="305"/>
      <c r="F119" s="308"/>
      <c r="G119" s="120"/>
      <c r="H119" s="121">
        <f>H118*1</f>
        <v>26.6</v>
      </c>
      <c r="I119" s="121">
        <f t="shared" ref="I119:J119" si="37">I118*1</f>
        <v>26.1</v>
      </c>
      <c r="J119" s="121">
        <f t="shared" si="37"/>
        <v>16.5</v>
      </c>
      <c r="K119" s="311"/>
      <c r="L119" s="116"/>
      <c r="M119" s="117"/>
      <c r="N119" s="316"/>
      <c r="O119" s="317"/>
    </row>
    <row r="120" spans="1:15" ht="37.5" customHeight="1" x14ac:dyDescent="0.2">
      <c r="A120" s="291" t="s">
        <v>7</v>
      </c>
      <c r="B120" s="294" t="s">
        <v>49</v>
      </c>
      <c r="C120" s="297" t="s">
        <v>146</v>
      </c>
      <c r="D120" s="300" t="s">
        <v>150</v>
      </c>
      <c r="E120" s="303" t="s">
        <v>62</v>
      </c>
      <c r="F120" s="306" t="s">
        <v>114</v>
      </c>
      <c r="G120" s="107" t="s">
        <v>64</v>
      </c>
      <c r="H120" s="108">
        <v>0</v>
      </c>
      <c r="I120" s="110">
        <v>107.8</v>
      </c>
      <c r="J120" s="110">
        <v>7.8</v>
      </c>
      <c r="K120" s="309" t="s">
        <v>245</v>
      </c>
      <c r="L120" s="138" t="s">
        <v>86</v>
      </c>
      <c r="M120" s="139" t="s">
        <v>86</v>
      </c>
      <c r="N120" s="312" t="s">
        <v>247</v>
      </c>
      <c r="O120" s="313"/>
    </row>
    <row r="121" spans="1:15" ht="30" customHeight="1" x14ac:dyDescent="0.2">
      <c r="A121" s="292"/>
      <c r="B121" s="295"/>
      <c r="C121" s="298"/>
      <c r="D121" s="301"/>
      <c r="E121" s="304"/>
      <c r="F121" s="307"/>
      <c r="G121" s="131"/>
      <c r="H121" s="140"/>
      <c r="I121" s="251"/>
      <c r="J121" s="150"/>
      <c r="K121" s="310"/>
      <c r="L121" s="198"/>
      <c r="M121" s="130"/>
      <c r="N121" s="314"/>
      <c r="O121" s="315"/>
    </row>
    <row r="122" spans="1:15" ht="36.75" customHeight="1" thickBot="1" x14ac:dyDescent="0.25">
      <c r="A122" s="293"/>
      <c r="B122" s="296"/>
      <c r="C122" s="299"/>
      <c r="D122" s="302"/>
      <c r="E122" s="305"/>
      <c r="F122" s="308"/>
      <c r="G122" s="120"/>
      <c r="H122" s="121">
        <f>H120+H121</f>
        <v>0</v>
      </c>
      <c r="I122" s="121">
        <f t="shared" ref="I122:J122" si="38">I120+I121</f>
        <v>107.8</v>
      </c>
      <c r="J122" s="121">
        <f t="shared" si="38"/>
        <v>7.8</v>
      </c>
      <c r="K122" s="311"/>
      <c r="L122" s="116"/>
      <c r="M122" s="117"/>
      <c r="N122" s="316"/>
      <c r="O122" s="317"/>
    </row>
    <row r="123" spans="1:15" ht="12" customHeight="1" x14ac:dyDescent="0.2">
      <c r="A123" s="291" t="s">
        <v>7</v>
      </c>
      <c r="B123" s="294" t="s">
        <v>49</v>
      </c>
      <c r="C123" s="297" t="s">
        <v>207</v>
      </c>
      <c r="D123" s="300" t="s">
        <v>206</v>
      </c>
      <c r="E123" s="303" t="s">
        <v>62</v>
      </c>
      <c r="F123" s="306" t="s">
        <v>114</v>
      </c>
      <c r="G123" s="107" t="s">
        <v>64</v>
      </c>
      <c r="H123" s="108">
        <v>0</v>
      </c>
      <c r="I123" s="110">
        <v>5.2</v>
      </c>
      <c r="J123" s="110">
        <v>0</v>
      </c>
      <c r="K123" s="309" t="s">
        <v>245</v>
      </c>
      <c r="L123" s="138" t="s">
        <v>86</v>
      </c>
      <c r="M123" s="139" t="s">
        <v>86</v>
      </c>
      <c r="N123" s="312" t="s">
        <v>246</v>
      </c>
      <c r="O123" s="313"/>
    </row>
    <row r="124" spans="1:15" ht="44.25" customHeight="1" thickBot="1" x14ac:dyDescent="0.25">
      <c r="A124" s="293"/>
      <c r="B124" s="296"/>
      <c r="C124" s="299"/>
      <c r="D124" s="302"/>
      <c r="E124" s="305"/>
      <c r="F124" s="308"/>
      <c r="G124" s="120"/>
      <c r="H124" s="121">
        <f>H123*1</f>
        <v>0</v>
      </c>
      <c r="I124" s="121">
        <f t="shared" ref="I124:J124" si="39">I123*1</f>
        <v>5.2</v>
      </c>
      <c r="J124" s="121">
        <f t="shared" si="39"/>
        <v>0</v>
      </c>
      <c r="K124" s="311"/>
      <c r="L124" s="116"/>
      <c r="M124" s="117"/>
      <c r="N124" s="316"/>
      <c r="O124" s="317"/>
    </row>
    <row r="125" spans="1:15" ht="12" customHeight="1" x14ac:dyDescent="0.2">
      <c r="A125" s="291" t="s">
        <v>7</v>
      </c>
      <c r="B125" s="294" t="s">
        <v>49</v>
      </c>
      <c r="C125" s="297" t="s">
        <v>147</v>
      </c>
      <c r="D125" s="300" t="s">
        <v>155</v>
      </c>
      <c r="E125" s="303" t="s">
        <v>62</v>
      </c>
      <c r="F125" s="306" t="s">
        <v>114</v>
      </c>
      <c r="G125" s="107" t="s">
        <v>64</v>
      </c>
      <c r="H125" s="108">
        <v>0</v>
      </c>
      <c r="I125" s="110">
        <v>14.2</v>
      </c>
      <c r="J125" s="110">
        <v>0</v>
      </c>
      <c r="K125" s="309" t="s">
        <v>245</v>
      </c>
      <c r="L125" s="138" t="s">
        <v>86</v>
      </c>
      <c r="M125" s="139" t="s">
        <v>178</v>
      </c>
      <c r="N125" s="380" t="s">
        <v>248</v>
      </c>
      <c r="O125" s="313"/>
    </row>
    <row r="126" spans="1:15" ht="63.75" customHeight="1" thickBot="1" x14ac:dyDescent="0.25">
      <c r="A126" s="293"/>
      <c r="B126" s="296"/>
      <c r="C126" s="299"/>
      <c r="D126" s="302"/>
      <c r="E126" s="305"/>
      <c r="F126" s="308"/>
      <c r="G126" s="120"/>
      <c r="H126" s="121">
        <f>H125*1</f>
        <v>0</v>
      </c>
      <c r="I126" s="121">
        <f t="shared" ref="I126:J126" si="40">I125*1</f>
        <v>14.2</v>
      </c>
      <c r="J126" s="121">
        <f t="shared" si="40"/>
        <v>0</v>
      </c>
      <c r="K126" s="311"/>
      <c r="L126" s="116"/>
      <c r="M126" s="117"/>
      <c r="N126" s="316"/>
      <c r="O126" s="317"/>
    </row>
    <row r="127" spans="1:15" ht="12.75" x14ac:dyDescent="0.2">
      <c r="A127" s="291" t="s">
        <v>7</v>
      </c>
      <c r="B127" s="294" t="s">
        <v>49</v>
      </c>
      <c r="C127" s="297" t="s">
        <v>148</v>
      </c>
      <c r="D127" s="300" t="s">
        <v>249</v>
      </c>
      <c r="E127" s="303" t="s">
        <v>62</v>
      </c>
      <c r="F127" s="306" t="s">
        <v>114</v>
      </c>
      <c r="G127" s="107" t="s">
        <v>64</v>
      </c>
      <c r="H127" s="108">
        <v>0</v>
      </c>
      <c r="I127" s="110">
        <v>4</v>
      </c>
      <c r="J127" s="110">
        <v>4</v>
      </c>
      <c r="K127" s="309" t="s">
        <v>245</v>
      </c>
      <c r="L127" s="138" t="s">
        <v>86</v>
      </c>
      <c r="M127" s="139" t="s">
        <v>86</v>
      </c>
      <c r="N127" s="312" t="s">
        <v>180</v>
      </c>
      <c r="O127" s="313"/>
    </row>
    <row r="128" spans="1:15" ht="12.75" x14ac:dyDescent="0.2">
      <c r="A128" s="292"/>
      <c r="B128" s="295"/>
      <c r="C128" s="298"/>
      <c r="D128" s="301"/>
      <c r="E128" s="304"/>
      <c r="F128" s="307"/>
      <c r="G128" s="131" t="s">
        <v>67</v>
      </c>
      <c r="H128" s="140">
        <v>0</v>
      </c>
      <c r="I128" s="150">
        <v>2.6</v>
      </c>
      <c r="J128" s="150">
        <v>2.4</v>
      </c>
      <c r="K128" s="310"/>
      <c r="L128" s="198"/>
      <c r="M128" s="130"/>
      <c r="N128" s="314"/>
      <c r="O128" s="315"/>
    </row>
    <row r="129" spans="1:15" ht="33.75" customHeight="1" thickBot="1" x14ac:dyDescent="0.25">
      <c r="A129" s="293"/>
      <c r="B129" s="296"/>
      <c r="C129" s="299"/>
      <c r="D129" s="302"/>
      <c r="E129" s="305"/>
      <c r="F129" s="308"/>
      <c r="G129" s="120"/>
      <c r="H129" s="121">
        <f>H127+H128</f>
        <v>0</v>
      </c>
      <c r="I129" s="121">
        <f t="shared" ref="I129:J129" si="41">I127+I128</f>
        <v>6.6</v>
      </c>
      <c r="J129" s="121">
        <f t="shared" si="41"/>
        <v>6.4</v>
      </c>
      <c r="K129" s="311"/>
      <c r="L129" s="116"/>
      <c r="M129" s="117"/>
      <c r="N129" s="316"/>
      <c r="O129" s="317"/>
    </row>
    <row r="130" spans="1:15" ht="38.25" x14ac:dyDescent="0.2">
      <c r="A130" s="291" t="s">
        <v>7</v>
      </c>
      <c r="B130" s="294" t="s">
        <v>49</v>
      </c>
      <c r="C130" s="297" t="s">
        <v>149</v>
      </c>
      <c r="D130" s="300" t="s">
        <v>250</v>
      </c>
      <c r="E130" s="303" t="s">
        <v>62</v>
      </c>
      <c r="F130" s="306" t="s">
        <v>127</v>
      </c>
      <c r="G130" s="243" t="s">
        <v>152</v>
      </c>
      <c r="H130" s="108">
        <v>0</v>
      </c>
      <c r="I130" s="110">
        <v>298.8</v>
      </c>
      <c r="J130" s="110">
        <v>298.8</v>
      </c>
      <c r="K130" s="309" t="s">
        <v>157</v>
      </c>
      <c r="L130" s="138" t="s">
        <v>86</v>
      </c>
      <c r="M130" s="139" t="s">
        <v>86</v>
      </c>
      <c r="N130" s="312" t="s">
        <v>179</v>
      </c>
      <c r="O130" s="313"/>
    </row>
    <row r="131" spans="1:15" ht="12.75" x14ac:dyDescent="0.2">
      <c r="A131" s="292"/>
      <c r="B131" s="295"/>
      <c r="C131" s="298"/>
      <c r="D131" s="301"/>
      <c r="E131" s="304"/>
      <c r="F131" s="307"/>
      <c r="G131" s="131" t="s">
        <v>67</v>
      </c>
      <c r="H131" s="140">
        <v>0</v>
      </c>
      <c r="I131" s="150">
        <v>12</v>
      </c>
      <c r="J131" s="150">
        <v>1.8</v>
      </c>
      <c r="K131" s="310"/>
      <c r="L131" s="198"/>
      <c r="M131" s="130"/>
      <c r="N131" s="314"/>
      <c r="O131" s="315"/>
    </row>
    <row r="132" spans="1:15" ht="56.25" customHeight="1" thickBot="1" x14ac:dyDescent="0.25">
      <c r="A132" s="293"/>
      <c r="B132" s="296"/>
      <c r="C132" s="299"/>
      <c r="D132" s="302"/>
      <c r="E132" s="305"/>
      <c r="F132" s="308"/>
      <c r="G132" s="120"/>
      <c r="H132" s="121">
        <f>H130+H131</f>
        <v>0</v>
      </c>
      <c r="I132" s="121">
        <f t="shared" ref="I132:J132" si="42">I130+I131</f>
        <v>310.8</v>
      </c>
      <c r="J132" s="121">
        <f t="shared" si="42"/>
        <v>300.60000000000002</v>
      </c>
      <c r="K132" s="311"/>
      <c r="L132" s="116"/>
      <c r="M132" s="117"/>
      <c r="N132" s="316"/>
      <c r="O132" s="317"/>
    </row>
    <row r="133" spans="1:15" ht="38.25" x14ac:dyDescent="0.2">
      <c r="A133" s="291" t="s">
        <v>7</v>
      </c>
      <c r="B133" s="294" t="s">
        <v>49</v>
      </c>
      <c r="C133" s="297" t="s">
        <v>156</v>
      </c>
      <c r="D133" s="300" t="s">
        <v>251</v>
      </c>
      <c r="E133" s="303" t="s">
        <v>62</v>
      </c>
      <c r="F133" s="306" t="s">
        <v>127</v>
      </c>
      <c r="G133" s="243" t="s">
        <v>152</v>
      </c>
      <c r="H133" s="108">
        <v>0</v>
      </c>
      <c r="I133" s="110">
        <v>135.6</v>
      </c>
      <c r="J133" s="110">
        <v>135.6</v>
      </c>
      <c r="K133" s="309" t="s">
        <v>252</v>
      </c>
      <c r="L133" s="138" t="s">
        <v>86</v>
      </c>
      <c r="M133" s="139" t="s">
        <v>86</v>
      </c>
      <c r="N133" s="312" t="s">
        <v>253</v>
      </c>
      <c r="O133" s="313"/>
    </row>
    <row r="134" spans="1:15" ht="12.75" x14ac:dyDescent="0.2">
      <c r="A134" s="292"/>
      <c r="B134" s="295"/>
      <c r="C134" s="298"/>
      <c r="D134" s="301"/>
      <c r="E134" s="304"/>
      <c r="F134" s="307"/>
      <c r="G134" s="131"/>
      <c r="H134" s="140">
        <v>0</v>
      </c>
      <c r="I134" s="150"/>
      <c r="J134" s="150"/>
      <c r="K134" s="310"/>
      <c r="L134" s="198"/>
      <c r="M134" s="130"/>
      <c r="N134" s="314"/>
      <c r="O134" s="315"/>
    </row>
    <row r="135" spans="1:15" ht="15" customHeight="1" thickBot="1" x14ac:dyDescent="0.25">
      <c r="A135" s="293"/>
      <c r="B135" s="296"/>
      <c r="C135" s="299"/>
      <c r="D135" s="302"/>
      <c r="E135" s="305"/>
      <c r="F135" s="308"/>
      <c r="G135" s="120"/>
      <c r="H135" s="121">
        <f>H133+H134</f>
        <v>0</v>
      </c>
      <c r="I135" s="121">
        <f t="shared" ref="I135:J135" si="43">I133+I134</f>
        <v>135.6</v>
      </c>
      <c r="J135" s="121">
        <f t="shared" si="43"/>
        <v>135.6</v>
      </c>
      <c r="K135" s="311"/>
      <c r="L135" s="116"/>
      <c r="M135" s="117"/>
      <c r="N135" s="316"/>
      <c r="O135" s="317"/>
    </row>
    <row r="136" spans="1:15" ht="13.5" thickBot="1" x14ac:dyDescent="0.25">
      <c r="A136" s="216" t="s">
        <v>7</v>
      </c>
      <c r="B136" s="188" t="s">
        <v>49</v>
      </c>
      <c r="C136" s="358" t="s">
        <v>10</v>
      </c>
      <c r="D136" s="359"/>
      <c r="E136" s="359"/>
      <c r="F136" s="359"/>
      <c r="G136" s="359"/>
      <c r="H136" s="266">
        <f>H59+H63+H68+H73+H77+H81+H86+H90+H92+H95+H97+H100+H102+H105+H108+H111+H113+H115+H117+H119+H124+H126+H129+H132+H135+H122</f>
        <v>2953.0000000000005</v>
      </c>
      <c r="I136" s="266">
        <f>I59+I63+I68+I73+I77+I81+I86+I90+I92+I95+I97+I100+I102+I105+I108+I111+I113+I115+I117+I119+I124+I126+I129+I132+I135+I122</f>
        <v>3654.7999999999993</v>
      </c>
      <c r="J136" s="266">
        <f>J59+J63+J68+J73+J77+J81+J86+J90+J92+J95+J97+J100+J102+J105+J108+J111+J113+J115+J117+J119+J124+J126+J129+J132+J135+J122</f>
        <v>3015.6000000000004</v>
      </c>
      <c r="K136" s="267"/>
      <c r="L136" s="267"/>
      <c r="M136" s="267"/>
      <c r="N136" s="68"/>
      <c r="O136" s="69"/>
    </row>
    <row r="137" spans="1:15" ht="13.5" thickBot="1" x14ac:dyDescent="0.25">
      <c r="A137" s="70" t="s">
        <v>7</v>
      </c>
      <c r="B137" s="459" t="s">
        <v>154</v>
      </c>
      <c r="C137" s="460"/>
      <c r="D137" s="460"/>
      <c r="E137" s="460"/>
      <c r="F137" s="460"/>
      <c r="G137" s="460"/>
      <c r="H137" s="268">
        <f>H136+H55+H31+H17</f>
        <v>8217.0000000000018</v>
      </c>
      <c r="I137" s="268">
        <f>I136+I55+I31+I17</f>
        <v>9804.2999999999993</v>
      </c>
      <c r="J137" s="268">
        <f>J136+J55+J31+J17</f>
        <v>9494.8000000000011</v>
      </c>
      <c r="K137" s="269"/>
      <c r="L137" s="269"/>
      <c r="M137" s="269"/>
      <c r="N137" s="270"/>
      <c r="O137" s="271"/>
    </row>
    <row r="138" spans="1:15" ht="13.5" thickBot="1" x14ac:dyDescent="0.25">
      <c r="A138" s="272"/>
      <c r="B138" s="461" t="s">
        <v>11</v>
      </c>
      <c r="C138" s="462"/>
      <c r="D138" s="462"/>
      <c r="E138" s="462"/>
      <c r="F138" s="462"/>
      <c r="G138" s="462"/>
      <c r="H138" s="273">
        <f>H137</f>
        <v>8217.0000000000018</v>
      </c>
      <c r="I138" s="273">
        <f t="shared" ref="I138:J138" si="44">I137</f>
        <v>9804.2999999999993</v>
      </c>
      <c r="J138" s="273">
        <f t="shared" si="44"/>
        <v>9494.8000000000011</v>
      </c>
      <c r="K138" s="369"/>
      <c r="L138" s="369"/>
      <c r="M138" s="369"/>
      <c r="N138" s="72"/>
      <c r="O138" s="73"/>
    </row>
    <row r="153" spans="3:10" ht="22.5" customHeight="1" thickBot="1" x14ac:dyDescent="0.25">
      <c r="E153" s="457" t="s">
        <v>12</v>
      </c>
      <c r="F153" s="458"/>
      <c r="G153" s="458"/>
      <c r="H153" s="458"/>
      <c r="I153" s="458"/>
    </row>
    <row r="154" spans="3:10" ht="57" thickBot="1" x14ac:dyDescent="0.25">
      <c r="C154" s="454" t="s">
        <v>13</v>
      </c>
      <c r="D154" s="455"/>
      <c r="E154" s="455"/>
      <c r="F154" s="455"/>
      <c r="G154" s="456"/>
      <c r="H154" s="30" t="s">
        <v>162</v>
      </c>
      <c r="I154" s="31" t="s">
        <v>163</v>
      </c>
      <c r="J154" s="32" t="s">
        <v>164</v>
      </c>
    </row>
    <row r="155" spans="3:10" ht="13.5" thickBot="1" x14ac:dyDescent="0.25">
      <c r="C155" s="451" t="s">
        <v>14</v>
      </c>
      <c r="D155" s="452"/>
      <c r="E155" s="452"/>
      <c r="F155" s="452"/>
      <c r="G155" s="453"/>
      <c r="H155" s="33">
        <f>H156+H157+H158+H159</f>
        <v>3328.5000000000005</v>
      </c>
      <c r="I155" s="33">
        <f>I156+I157+I158+I159</f>
        <v>3953.7</v>
      </c>
      <c r="J155" s="34">
        <f>J156+J157+J158+J159</f>
        <v>4275.1000000000004</v>
      </c>
    </row>
    <row r="156" spans="3:10" ht="12.75" x14ac:dyDescent="0.2">
      <c r="C156" s="446" t="s">
        <v>167</v>
      </c>
      <c r="D156" s="447"/>
      <c r="E156" s="447"/>
      <c r="F156" s="447"/>
      <c r="G156" s="448"/>
      <c r="H156" s="35">
        <v>2702.9</v>
      </c>
      <c r="I156" s="36">
        <v>2937.2</v>
      </c>
      <c r="J156" s="37">
        <v>3261.2</v>
      </c>
    </row>
    <row r="157" spans="3:10" ht="12.75" x14ac:dyDescent="0.2">
      <c r="C157" s="443" t="s">
        <v>168</v>
      </c>
      <c r="D157" s="444"/>
      <c r="E157" s="444"/>
      <c r="F157" s="444"/>
      <c r="G157" s="445"/>
      <c r="H157" s="38"/>
      <c r="I157" s="39"/>
      <c r="J157" s="40"/>
    </row>
    <row r="158" spans="3:10" ht="12.75" x14ac:dyDescent="0.2">
      <c r="C158" s="443" t="s">
        <v>169</v>
      </c>
      <c r="D158" s="444"/>
      <c r="E158" s="444"/>
      <c r="F158" s="444"/>
      <c r="G158" s="445"/>
      <c r="H158" s="38">
        <v>579.20000000000005</v>
      </c>
      <c r="I158" s="39">
        <v>1005.6</v>
      </c>
      <c r="J158" s="40">
        <v>1003.3</v>
      </c>
    </row>
    <row r="159" spans="3:10" ht="13.5" thickBot="1" x14ac:dyDescent="0.25">
      <c r="C159" s="437" t="s">
        <v>170</v>
      </c>
      <c r="D159" s="438"/>
      <c r="E159" s="438"/>
      <c r="F159" s="438"/>
      <c r="G159" s="439"/>
      <c r="H159" s="41">
        <v>46.4</v>
      </c>
      <c r="I159" s="42">
        <v>10.9</v>
      </c>
      <c r="J159" s="43">
        <v>10.6</v>
      </c>
    </row>
    <row r="160" spans="3:10" ht="13.5" thickBot="1" x14ac:dyDescent="0.25">
      <c r="C160" s="451" t="s">
        <v>15</v>
      </c>
      <c r="D160" s="452"/>
      <c r="E160" s="452"/>
      <c r="F160" s="452"/>
      <c r="G160" s="453"/>
      <c r="H160" s="44">
        <f>H161+H162+H163+H164</f>
        <v>4889.1000000000004</v>
      </c>
      <c r="I160" s="44">
        <f>I161+I162+I163+I164</f>
        <v>5850.6</v>
      </c>
      <c r="J160" s="45">
        <f>J161+J162+J163+J164</f>
        <v>5219.7</v>
      </c>
    </row>
    <row r="161" spans="3:10" ht="12.75" x14ac:dyDescent="0.2">
      <c r="C161" s="446" t="s">
        <v>171</v>
      </c>
      <c r="D161" s="447"/>
      <c r="E161" s="447"/>
      <c r="F161" s="447"/>
      <c r="G161" s="448"/>
      <c r="H161" s="35">
        <v>795.2</v>
      </c>
      <c r="I161" s="36">
        <v>1449.4</v>
      </c>
      <c r="J161" s="37">
        <v>801.8</v>
      </c>
    </row>
    <row r="162" spans="3:10" ht="12.75" x14ac:dyDescent="0.2">
      <c r="C162" s="440" t="s">
        <v>172</v>
      </c>
      <c r="D162" s="441"/>
      <c r="E162" s="441"/>
      <c r="F162" s="441"/>
      <c r="G162" s="442"/>
      <c r="H162" s="38">
        <v>60.5</v>
      </c>
      <c r="I162" s="39">
        <v>1926.5</v>
      </c>
      <c r="J162" s="40">
        <v>1957.6</v>
      </c>
    </row>
    <row r="163" spans="3:10" ht="12.75" x14ac:dyDescent="0.2">
      <c r="C163" s="440" t="s">
        <v>173</v>
      </c>
      <c r="D163" s="441"/>
      <c r="E163" s="441"/>
      <c r="F163" s="441"/>
      <c r="G163" s="442"/>
      <c r="H163" s="38">
        <v>1553.4</v>
      </c>
      <c r="I163" s="39">
        <v>2474.6999999999998</v>
      </c>
      <c r="J163" s="40">
        <v>2460.3000000000002</v>
      </c>
    </row>
    <row r="164" spans="3:10" ht="13.5" thickBot="1" x14ac:dyDescent="0.25">
      <c r="C164" s="437" t="s">
        <v>174</v>
      </c>
      <c r="D164" s="438"/>
      <c r="E164" s="438"/>
      <c r="F164" s="438"/>
      <c r="G164" s="439"/>
      <c r="H164" s="41">
        <v>2480</v>
      </c>
      <c r="I164" s="42"/>
      <c r="J164" s="43"/>
    </row>
    <row r="165" spans="3:10" ht="12.75" thickBot="1" x14ac:dyDescent="0.25">
      <c r="C165" s="366" t="s">
        <v>16</v>
      </c>
      <c r="D165" s="367"/>
      <c r="E165" s="367"/>
      <c r="F165" s="367"/>
      <c r="G165" s="368"/>
      <c r="H165" s="46">
        <f>H160+H155</f>
        <v>8217.6</v>
      </c>
      <c r="I165" s="46">
        <f>I160+I155</f>
        <v>9804.2999999999993</v>
      </c>
      <c r="J165" s="47">
        <f>J160+J155</f>
        <v>9494.7999999999993</v>
      </c>
    </row>
  </sheetData>
  <mergeCells count="339">
    <mergeCell ref="A3:O3"/>
    <mergeCell ref="N42:O43"/>
    <mergeCell ref="N53:O54"/>
    <mergeCell ref="N40:O41"/>
    <mergeCell ref="B9:B11"/>
    <mergeCell ref="C9:C11"/>
    <mergeCell ref="D9:D11"/>
    <mergeCell ref="E9:E11"/>
    <mergeCell ref="F9:F11"/>
    <mergeCell ref="C12:C14"/>
    <mergeCell ref="D12:D14"/>
    <mergeCell ref="E12:E14"/>
    <mergeCell ref="F12:F14"/>
    <mergeCell ref="K13:K14"/>
    <mergeCell ref="C15:C16"/>
    <mergeCell ref="D15:D16"/>
    <mergeCell ref="E15:E16"/>
    <mergeCell ref="F15:F16"/>
    <mergeCell ref="C18:M18"/>
    <mergeCell ref="A9:A11"/>
    <mergeCell ref="A23:A27"/>
    <mergeCell ref="B23:B27"/>
    <mergeCell ref="C23:C27"/>
    <mergeCell ref="D23:D27"/>
    <mergeCell ref="A103:A105"/>
    <mergeCell ref="B103:B105"/>
    <mergeCell ref="C103:C105"/>
    <mergeCell ref="D103:D105"/>
    <mergeCell ref="E103:E105"/>
    <mergeCell ref="F103:F105"/>
    <mergeCell ref="A106:A108"/>
    <mergeCell ref="B106:B108"/>
    <mergeCell ref="C106:C108"/>
    <mergeCell ref="E106:E108"/>
    <mergeCell ref="C164:G164"/>
    <mergeCell ref="C162:G162"/>
    <mergeCell ref="C163:G163"/>
    <mergeCell ref="C157:G157"/>
    <mergeCell ref="C161:G161"/>
    <mergeCell ref="C156:G156"/>
    <mergeCell ref="G103:G104"/>
    <mergeCell ref="C155:G155"/>
    <mergeCell ref="C158:G158"/>
    <mergeCell ref="C159:G159"/>
    <mergeCell ref="C160:G160"/>
    <mergeCell ref="C118:C119"/>
    <mergeCell ref="D118:D119"/>
    <mergeCell ref="E118:E119"/>
    <mergeCell ref="F118:F119"/>
    <mergeCell ref="C154:G154"/>
    <mergeCell ref="E153:I153"/>
    <mergeCell ref="B137:G137"/>
    <mergeCell ref="B138:G138"/>
    <mergeCell ref="D2:K2"/>
    <mergeCell ref="N103:O105"/>
    <mergeCell ref="N106:O108"/>
    <mergeCell ref="N116:O117"/>
    <mergeCell ref="D57:D59"/>
    <mergeCell ref="C60:C63"/>
    <mergeCell ref="D60:D63"/>
    <mergeCell ref="E60:E63"/>
    <mergeCell ref="N9:O11"/>
    <mergeCell ref="N12:O14"/>
    <mergeCell ref="N15:O16"/>
    <mergeCell ref="N19:O20"/>
    <mergeCell ref="N57:O59"/>
    <mergeCell ref="N91:O92"/>
    <mergeCell ref="N114:O115"/>
    <mergeCell ref="N112:O113"/>
    <mergeCell ref="N101:O102"/>
    <mergeCell ref="N98:O100"/>
    <mergeCell ref="D106:D108"/>
    <mergeCell ref="N38:O39"/>
    <mergeCell ref="N36:O37"/>
    <mergeCell ref="N33:O35"/>
    <mergeCell ref="N21:O22"/>
    <mergeCell ref="N28:O30"/>
    <mergeCell ref="K23:K27"/>
    <mergeCell ref="N23:O27"/>
    <mergeCell ref="A19:A20"/>
    <mergeCell ref="B19:B20"/>
    <mergeCell ref="C19:C20"/>
    <mergeCell ref="D19:D20"/>
    <mergeCell ref="E19:E20"/>
    <mergeCell ref="F19:F20"/>
    <mergeCell ref="A21:A22"/>
    <mergeCell ref="B21:B22"/>
    <mergeCell ref="C21:C22"/>
    <mergeCell ref="D21:D22"/>
    <mergeCell ref="E21:E22"/>
    <mergeCell ref="F21:F22"/>
    <mergeCell ref="A28:A30"/>
    <mergeCell ref="B28:B30"/>
    <mergeCell ref="C28:C30"/>
    <mergeCell ref="D28:D30"/>
    <mergeCell ref="E28:E30"/>
    <mergeCell ref="F28:F30"/>
    <mergeCell ref="C31:G31"/>
    <mergeCell ref="C32:M32"/>
    <mergeCell ref="A33:A35"/>
    <mergeCell ref="B33:B35"/>
    <mergeCell ref="C33:C35"/>
    <mergeCell ref="D33:D35"/>
    <mergeCell ref="E33:E35"/>
    <mergeCell ref="F33:F35"/>
    <mergeCell ref="K33:K35"/>
    <mergeCell ref="K40:K41"/>
    <mergeCell ref="A42:A43"/>
    <mergeCell ref="B42:B43"/>
    <mergeCell ref="C42:C43"/>
    <mergeCell ref="D42:D43"/>
    <mergeCell ref="E42:E43"/>
    <mergeCell ref="F42:F43"/>
    <mergeCell ref="A40:A41"/>
    <mergeCell ref="A36:A37"/>
    <mergeCell ref="B36:B37"/>
    <mergeCell ref="C36:C37"/>
    <mergeCell ref="D36:D37"/>
    <mergeCell ref="E36:E37"/>
    <mergeCell ref="F36:F37"/>
    <mergeCell ref="K36:K37"/>
    <mergeCell ref="A38:A39"/>
    <mergeCell ref="B38:B39"/>
    <mergeCell ref="C38:C39"/>
    <mergeCell ref="D38:D39"/>
    <mergeCell ref="E38:E39"/>
    <mergeCell ref="F38:F39"/>
    <mergeCell ref="K38:K39"/>
    <mergeCell ref="B40:B41"/>
    <mergeCell ref="C40:C41"/>
    <mergeCell ref="N51:O52"/>
    <mergeCell ref="A44:A47"/>
    <mergeCell ref="B44:B47"/>
    <mergeCell ref="C44:C47"/>
    <mergeCell ref="D44:D47"/>
    <mergeCell ref="E44:E47"/>
    <mergeCell ref="F44:F47"/>
    <mergeCell ref="K44:K46"/>
    <mergeCell ref="N44:O47"/>
    <mergeCell ref="A48:A50"/>
    <mergeCell ref="B48:B50"/>
    <mergeCell ref="C48:C50"/>
    <mergeCell ref="D48:D50"/>
    <mergeCell ref="E48:E50"/>
    <mergeCell ref="F48:F50"/>
    <mergeCell ref="A60:A63"/>
    <mergeCell ref="B60:B63"/>
    <mergeCell ref="A53:A54"/>
    <mergeCell ref="B53:B54"/>
    <mergeCell ref="C53:C54"/>
    <mergeCell ref="D53:D54"/>
    <mergeCell ref="E53:E54"/>
    <mergeCell ref="F53:F54"/>
    <mergeCell ref="K53:K54"/>
    <mergeCell ref="A64:A68"/>
    <mergeCell ref="B64:B68"/>
    <mergeCell ref="C64:C68"/>
    <mergeCell ref="D64:D68"/>
    <mergeCell ref="E64:E68"/>
    <mergeCell ref="F64:F68"/>
    <mergeCell ref="K64:K65"/>
    <mergeCell ref="N64:O68"/>
    <mergeCell ref="K67:K68"/>
    <mergeCell ref="A69:A73"/>
    <mergeCell ref="B69:B73"/>
    <mergeCell ref="C69:C73"/>
    <mergeCell ref="D69:D73"/>
    <mergeCell ref="E69:E73"/>
    <mergeCell ref="F69:F73"/>
    <mergeCell ref="K69:K73"/>
    <mergeCell ref="N69:O73"/>
    <mergeCell ref="A74:A77"/>
    <mergeCell ref="B74:B77"/>
    <mergeCell ref="C74:C77"/>
    <mergeCell ref="D74:D77"/>
    <mergeCell ref="N74:O77"/>
    <mergeCell ref="A78:A81"/>
    <mergeCell ref="B78:B81"/>
    <mergeCell ref="C78:C81"/>
    <mergeCell ref="D78:D81"/>
    <mergeCell ref="E78:E81"/>
    <mergeCell ref="F78:F81"/>
    <mergeCell ref="K78:K81"/>
    <mergeCell ref="N78:O81"/>
    <mergeCell ref="A82:A86"/>
    <mergeCell ref="B82:B86"/>
    <mergeCell ref="C82:C86"/>
    <mergeCell ref="D82:D86"/>
    <mergeCell ref="E82:E86"/>
    <mergeCell ref="F82:F86"/>
    <mergeCell ref="K82:K86"/>
    <mergeCell ref="N82:O86"/>
    <mergeCell ref="A87:A90"/>
    <mergeCell ref="B87:B90"/>
    <mergeCell ref="C87:C90"/>
    <mergeCell ref="D87:D90"/>
    <mergeCell ref="E87:E90"/>
    <mergeCell ref="F87:F90"/>
    <mergeCell ref="K87:K90"/>
    <mergeCell ref="N87:O90"/>
    <mergeCell ref="A91:A92"/>
    <mergeCell ref="B91:B92"/>
    <mergeCell ref="C91:C92"/>
    <mergeCell ref="D91:D92"/>
    <mergeCell ref="E91:E92"/>
    <mergeCell ref="F91:F92"/>
    <mergeCell ref="A93:A95"/>
    <mergeCell ref="B93:B95"/>
    <mergeCell ref="C93:C95"/>
    <mergeCell ref="D93:D95"/>
    <mergeCell ref="E93:E95"/>
    <mergeCell ref="F93:F95"/>
    <mergeCell ref="K93:K95"/>
    <mergeCell ref="N93:O95"/>
    <mergeCell ref="A96:A97"/>
    <mergeCell ref="B96:B97"/>
    <mergeCell ref="C96:C97"/>
    <mergeCell ref="D96:D97"/>
    <mergeCell ref="E96:E97"/>
    <mergeCell ref="F96:F97"/>
    <mergeCell ref="K96:K97"/>
    <mergeCell ref="N96:O97"/>
    <mergeCell ref="A98:A100"/>
    <mergeCell ref="B98:B100"/>
    <mergeCell ref="C98:C100"/>
    <mergeCell ref="D98:D100"/>
    <mergeCell ref="E98:E100"/>
    <mergeCell ref="F98:F100"/>
    <mergeCell ref="K98:K100"/>
    <mergeCell ref="C101:C102"/>
    <mergeCell ref="D101:D102"/>
    <mergeCell ref="F101:F102"/>
    <mergeCell ref="K101:K102"/>
    <mergeCell ref="E101:E102"/>
    <mergeCell ref="A101:A102"/>
    <mergeCell ref="B101:B102"/>
    <mergeCell ref="A109:A111"/>
    <mergeCell ref="B109:B111"/>
    <mergeCell ref="C109:C111"/>
    <mergeCell ref="D109:D111"/>
    <mergeCell ref="E109:E111"/>
    <mergeCell ref="F109:F111"/>
    <mergeCell ref="N109:O111"/>
    <mergeCell ref="E127:E129"/>
    <mergeCell ref="F127:F129"/>
    <mergeCell ref="K127:K129"/>
    <mergeCell ref="N127:O129"/>
    <mergeCell ref="A112:A113"/>
    <mergeCell ref="B112:B113"/>
    <mergeCell ref="C112:C113"/>
    <mergeCell ref="D112:D113"/>
    <mergeCell ref="E112:E113"/>
    <mergeCell ref="F112:F113"/>
    <mergeCell ref="K118:K119"/>
    <mergeCell ref="N118:O119"/>
    <mergeCell ref="A123:A124"/>
    <mergeCell ref="B123:B124"/>
    <mergeCell ref="C123:C124"/>
    <mergeCell ref="D123:D124"/>
    <mergeCell ref="D116:D117"/>
    <mergeCell ref="N123:O124"/>
    <mergeCell ref="K116:K117"/>
    <mergeCell ref="I1:M1"/>
    <mergeCell ref="B7:M7"/>
    <mergeCell ref="C8:M8"/>
    <mergeCell ref="C165:G165"/>
    <mergeCell ref="K138:M138"/>
    <mergeCell ref="K4:M4"/>
    <mergeCell ref="N4:N6"/>
    <mergeCell ref="O4:O6"/>
    <mergeCell ref="K5:K6"/>
    <mergeCell ref="L5:M5"/>
    <mergeCell ref="N130:O132"/>
    <mergeCell ref="K133:K135"/>
    <mergeCell ref="N133:O135"/>
    <mergeCell ref="N125:O126"/>
    <mergeCell ref="K21:K22"/>
    <mergeCell ref="F106:F108"/>
    <mergeCell ref="C55:G55"/>
    <mergeCell ref="C56:M56"/>
    <mergeCell ref="F60:F63"/>
    <mergeCell ref="K60:K63"/>
    <mergeCell ref="N60:O63"/>
    <mergeCell ref="N48:O50"/>
    <mergeCell ref="K130:K132"/>
    <mergeCell ref="A125:A126"/>
    <mergeCell ref="B125:B126"/>
    <mergeCell ref="C125:C126"/>
    <mergeCell ref="D125:D126"/>
    <mergeCell ref="E125:E126"/>
    <mergeCell ref="F125:F126"/>
    <mergeCell ref="K125:K126"/>
    <mergeCell ref="K123:K124"/>
    <mergeCell ref="E123:E124"/>
    <mergeCell ref="F123:F124"/>
    <mergeCell ref="D40:D41"/>
    <mergeCell ref="E40:E41"/>
    <mergeCell ref="F40:F41"/>
    <mergeCell ref="B130:B132"/>
    <mergeCell ref="C130:C132"/>
    <mergeCell ref="D130:D132"/>
    <mergeCell ref="E130:E132"/>
    <mergeCell ref="F130:F132"/>
    <mergeCell ref="C136:G136"/>
    <mergeCell ref="A133:A135"/>
    <mergeCell ref="B133:B135"/>
    <mergeCell ref="C133:C135"/>
    <mergeCell ref="D133:D135"/>
    <mergeCell ref="E133:E135"/>
    <mergeCell ref="F133:F135"/>
    <mergeCell ref="A127:A129"/>
    <mergeCell ref="B127:B129"/>
    <mergeCell ref="C127:C129"/>
    <mergeCell ref="D127:D129"/>
    <mergeCell ref="A130:A132"/>
    <mergeCell ref="A120:A122"/>
    <mergeCell ref="B120:B122"/>
    <mergeCell ref="C120:C122"/>
    <mergeCell ref="D120:D122"/>
    <mergeCell ref="E120:E122"/>
    <mergeCell ref="F120:F122"/>
    <mergeCell ref="K120:K122"/>
    <mergeCell ref="N120:O122"/>
    <mergeCell ref="A4:A6"/>
    <mergeCell ref="B4:B6"/>
    <mergeCell ref="C4:C6"/>
    <mergeCell ref="D4:D6"/>
    <mergeCell ref="E4:E6"/>
    <mergeCell ref="F4:F6"/>
    <mergeCell ref="G4:G6"/>
    <mergeCell ref="H4:J4"/>
    <mergeCell ref="H5:H6"/>
    <mergeCell ref="I5:I6"/>
    <mergeCell ref="J5:J6"/>
    <mergeCell ref="A118:A119"/>
    <mergeCell ref="B118:B119"/>
    <mergeCell ref="C17:G17"/>
    <mergeCell ref="E23:E27"/>
    <mergeCell ref="F23:F27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3"/>
  <sheetViews>
    <sheetView workbookViewId="0">
      <selection activeCell="C34" sqref="C34"/>
    </sheetView>
  </sheetViews>
  <sheetFormatPr defaultRowHeight="12.75" x14ac:dyDescent="0.2"/>
  <cols>
    <col min="2" max="2" width="14.85546875" customWidth="1"/>
    <col min="3" max="3" width="43.5703125" customWidth="1"/>
  </cols>
  <sheetData>
    <row r="2" spans="2:3" ht="13.5" thickBot="1" x14ac:dyDescent="0.25">
      <c r="C2" t="s">
        <v>46</v>
      </c>
    </row>
    <row r="3" spans="2:3" ht="32.25" thickBot="1" x14ac:dyDescent="0.25">
      <c r="B3" s="6" t="s">
        <v>17</v>
      </c>
      <c r="C3" s="7" t="s">
        <v>18</v>
      </c>
    </row>
    <row r="4" spans="2:3" ht="14.25" customHeight="1" x14ac:dyDescent="0.2">
      <c r="B4" s="8">
        <v>0</v>
      </c>
      <c r="C4" s="9" t="s">
        <v>19</v>
      </c>
    </row>
    <row r="5" spans="2:3" ht="14.25" customHeight="1" x14ac:dyDescent="0.2">
      <c r="B5" s="8">
        <v>1</v>
      </c>
      <c r="C5" s="9" t="s">
        <v>20</v>
      </c>
    </row>
    <row r="6" spans="2:3" ht="15.75" customHeight="1" x14ac:dyDescent="0.2">
      <c r="B6" s="8">
        <v>2</v>
      </c>
      <c r="C6" s="9" t="s">
        <v>21</v>
      </c>
    </row>
    <row r="7" spans="2:3" ht="16.5" customHeight="1" x14ac:dyDescent="0.2">
      <c r="B7" s="8">
        <v>3</v>
      </c>
      <c r="C7" s="9" t="s">
        <v>22</v>
      </c>
    </row>
    <row r="8" spans="2:3" ht="13.5" customHeight="1" x14ac:dyDescent="0.2">
      <c r="B8" s="8">
        <v>4</v>
      </c>
      <c r="C8" s="9" t="s">
        <v>23</v>
      </c>
    </row>
    <row r="9" spans="2:3" ht="15.75" customHeight="1" x14ac:dyDescent="0.2">
      <c r="B9" s="8">
        <v>5</v>
      </c>
      <c r="C9" s="9" t="s">
        <v>24</v>
      </c>
    </row>
    <row r="10" spans="2:3" ht="15.75" customHeight="1" x14ac:dyDescent="0.2">
      <c r="B10" s="8">
        <v>6</v>
      </c>
      <c r="C10" s="9" t="s">
        <v>25</v>
      </c>
    </row>
    <row r="11" spans="2:3" ht="15.75" customHeight="1" x14ac:dyDescent="0.2">
      <c r="B11" s="8">
        <v>7</v>
      </c>
      <c r="C11" s="9" t="s">
        <v>26</v>
      </c>
    </row>
    <row r="12" spans="2:3" ht="13.5" customHeight="1" x14ac:dyDescent="0.2">
      <c r="B12" s="8">
        <v>8</v>
      </c>
      <c r="C12" s="9" t="s">
        <v>27</v>
      </c>
    </row>
    <row r="13" spans="2:3" ht="13.5" customHeight="1" x14ac:dyDescent="0.2">
      <c r="B13" s="8">
        <v>9</v>
      </c>
      <c r="C13" s="9" t="s">
        <v>28</v>
      </c>
    </row>
    <row r="14" spans="2:3" ht="15.75" customHeight="1" x14ac:dyDescent="0.2">
      <c r="B14" s="8">
        <v>10</v>
      </c>
      <c r="C14" s="9" t="s">
        <v>29</v>
      </c>
    </row>
    <row r="15" spans="2:3" ht="18" customHeight="1" x14ac:dyDescent="0.2">
      <c r="B15" s="8">
        <v>11</v>
      </c>
      <c r="C15" s="9" t="s">
        <v>30</v>
      </c>
    </row>
    <row r="16" spans="2:3" ht="16.5" customHeight="1" x14ac:dyDescent="0.2">
      <c r="B16" s="8">
        <v>12</v>
      </c>
      <c r="C16" s="9" t="s">
        <v>31</v>
      </c>
    </row>
    <row r="17" spans="2:3" ht="14.25" customHeight="1" x14ac:dyDescent="0.2">
      <c r="B17" s="8">
        <v>13</v>
      </c>
      <c r="C17" s="9" t="s">
        <v>32</v>
      </c>
    </row>
    <row r="18" spans="2:3" ht="15" customHeight="1" x14ac:dyDescent="0.2">
      <c r="B18" s="8">
        <v>14</v>
      </c>
      <c r="C18" s="9" t="s">
        <v>33</v>
      </c>
    </row>
    <row r="19" spans="2:3" ht="15" customHeight="1" x14ac:dyDescent="0.2">
      <c r="B19" s="8">
        <v>15</v>
      </c>
      <c r="C19" s="9" t="s">
        <v>34</v>
      </c>
    </row>
    <row r="20" spans="2:3" ht="17.25" customHeight="1" x14ac:dyDescent="0.2">
      <c r="B20" s="8">
        <v>16</v>
      </c>
      <c r="C20" s="9" t="s">
        <v>35</v>
      </c>
    </row>
    <row r="21" spans="2:3" ht="17.25" customHeight="1" x14ac:dyDescent="0.2">
      <c r="B21" s="8">
        <v>17</v>
      </c>
      <c r="C21" s="9" t="s">
        <v>36</v>
      </c>
    </row>
    <row r="22" spans="2:3" ht="15.75" customHeight="1" x14ac:dyDescent="0.2">
      <c r="B22" s="8">
        <v>18</v>
      </c>
      <c r="C22" s="9" t="s">
        <v>37</v>
      </c>
    </row>
    <row r="23" spans="2:3" ht="15.75" customHeight="1" x14ac:dyDescent="0.2">
      <c r="B23" s="8">
        <v>19</v>
      </c>
      <c r="C23" s="9" t="s">
        <v>38</v>
      </c>
    </row>
    <row r="24" spans="2:3" ht="15.75" customHeight="1" x14ac:dyDescent="0.2">
      <c r="B24" s="8">
        <v>20</v>
      </c>
      <c r="C24" s="9" t="s">
        <v>39</v>
      </c>
    </row>
    <row r="25" spans="2:3" ht="17.25" customHeight="1" x14ac:dyDescent="0.2">
      <c r="B25" s="8">
        <v>21</v>
      </c>
      <c r="C25" s="9" t="s">
        <v>40</v>
      </c>
    </row>
    <row r="26" spans="2:3" ht="17.25" customHeight="1" x14ac:dyDescent="0.2">
      <c r="B26" s="8">
        <v>22</v>
      </c>
      <c r="C26" s="9" t="s">
        <v>47</v>
      </c>
    </row>
    <row r="27" spans="2:3" ht="16.5" customHeight="1" x14ac:dyDescent="0.2">
      <c r="B27" s="8">
        <v>23</v>
      </c>
      <c r="C27" s="9" t="s">
        <v>41</v>
      </c>
    </row>
    <row r="28" spans="2:3" ht="16.5" customHeight="1" x14ac:dyDescent="0.2">
      <c r="B28" s="8">
        <v>24</v>
      </c>
      <c r="C28" s="9" t="s">
        <v>42</v>
      </c>
    </row>
    <row r="29" spans="2:3" ht="16.5" customHeight="1" x14ac:dyDescent="0.2">
      <c r="B29" s="8">
        <v>25</v>
      </c>
      <c r="C29" s="9" t="s">
        <v>43</v>
      </c>
    </row>
    <row r="30" spans="2:3" ht="15" customHeight="1" x14ac:dyDescent="0.2">
      <c r="B30" s="8">
        <v>26</v>
      </c>
      <c r="C30" s="9" t="s">
        <v>44</v>
      </c>
    </row>
    <row r="31" spans="2:3" ht="18" customHeight="1" x14ac:dyDescent="0.2">
      <c r="B31" s="8">
        <v>27</v>
      </c>
      <c r="C31" s="9" t="s">
        <v>45</v>
      </c>
    </row>
    <row r="32" spans="2:3" ht="16.5" customHeight="1" x14ac:dyDescent="0.2">
      <c r="B32" s="8">
        <v>28</v>
      </c>
      <c r="C32" s="9" t="s">
        <v>194</v>
      </c>
    </row>
    <row r="33" spans="2:3" ht="18.75" customHeight="1" thickBot="1" x14ac:dyDescent="0.25">
      <c r="B33" s="10">
        <v>29</v>
      </c>
      <c r="C33" s="11" t="s">
        <v>211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4</vt:i4>
      </vt:variant>
    </vt:vector>
  </HeadingPairs>
  <TitlesOfParts>
    <vt:vector size="4" baseType="lpstr">
      <vt:lpstr>Ataskaita</vt:lpstr>
      <vt:lpstr>Priemonių suvestinė</vt:lpstr>
      <vt:lpstr>Priemoniu vykdytoju kodai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Agnė Pakalnė</cp:lastModifiedBy>
  <cp:lastPrinted>2016-03-21T08:02:19Z</cp:lastPrinted>
  <dcterms:created xsi:type="dcterms:W3CDTF">1996-10-14T23:33:28Z</dcterms:created>
  <dcterms:modified xsi:type="dcterms:W3CDTF">2016-03-21T08:03:11Z</dcterms:modified>
</cp:coreProperties>
</file>