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1\Documents\Tarybos sprendimai\Programų ataskaitos\"/>
    </mc:Choice>
  </mc:AlternateContent>
  <bookViews>
    <workbookView xWindow="15" yWindow="-45" windowWidth="15015" windowHeight="8835" activeTab="1"/>
  </bookViews>
  <sheets>
    <sheet name="Ataskaita" sheetId="4" r:id="rId1"/>
    <sheet name="Priemonių suvestinė" sheetId="2" r:id="rId2"/>
    <sheet name="Priemoniu vykdytoju kodai" sheetId="3" r:id="rId3"/>
  </sheets>
  <calcPr calcId="152511"/>
</workbook>
</file>

<file path=xl/calcChain.xml><?xml version="1.0" encoding="utf-8"?>
<calcChain xmlns="http://schemas.openxmlformats.org/spreadsheetml/2006/main">
  <c r="I22" i="2" l="1"/>
  <c r="J22" i="2"/>
  <c r="I26" i="2"/>
  <c r="J26" i="2"/>
  <c r="J78" i="2"/>
  <c r="I78" i="2"/>
  <c r="H78" i="2"/>
  <c r="J73" i="2"/>
  <c r="I73" i="2"/>
  <c r="H73" i="2"/>
  <c r="I17" i="2"/>
  <c r="J17" i="2"/>
  <c r="H26" i="2"/>
  <c r="H22" i="2"/>
  <c r="H34" i="2"/>
  <c r="J83" i="2" l="1"/>
  <c r="I83" i="2"/>
  <c r="H83" i="2"/>
  <c r="I28" i="2"/>
  <c r="J28" i="2"/>
  <c r="H28" i="2"/>
  <c r="H11" i="2" l="1"/>
  <c r="I11" i="2"/>
  <c r="J11" i="2"/>
  <c r="I56" i="2"/>
  <c r="J56" i="2"/>
  <c r="H56" i="2"/>
  <c r="J54" i="2"/>
  <c r="I54" i="2"/>
  <c r="H54" i="2"/>
  <c r="J38" i="2"/>
  <c r="I38" i="2"/>
  <c r="H38" i="2"/>
  <c r="I36" i="2"/>
  <c r="J36" i="2"/>
  <c r="H36" i="2"/>
  <c r="I30" i="2"/>
  <c r="I31" i="2" s="1"/>
  <c r="J30" i="2"/>
  <c r="J31" i="2" s="1"/>
  <c r="H30" i="2"/>
  <c r="H31" i="2" s="1"/>
  <c r="I13" i="2"/>
  <c r="J13" i="2"/>
  <c r="J15" i="2"/>
  <c r="I15" i="2"/>
  <c r="H15" i="2"/>
  <c r="H17" i="2"/>
  <c r="I34" i="2"/>
  <c r="I39" i="2" s="1"/>
  <c r="J34" i="2"/>
  <c r="J39" i="2" s="1"/>
  <c r="I52" i="2"/>
  <c r="I42" i="2"/>
  <c r="I44" i="2"/>
  <c r="I46" i="2"/>
  <c r="I48" i="2"/>
  <c r="J52" i="2"/>
  <c r="J42" i="2"/>
  <c r="J44" i="2"/>
  <c r="J46" i="2"/>
  <c r="J48" i="2"/>
  <c r="H13" i="2"/>
  <c r="H52" i="2"/>
  <c r="H42" i="2"/>
  <c r="H44" i="2"/>
  <c r="H46" i="2"/>
  <c r="H48" i="2"/>
  <c r="H39" i="2" l="1"/>
  <c r="H18" i="2"/>
  <c r="H57" i="2"/>
  <c r="I18" i="2"/>
  <c r="J18" i="2"/>
  <c r="J57" i="2"/>
  <c r="I57" i="2"/>
  <c r="J49" i="2"/>
  <c r="I49" i="2"/>
  <c r="H49" i="2"/>
  <c r="I58" i="2" l="1"/>
  <c r="I59" i="2" s="1"/>
  <c r="H58" i="2"/>
  <c r="H59" i="2" s="1"/>
  <c r="J58" i="2"/>
  <c r="J59" i="2" s="1"/>
</calcChain>
</file>

<file path=xl/sharedStrings.xml><?xml version="1.0" encoding="utf-8"?>
<sst xmlns="http://schemas.openxmlformats.org/spreadsheetml/2006/main" count="315" uniqueCount="164">
  <si>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</si>
  <si>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</si>
  <si>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</si>
  <si>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</si>
  <si>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</si>
  <si>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</si>
  <si>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</si>
  <si>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</si>
  <si>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</si>
  <si>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</si>
  <si>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</si>
  <si>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</si>
  <si>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</si>
  <si>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</si>
  <si>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</si>
  <si>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</si>
  <si>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</si>
  <si>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</si>
  <si>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</si>
  <si>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</si>
  <si>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</si>
  <si>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</si>
  <si>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</si>
  <si>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</si>
  <si>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</si>
  <si>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</si>
  <si>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</si>
  <si>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</si>
  <si>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</si>
  <si>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</si>
  <si>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</si>
  <si>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</si>
  <si>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</si>
  <si>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</si>
  <si>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</si>
  <si>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</si>
  <si>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</si>
  <si>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</si>
  <si>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</si>
  <si>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</si>
  <si>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</si>
  <si>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</si>
  <si>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</si>
  <si>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</si>
  <si>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</si>
  <si>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</si>
  <si>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</si>
  <si>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</si>
  <si>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</si>
  <si>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APLINKOS APSAUGOS RĖMIMO SPECIALIOJI PROGRAMA (04)</t>
  </si>
  <si>
    <t>Siekti sudaryti prielaidas saugiai aplinkosauginiu požiūriu, švariai, sveikai aplinkai, racionaliai naudoti gamtos išteklius.</t>
  </si>
  <si>
    <t>03</t>
  </si>
  <si>
    <t>04</t>
  </si>
  <si>
    <t>05</t>
  </si>
  <si>
    <t>06</t>
  </si>
  <si>
    <t>07</t>
  </si>
  <si>
    <t>288724610</t>
  </si>
  <si>
    <t>18</t>
  </si>
  <si>
    <t>SB(AA)</t>
  </si>
  <si>
    <t>+</t>
  </si>
  <si>
    <t>Įžuvinti Nevėžio upės senvagę</t>
  </si>
  <si>
    <t xml:space="preserve">Įgyvendinti aplinkos monitoringo, prevencines, aplinkos atkūrimo priemones </t>
  </si>
  <si>
    <t>Gerinti aplinkos kokybę aplinkos apsaugos priemonėmis</t>
  </si>
  <si>
    <t>Veisti želdynus ir želdinius, vykdyti jų priežiūrą, tvarkymą, apsaugą, būklės stebėseną ir inventorizaciją</t>
  </si>
  <si>
    <t>Teikti informaciją aktualiomis aplinkos apsaugos temomis</t>
  </si>
  <si>
    <t>Remti švietimo, kitų įstaigų ir organizacijų vykdomus aplinkosaugos švietimo projektus</t>
  </si>
  <si>
    <t>Sudaryti galimybę visų miesto bendrojo lavinimo mokyklų mokiniams ir mokytojams,  ikimokyklinių ugdymo įstaigų vadovams, aplinkosaugos specialistams gauti aplinkosauginius laikraščius, žurnalus, plakatus ir kitą aplinkosauginę literatūrą</t>
  </si>
  <si>
    <t>Organizuoti Žemės dienos, Europos judriosios savaitės, Energetikos dienos renginius</t>
  </si>
  <si>
    <t>Vykdyti pavojų keliančių medžių šalinimo darbus, medžių ir krūmų genėjimo darbus</t>
  </si>
  <si>
    <t>Išvalyti ir sutvarkyti atliekomis užterštas teritorijas, kai neįmanoma nustatyti jų savininkų</t>
  </si>
  <si>
    <t>Surinkti gatvių valymo atliekas pavasario laikotarpiu</t>
  </si>
  <si>
    <t>0</t>
  </si>
  <si>
    <t xml:space="preserve">Įgyvendinti Varninių šeimos paukščių populiacijos gausos reguliavimo priemonių planą </t>
  </si>
  <si>
    <t>3</t>
  </si>
  <si>
    <t>08</t>
  </si>
  <si>
    <t>11</t>
  </si>
  <si>
    <t>Vykdyti Molainių buvusių filtracijos laukų teritorijos priežiūrą</t>
  </si>
  <si>
    <t>50</t>
  </si>
  <si>
    <t>Įsigyti ir įveisti naujus želdinius</t>
  </si>
  <si>
    <t>20</t>
  </si>
  <si>
    <t>165</t>
  </si>
  <si>
    <t>Parengta metodika ir atliktas atliekų susidarymo normų skaičiavimas</t>
  </si>
  <si>
    <r>
      <t>Projektuoti, įrengti ir p</t>
    </r>
    <r>
      <rPr>
        <sz val="10"/>
        <rFont val="Times New Roman"/>
        <family val="1"/>
      </rPr>
      <t>rižiūrėti dviračių ir kito bevariklio transporto takus</t>
    </r>
  </si>
  <si>
    <t>VB</t>
  </si>
  <si>
    <t>VEIKLOS PLANO VYKDYMO ATASKAITA</t>
  </si>
  <si>
    <t>2015 m. asignavimų patvirtintas planas</t>
  </si>
  <si>
    <t>2015 m. asignavimų patikslintas planas</t>
  </si>
  <si>
    <t>2015 m. panaudotos lėšos (kasinės išlaidos)</t>
  </si>
  <si>
    <t>Vertinimo kriterijaus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</si>
  <si>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</si>
  <si>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</si>
  <si>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</si>
  <si>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</si>
  <si>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</si>
  <si>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</si>
  <si>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</si>
  <si>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</si>
  <si>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</si>
  <si>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</si>
  <si>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</si>
  <si>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Planuota reikšmė didesnei lėšų sumai</t>
  </si>
  <si>
    <r>
      <t>SB(AA</t>
    </r>
    <r>
      <rPr>
        <b/>
        <sz val="10"/>
        <rFont val="Times New Roman"/>
        <family val="1"/>
      </rPr>
      <t>)</t>
    </r>
  </si>
  <si>
    <t>Suremontuoti dviračių takai (m²)</t>
  </si>
  <si>
    <t>Pastatyta kelio ženklų ir nuorodų, žyminčių dviračių takus (vnt.)</t>
  </si>
  <si>
    <t>Į senvagę suleista baltųjų amūrų ir plačiakakčių (vnt.)</t>
  </si>
  <si>
    <t>Išsklaidyta paukščių kolonija</t>
  </si>
  <si>
    <t>Iškelta paukščių lizdų iš medžių (vnt.)</t>
  </si>
  <si>
    <t>5000</t>
  </si>
  <si>
    <t>Pavojingų atliekų, kai neįmanoma nustatyti teršėjo, tvarkymas (t)</t>
  </si>
  <si>
    <t>Nelegalių šiukšlynų likvidavimas, vnt.</t>
  </si>
  <si>
    <t>100,5</t>
  </si>
  <si>
    <t>0,8</t>
  </si>
  <si>
    <t>-</t>
  </si>
  <si>
    <t>Ekologinių incidentų likvidavimas</t>
  </si>
  <si>
    <t>Vykdoma Molainių filtracijos laukų dirvožemio, požeminio ir paviršinio vandens taršos stebėsena, skaičius</t>
  </si>
  <si>
    <t>Likusi suma bus sumokėta 2016 m., kai atsodins nupjautus medelius</t>
  </si>
  <si>
    <t>Paremtų aplinkosauginio švietimo projektų skaičius</t>
  </si>
  <si>
    <t>Užprenumeruotų spaudinių skaičius (leidiniai)</t>
  </si>
  <si>
    <t>Suorganizuota  kasmetinių aplinkosauginių tematinių renginių</t>
  </si>
  <si>
    <t xml:space="preserve">2015 M. PANEVĖŽIO MIESTO SAVIVALDYBĖS </t>
  </si>
  <si>
    <t>VYKDYMO ATASKAITA</t>
  </si>
  <si>
    <t>Faktiškai įvykdyta</t>
  </si>
  <si>
    <t>(pagal planą arba geriau),</t>
  </si>
  <si>
    <t>Iš dalies įvykdyta</t>
  </si>
  <si>
    <t>(blogiau, nei planuota),</t>
  </si>
  <si>
    <t>(nepasiekta planuota reikšmė).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</si>
  <si>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</si>
  <si>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</si>
  <si>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</si>
  <si>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18 priemonių (kurioms patvirtinti / skirti asignavimai): </t>
    </r>
  </si>
  <si>
    <t>2015 m.  programos Nr. 04  įvykdymas</t>
  </si>
  <si>
    <t>Įteisinti atskiruosius želdynus, norint įrašyti į Nekilnojamojo turto kadastrą ir registrą</t>
  </si>
  <si>
    <t>Viešųjų pirkimų metu pasiūlyta per didelė kaina, dėl to paslauga nenupirkta. Planuojama pirkti 2016 m.</t>
  </si>
  <si>
    <t>0,5</t>
  </si>
  <si>
    <t>Sporto skyrius</t>
  </si>
  <si>
    <t>APLINKOS APSAUGOS RĖMIMO SPECIALIOSIOS PROGRAMOS (04)</t>
  </si>
  <si>
    <t>Neįvykdytos</t>
  </si>
  <si>
    <t>2) priemonė laikoma iš dalies įvykdyta, jei pasiekta mažiau vertinimo kriterijų reikšmių nei planuota ataskaitiniais metais;</t>
  </si>
  <si>
    <t>Vyriausiasis jaunimo reikalų koordinatorius</t>
  </si>
  <si>
    <t>Asignavimai (tūkst. Eur)</t>
  </si>
  <si>
    <t>Informacija apie pasiektus rezultatus, duomenys apie programai skirtų asignavimų panaudojimo tikslingumą</t>
  </si>
  <si>
    <t>Surinktų gatvių valymo atliekų kiekis (t)</t>
  </si>
  <si>
    <t>Įrengtos nuovažos prie Birutės g., Kranto g., Respublikos g. šaligatvių ir dviračių takų. Planuota reikšmė nepasiekta, nes skirta per mažai lėšų.</t>
  </si>
  <si>
    <t>Pakabintos ir nukabintos lentelės Senvagėje „Žvejoti draudžiama“. Nevėžis įžuvintas 340 lydekų, lynų, amūrų ir plačiakakčių.</t>
  </si>
  <si>
    <t>Įsigyti priemonių, skirtų komunalinėms atliekoms rūšiuoti jų susidarymo vietose</t>
  </si>
  <si>
    <t>Atliekų konteinerių įsigijimas vnt.</t>
  </si>
  <si>
    <t>Gavus tikslinę dotaciją iš Aplinkos ministerijos nupirkta daugiau konteinerių.</t>
  </si>
  <si>
    <t>Plėsti atliekų tvarkymo infrastruktūrą, tvarkyti atliekas, kurių savininko neįmanoma nustatyti.</t>
  </si>
  <si>
    <t>Naudotų automobilių padangų, surinktų iš miesto bendro naudojimo teritorijų, tvarkymas (t)</t>
  </si>
  <si>
    <t>Atliekų susidarymo normų, tūrinio svorio nustatymo metodikos, metodikos modelio ir naudojimosi instrukcijos parengimas</t>
  </si>
  <si>
    <t>Investicijų projekto „Komunalinių atliekų rūšiuojamojo surinkimo infrastruktūros plėtra Panevėžio mieste“ parengimas</t>
  </si>
  <si>
    <t>Parengtas investicijų projektas</t>
  </si>
  <si>
    <t xml:space="preserve">Investicijų projektas tikslinamas, už parengimą bus sumokėta 2016 m. </t>
  </si>
  <si>
    <t>Vykdyti ekstremalių ekologinių situacijų, avarijų ir incidentų padarinių likvidavimo darbus</t>
  </si>
  <si>
    <t>Įgyvendinti Panevėžio miesto Molainių nuotekų buvusių filtracijos laukų teritorijos monitoringo 2014–2018 metų programą</t>
  </si>
  <si>
    <t>Vykdyta teritorijos priežiūra (ha)</t>
  </si>
  <si>
    <t>Šviesti ir  mokyti visuomenę aplinkosaugos klausimais, remti aplinkosauginio švietimo projektus</t>
  </si>
  <si>
    <t>Pateiktas informacijos paketų skaičius (vnt.)</t>
  </si>
  <si>
    <t>Išleistas informacinis leidinys (vnt.)</t>
  </si>
  <si>
    <t>Pašalinti pavojų keliantys medžiai (vnt.)</t>
  </si>
  <si>
    <t>Nugenėti 147 medžiai, išrauti 23 kelmai.</t>
  </si>
  <si>
    <t>Įteisintų atskirųjų želdynų skaičius (vnt.)</t>
  </si>
  <si>
    <t>Įsigytų ir įveistų naujų želdinių skaičius (vnt.)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</si>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</sst>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color rgb="FFFF0000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7"/>
      <name val="Times New Roman"/>
      <family val="1"/>
    </font>
    <font>
      <sz val="7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9"/>
      <name val="Times New Roman"/>
      <family val="1"/>
    </font>
    <font>
      <sz val="9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41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top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11" fillId="0" borderId="0" xfId="0" applyFont="1" applyAlignment="1">
      <alignment vertical="top"/>
    </xf>
    <xf numFmtId="0" fontId="11" fillId="0" borderId="0" xfId="0" applyNumberFormat="1" applyFont="1" applyAlignment="1">
      <alignment vertical="top"/>
    </xf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6" fillId="0" borderId="26" xfId="0" applyFont="1" applyFill="1" applyBorder="1" applyAlignment="1">
      <alignment vertical="top" wrapText="1"/>
    </xf>
    <xf numFmtId="0" fontId="6" fillId="0" borderId="28" xfId="0" applyFont="1" applyFill="1" applyBorder="1" applyAlignment="1">
      <alignment vertical="top" wrapText="1"/>
    </xf>
    <xf numFmtId="0" fontId="13" fillId="0" borderId="51" xfId="0" applyFont="1" applyBorder="1" applyAlignment="1">
      <alignment vertical="top" wrapText="1"/>
    </xf>
    <xf numFmtId="0" fontId="13" fillId="0" borderId="47" xfId="0" applyFont="1" applyBorder="1" applyAlignment="1">
      <alignment vertical="top" wrapText="1"/>
    </xf>
    <xf numFmtId="0" fontId="6" fillId="0" borderId="0" xfId="0" applyFont="1" applyFill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textRotation="90"/>
    </xf>
    <xf numFmtId="0" fontId="6" fillId="0" borderId="45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right" vertical="top" wrapText="1"/>
    </xf>
    <xf numFmtId="0" fontId="2" fillId="0" borderId="51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164" fontId="12" fillId="0" borderId="41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4" fillId="0" borderId="54" xfId="0" applyNumberFormat="1" applyFont="1" applyBorder="1" applyAlignment="1">
      <alignment horizontal="center" vertical="top"/>
    </xf>
    <xf numFmtId="164" fontId="14" fillId="0" borderId="69" xfId="0" applyNumberFormat="1" applyFont="1" applyBorder="1" applyAlignment="1">
      <alignment horizontal="center" vertical="top"/>
    </xf>
    <xf numFmtId="164" fontId="14" fillId="0" borderId="55" xfId="0" applyNumberFormat="1" applyFont="1" applyBorder="1" applyAlignment="1">
      <alignment horizontal="center" vertical="top"/>
    </xf>
    <xf numFmtId="164" fontId="14" fillId="0" borderId="56" xfId="0" applyNumberFormat="1" applyFont="1" applyBorder="1" applyAlignment="1">
      <alignment horizontal="center" vertical="top"/>
    </xf>
    <xf numFmtId="164" fontId="14" fillId="0" borderId="60" xfId="0" applyNumberFormat="1" applyFont="1" applyBorder="1" applyAlignment="1">
      <alignment horizontal="center" vertical="top"/>
    </xf>
    <xf numFmtId="164" fontId="14" fillId="0" borderId="70" xfId="0" applyNumberFormat="1" applyFont="1" applyBorder="1" applyAlignment="1">
      <alignment horizontal="center" vertical="top"/>
    </xf>
    <xf numFmtId="164" fontId="14" fillId="0" borderId="18" xfId="0" applyNumberFormat="1" applyFont="1" applyBorder="1" applyAlignment="1">
      <alignment horizontal="center" vertical="top"/>
    </xf>
    <xf numFmtId="164" fontId="14" fillId="0" borderId="19" xfId="0" applyNumberFormat="1" applyFont="1" applyBorder="1" applyAlignment="1">
      <alignment horizontal="center" vertical="top"/>
    </xf>
    <xf numFmtId="164" fontId="14" fillId="0" borderId="17" xfId="0" applyNumberFormat="1" applyFont="1" applyBorder="1" applyAlignment="1">
      <alignment horizontal="center" vertical="top"/>
    </xf>
    <xf numFmtId="164" fontId="12" fillId="8" borderId="41" xfId="0" applyNumberFormat="1" applyFont="1" applyFill="1" applyBorder="1" applyAlignment="1">
      <alignment horizontal="center" vertical="top"/>
    </xf>
    <xf numFmtId="164" fontId="12" fillId="8" borderId="4" xfId="0" applyNumberFormat="1" applyFont="1" applyFill="1" applyBorder="1" applyAlignment="1">
      <alignment horizontal="center" vertical="top"/>
    </xf>
    <xf numFmtId="164" fontId="12" fillId="4" borderId="41" xfId="0" applyNumberFormat="1" applyFont="1" applyFill="1" applyBorder="1" applyAlignment="1">
      <alignment horizontal="center" vertical="top"/>
    </xf>
    <xf numFmtId="164" fontId="12" fillId="4" borderId="4" xfId="0" applyNumberFormat="1" applyFont="1" applyFill="1" applyBorder="1" applyAlignment="1">
      <alignment horizontal="center" vertical="top"/>
    </xf>
    <xf numFmtId="0" fontId="13" fillId="0" borderId="55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0" fontId="6" fillId="0" borderId="26" xfId="0" applyFont="1" applyBorder="1" applyAlignment="1">
      <alignment vertical="top"/>
    </xf>
    <xf numFmtId="0" fontId="6" fillId="0" borderId="36" xfId="0" applyFont="1" applyBorder="1" applyAlignment="1">
      <alignment vertical="top"/>
    </xf>
    <xf numFmtId="49" fontId="5" fillId="2" borderId="2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0" fontId="6" fillId="0" borderId="28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0" xfId="0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 wrapText="1"/>
    </xf>
    <xf numFmtId="164" fontId="6" fillId="0" borderId="18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top"/>
    </xf>
    <xf numFmtId="0" fontId="6" fillId="0" borderId="69" xfId="0" applyFont="1" applyFill="1" applyBorder="1" applyAlignment="1">
      <alignment horizontal="center" vertical="top"/>
    </xf>
    <xf numFmtId="0" fontId="5" fillId="4" borderId="22" xfId="0" applyFont="1" applyFill="1" applyBorder="1" applyAlignment="1">
      <alignment horizontal="center" vertical="top"/>
    </xf>
    <xf numFmtId="164" fontId="5" fillId="7" borderId="49" xfId="0" applyNumberFormat="1" applyFont="1" applyFill="1" applyBorder="1" applyAlignment="1">
      <alignment horizontal="center" vertical="center"/>
    </xf>
    <xf numFmtId="164" fontId="5" fillId="7" borderId="22" xfId="0" applyNumberFormat="1" applyFont="1" applyFill="1" applyBorder="1" applyAlignment="1">
      <alignment horizontal="center" vertical="center"/>
    </xf>
    <xf numFmtId="164" fontId="13" fillId="0" borderId="23" xfId="0" applyNumberFormat="1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top"/>
    </xf>
    <xf numFmtId="0" fontId="6" fillId="0" borderId="29" xfId="0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5" fillId="3" borderId="27" xfId="0" applyNumberFormat="1" applyFont="1" applyFill="1" applyBorder="1" applyAlignment="1">
      <alignment horizontal="center" vertical="top"/>
    </xf>
    <xf numFmtId="49" fontId="6" fillId="0" borderId="31" xfId="0" applyNumberFormat="1" applyFont="1" applyBorder="1" applyAlignment="1">
      <alignment horizontal="center" vertical="top"/>
    </xf>
    <xf numFmtId="0" fontId="13" fillId="0" borderId="10" xfId="0" applyFont="1" applyFill="1" applyBorder="1" applyAlignment="1">
      <alignment horizontal="center" vertical="top"/>
    </xf>
    <xf numFmtId="164" fontId="6" fillId="0" borderId="32" xfId="0" applyNumberFormat="1" applyFont="1" applyBorder="1" applyAlignment="1">
      <alignment vertical="top"/>
    </xf>
    <xf numFmtId="164" fontId="6" fillId="5" borderId="10" xfId="0" applyNumberFormat="1" applyFont="1" applyFill="1" applyBorder="1" applyAlignment="1">
      <alignment vertical="top" wrapText="1"/>
    </xf>
    <xf numFmtId="0" fontId="13" fillId="0" borderId="31" xfId="0" applyFont="1" applyFill="1" applyBorder="1" applyAlignment="1">
      <alignment horizontal="left" vertical="top" wrapText="1"/>
    </xf>
    <xf numFmtId="0" fontId="13" fillId="0" borderId="27" xfId="0" applyFont="1" applyFill="1" applyBorder="1" applyAlignment="1">
      <alignment horizontal="center" vertical="top" wrapText="1"/>
    </xf>
    <xf numFmtId="0" fontId="6" fillId="0" borderId="27" xfId="0" applyFont="1" applyFill="1" applyBorder="1" applyAlignment="1">
      <alignment horizontal="center" vertical="top" wrapText="1"/>
    </xf>
    <xf numFmtId="49" fontId="5" fillId="2" borderId="28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49" fontId="6" fillId="0" borderId="35" xfId="0" applyNumberFormat="1" applyFont="1" applyBorder="1" applyAlignment="1">
      <alignment horizontal="center" vertical="top"/>
    </xf>
    <xf numFmtId="164" fontId="13" fillId="4" borderId="37" xfId="0" applyNumberFormat="1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164" fontId="6" fillId="0" borderId="10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top" wrapText="1"/>
    </xf>
    <xf numFmtId="49" fontId="6" fillId="0" borderId="27" xfId="0" applyNumberFormat="1" applyFont="1" applyFill="1" applyBorder="1" applyAlignment="1">
      <alignment horizontal="center" vertical="top" wrapText="1"/>
    </xf>
    <xf numFmtId="49" fontId="5" fillId="2" borderId="33" xfId="0" applyNumberFormat="1" applyFont="1" applyFill="1" applyBorder="1" applyAlignment="1">
      <alignment horizontal="center" vertical="top"/>
    </xf>
    <xf numFmtId="49" fontId="5" fillId="3" borderId="34" xfId="0" applyNumberFormat="1" applyFont="1" applyFill="1" applyBorder="1" applyAlignment="1">
      <alignment horizontal="center" vertical="top"/>
    </xf>
    <xf numFmtId="164" fontId="5" fillId="3" borderId="28" xfId="0" applyNumberFormat="1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vertical="top" wrapText="1"/>
    </xf>
    <xf numFmtId="0" fontId="6" fillId="3" borderId="35" xfId="0" applyFont="1" applyFill="1" applyBorder="1" applyAlignment="1">
      <alignment horizontal="center" vertical="top" wrapText="1"/>
    </xf>
    <xf numFmtId="164" fontId="6" fillId="0" borderId="10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top"/>
    </xf>
    <xf numFmtId="0" fontId="6" fillId="0" borderId="33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164" fontId="5" fillId="4" borderId="22" xfId="0" applyNumberFormat="1" applyFont="1" applyFill="1" applyBorder="1" applyAlignment="1">
      <alignment horizontal="center" vertical="top"/>
    </xf>
    <xf numFmtId="164" fontId="6" fillId="0" borderId="32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49" fontId="6" fillId="0" borderId="34" xfId="0" applyNumberFormat="1" applyFont="1" applyFill="1" applyBorder="1" applyAlignment="1">
      <alignment horizontal="center" vertical="top"/>
    </xf>
    <xf numFmtId="0" fontId="5" fillId="7" borderId="22" xfId="0" applyFont="1" applyFill="1" applyBorder="1" applyAlignment="1">
      <alignment horizontal="center" vertical="top"/>
    </xf>
    <xf numFmtId="164" fontId="5" fillId="7" borderId="22" xfId="0" applyNumberFormat="1" applyFont="1" applyFill="1" applyBorder="1" applyAlignment="1">
      <alignment horizontal="center" vertical="top"/>
    </xf>
    <xf numFmtId="164" fontId="6" fillId="5" borderId="10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 wrapText="1"/>
    </xf>
    <xf numFmtId="49" fontId="6" fillId="0" borderId="64" xfId="0" applyNumberFormat="1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center" vertical="top"/>
    </xf>
    <xf numFmtId="0" fontId="6" fillId="0" borderId="55" xfId="0" applyFont="1" applyFill="1" applyBorder="1" applyAlignment="1">
      <alignment horizontal="center" vertical="top"/>
    </xf>
    <xf numFmtId="164" fontId="6" fillId="0" borderId="55" xfId="0" applyNumberFormat="1" applyFont="1" applyFill="1" applyBorder="1" applyAlignment="1">
      <alignment horizontal="center" vertical="top"/>
    </xf>
    <xf numFmtId="0" fontId="8" fillId="0" borderId="55" xfId="0" applyFont="1" applyBorder="1" applyAlignment="1">
      <alignment horizontal="center" vertical="top"/>
    </xf>
    <xf numFmtId="0" fontId="6" fillId="0" borderId="8" xfId="0" applyFont="1" applyFill="1" applyBorder="1" applyAlignment="1">
      <alignment horizontal="left" vertical="top" wrapText="1"/>
    </xf>
    <xf numFmtId="49" fontId="6" fillId="0" borderId="59" xfId="0" applyNumberFormat="1" applyFont="1" applyFill="1" applyBorder="1" applyAlignment="1">
      <alignment horizontal="center" vertical="top"/>
    </xf>
    <xf numFmtId="49" fontId="6" fillId="0" borderId="60" xfId="0" applyNumberFormat="1" applyFont="1" applyFill="1" applyBorder="1" applyAlignment="1">
      <alignment horizontal="center" vertical="top"/>
    </xf>
    <xf numFmtId="0" fontId="6" fillId="0" borderId="30" xfId="0" applyFont="1" applyFill="1" applyBorder="1" applyAlignment="1">
      <alignment vertical="top"/>
    </xf>
    <xf numFmtId="164" fontId="5" fillId="4" borderId="8" xfId="0" applyNumberFormat="1" applyFont="1" applyFill="1" applyBorder="1" applyAlignment="1">
      <alignment horizontal="center" vertical="top"/>
    </xf>
    <xf numFmtId="49" fontId="5" fillId="2" borderId="48" xfId="0" applyNumberFormat="1" applyFont="1" applyFill="1" applyBorder="1" applyAlignment="1">
      <alignment horizontal="center" vertical="top"/>
    </xf>
    <xf numFmtId="0" fontId="5" fillId="8" borderId="10" xfId="0" applyFont="1" applyFill="1" applyBorder="1" applyAlignment="1">
      <alignment horizontal="center" vertical="top"/>
    </xf>
    <xf numFmtId="164" fontId="13" fillId="8" borderId="10" xfId="0" applyNumberFormat="1" applyFont="1" applyFill="1" applyBorder="1" applyAlignment="1">
      <alignment horizontal="center" vertical="top"/>
    </xf>
    <xf numFmtId="164" fontId="5" fillId="8" borderId="32" xfId="0" applyNumberFormat="1" applyFont="1" applyFill="1" applyBorder="1" applyAlignment="1">
      <alignment horizontal="center" vertical="top"/>
    </xf>
    <xf numFmtId="164" fontId="5" fillId="8" borderId="10" xfId="0" applyNumberFormat="1" applyFont="1" applyFill="1" applyBorder="1" applyAlignment="1">
      <alignment horizontal="center" vertical="top"/>
    </xf>
    <xf numFmtId="49" fontId="6" fillId="0" borderId="50" xfId="0" applyNumberFormat="1" applyFont="1" applyFill="1" applyBorder="1" applyAlignment="1">
      <alignment horizontal="center" vertical="top"/>
    </xf>
    <xf numFmtId="49" fontId="15" fillId="2" borderId="48" xfId="0" applyNumberFormat="1" applyFont="1" applyFill="1" applyBorder="1" applyAlignment="1">
      <alignment horizontal="center" vertical="top"/>
    </xf>
    <xf numFmtId="49" fontId="5" fillId="3" borderId="38" xfId="0" applyNumberFormat="1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164" fontId="5" fillId="4" borderId="6" xfId="0" applyNumberFormat="1" applyFont="1" applyFill="1" applyBorder="1" applyAlignment="1">
      <alignment horizontal="center" vertical="top"/>
    </xf>
    <xf numFmtId="49" fontId="6" fillId="0" borderId="21" xfId="0" applyNumberFormat="1" applyFont="1" applyFill="1" applyBorder="1" applyAlignment="1">
      <alignment horizontal="center" vertical="top"/>
    </xf>
    <xf numFmtId="49" fontId="6" fillId="0" borderId="69" xfId="0" applyNumberFormat="1" applyFont="1" applyFill="1" applyBorder="1" applyAlignment="1">
      <alignment horizontal="center" vertical="top"/>
    </xf>
    <xf numFmtId="49" fontId="5" fillId="2" borderId="41" xfId="0" applyNumberFormat="1" applyFont="1" applyFill="1" applyBorder="1" applyAlignment="1">
      <alignment horizontal="center" vertical="top"/>
    </xf>
    <xf numFmtId="49" fontId="5" fillId="3" borderId="42" xfId="0" applyNumberFormat="1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right" vertical="top"/>
    </xf>
    <xf numFmtId="49" fontId="5" fillId="3" borderId="29" xfId="0" applyNumberFormat="1" applyFont="1" applyFill="1" applyBorder="1" applyAlignment="1">
      <alignment horizontal="right" vertical="top"/>
    </xf>
    <xf numFmtId="49" fontId="6" fillId="0" borderId="22" xfId="0" applyNumberFormat="1" applyFont="1" applyBorder="1" applyAlignment="1">
      <alignment horizontal="center" vertical="top"/>
    </xf>
    <xf numFmtId="49" fontId="5" fillId="3" borderId="43" xfId="0" applyNumberFormat="1" applyFont="1" applyFill="1" applyBorder="1" applyAlignment="1">
      <alignment horizontal="right" vertical="top"/>
    </xf>
    <xf numFmtId="164" fontId="5" fillId="3" borderId="2" xfId="0" applyNumberFormat="1" applyFont="1" applyFill="1" applyBorder="1" applyAlignment="1">
      <alignment horizontal="center" vertical="top"/>
    </xf>
    <xf numFmtId="0" fontId="6" fillId="3" borderId="44" xfId="0" applyFont="1" applyFill="1" applyBorder="1" applyAlignment="1">
      <alignment vertical="top" wrapText="1"/>
    </xf>
    <xf numFmtId="0" fontId="6" fillId="3" borderId="44" xfId="0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center" vertical="top"/>
    </xf>
    <xf numFmtId="164" fontId="6" fillId="0" borderId="15" xfId="0" applyNumberFormat="1" applyFont="1" applyFill="1" applyBorder="1" applyAlignment="1">
      <alignment horizontal="center" vertical="top" wrapText="1"/>
    </xf>
    <xf numFmtId="164" fontId="6" fillId="5" borderId="30" xfId="0" applyNumberFormat="1" applyFont="1" applyFill="1" applyBorder="1" applyAlignment="1">
      <alignment horizontal="center" vertical="top" wrapText="1"/>
    </xf>
    <xf numFmtId="0" fontId="5" fillId="4" borderId="40" xfId="0" applyFont="1" applyFill="1" applyBorder="1" applyAlignment="1">
      <alignment horizontal="center" vertical="top"/>
    </xf>
    <xf numFmtId="164" fontId="5" fillId="4" borderId="1" xfId="0" applyNumberFormat="1" applyFont="1" applyFill="1" applyBorder="1" applyAlignment="1">
      <alignment horizontal="center" vertical="top"/>
    </xf>
    <xf numFmtId="0" fontId="6" fillId="0" borderId="31" xfId="0" applyFont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/>
    </xf>
    <xf numFmtId="0" fontId="6" fillId="0" borderId="24" xfId="0" applyNumberFormat="1" applyFont="1" applyFill="1" applyBorder="1" applyAlignment="1">
      <alignment horizontal="center" vertical="top"/>
    </xf>
    <xf numFmtId="0" fontId="6" fillId="0" borderId="29" xfId="0" applyNumberFormat="1" applyFont="1" applyFill="1" applyBorder="1" applyAlignment="1">
      <alignment horizontal="center" vertical="top"/>
    </xf>
    <xf numFmtId="164" fontId="13" fillId="8" borderId="53" xfId="0" applyNumberFormat="1" applyFont="1" applyFill="1" applyBorder="1" applyAlignment="1">
      <alignment horizontal="center" vertical="top"/>
    </xf>
    <xf numFmtId="164" fontId="13" fillId="8" borderId="60" xfId="0" applyNumberFormat="1" applyFont="1" applyFill="1" applyBorder="1" applyAlignment="1">
      <alignment horizontal="center" vertical="top"/>
    </xf>
    <xf numFmtId="164" fontId="5" fillId="4" borderId="53" xfId="0" applyNumberFormat="1" applyFont="1" applyFill="1" applyBorder="1" applyAlignment="1">
      <alignment horizontal="center" vertical="top"/>
    </xf>
    <xf numFmtId="0" fontId="6" fillId="0" borderId="50" xfId="0" applyNumberFormat="1" applyFont="1" applyFill="1" applyBorder="1" applyAlignment="1">
      <alignment horizontal="center" vertical="top"/>
    </xf>
    <xf numFmtId="0" fontId="6" fillId="0" borderId="34" xfId="0" applyNumberFormat="1" applyFont="1" applyFill="1" applyBorder="1" applyAlignment="1">
      <alignment horizontal="center" vertical="top"/>
    </xf>
    <xf numFmtId="164" fontId="6" fillId="0" borderId="38" xfId="0" applyNumberFormat="1" applyFont="1" applyFill="1" applyBorder="1" applyAlignment="1">
      <alignment horizontal="center" vertical="top" wrapText="1"/>
    </xf>
    <xf numFmtId="164" fontId="6" fillId="5" borderId="6" xfId="0" applyNumberFormat="1" applyFont="1" applyFill="1" applyBorder="1" applyAlignment="1">
      <alignment horizontal="center" vertical="top" wrapText="1"/>
    </xf>
    <xf numFmtId="49" fontId="5" fillId="3" borderId="24" xfId="0" applyNumberFormat="1" applyFont="1" applyFill="1" applyBorder="1" applyAlignment="1">
      <alignment horizontal="center" vertical="top"/>
    </xf>
    <xf numFmtId="164" fontId="5" fillId="3" borderId="24" xfId="0" applyNumberFormat="1" applyFont="1" applyFill="1" applyBorder="1" applyAlignment="1">
      <alignment horizontal="center" vertical="top"/>
    </xf>
    <xf numFmtId="164" fontId="6" fillId="5" borderId="51" xfId="0" applyNumberFormat="1" applyFont="1" applyFill="1" applyBorder="1" applyAlignment="1">
      <alignment horizontal="center" vertical="top" wrapText="1"/>
    </xf>
    <xf numFmtId="0" fontId="13" fillId="0" borderId="51" xfId="0" applyFont="1" applyBorder="1" applyAlignment="1">
      <alignment wrapText="1"/>
    </xf>
    <xf numFmtId="0" fontId="6" fillId="0" borderId="51" xfId="0" applyFont="1" applyFill="1" applyBorder="1" applyAlignment="1">
      <alignment horizontal="center" vertical="top"/>
    </xf>
    <xf numFmtId="164" fontId="5" fillId="4" borderId="49" xfId="0" applyNumberFormat="1" applyFont="1" applyFill="1" applyBorder="1" applyAlignment="1">
      <alignment horizontal="center" vertical="top"/>
    </xf>
    <xf numFmtId="0" fontId="6" fillId="0" borderId="47" xfId="0" applyFont="1" applyFill="1" applyBorder="1" applyAlignment="1">
      <alignment horizontal="left" vertical="top" wrapText="1"/>
    </xf>
    <xf numFmtId="0" fontId="6" fillId="0" borderId="47" xfId="0" applyNumberFormat="1" applyFont="1" applyFill="1" applyBorder="1" applyAlignment="1">
      <alignment horizontal="center" vertical="top"/>
    </xf>
    <xf numFmtId="0" fontId="6" fillId="0" borderId="38" xfId="0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vertical="top"/>
    </xf>
    <xf numFmtId="0" fontId="6" fillId="0" borderId="27" xfId="0" applyNumberFormat="1" applyFont="1" applyFill="1" applyBorder="1" applyAlignment="1">
      <alignment vertical="top"/>
    </xf>
    <xf numFmtId="0" fontId="6" fillId="0" borderId="24" xfId="0" applyFont="1" applyFill="1" applyBorder="1" applyAlignment="1">
      <alignment vertical="top"/>
    </xf>
    <xf numFmtId="0" fontId="6" fillId="0" borderId="29" xfId="0" applyNumberFormat="1" applyFont="1" applyFill="1" applyBorder="1" applyAlignment="1">
      <alignment vertical="top"/>
    </xf>
    <xf numFmtId="0" fontId="6" fillId="0" borderId="51" xfId="0" applyNumberFormat="1" applyFont="1" applyFill="1" applyBorder="1" applyAlignment="1">
      <alignment horizontal="center" vertical="top"/>
    </xf>
    <xf numFmtId="0" fontId="13" fillId="0" borderId="47" xfId="0" applyFont="1" applyBorder="1" applyAlignment="1">
      <alignment vertical="top"/>
    </xf>
    <xf numFmtId="0" fontId="6" fillId="0" borderId="47" xfId="0" applyFont="1" applyBorder="1" applyAlignment="1">
      <alignment vertical="top"/>
    </xf>
    <xf numFmtId="164" fontId="5" fillId="3" borderId="29" xfId="0" applyNumberFormat="1" applyFont="1" applyFill="1" applyBorder="1" applyAlignment="1">
      <alignment horizontal="center" vertical="top"/>
    </xf>
    <xf numFmtId="0" fontId="6" fillId="3" borderId="41" xfId="0" applyFont="1" applyFill="1" applyBorder="1" applyAlignment="1">
      <alignment horizontal="center" vertical="top" wrapText="1"/>
    </xf>
    <xf numFmtId="164" fontId="5" fillId="2" borderId="3" xfId="0" applyNumberFormat="1" applyFont="1" applyFill="1" applyBorder="1" applyAlignment="1">
      <alignment horizontal="center" vertical="top"/>
    </xf>
    <xf numFmtId="164" fontId="5" fillId="2" borderId="42" xfId="0" applyNumberFormat="1" applyFont="1" applyFill="1" applyBorder="1" applyAlignment="1">
      <alignment horizontal="center" vertical="top"/>
    </xf>
    <xf numFmtId="0" fontId="6" fillId="9" borderId="41" xfId="0" applyFont="1" applyFill="1" applyBorder="1" applyAlignment="1">
      <alignment vertical="top"/>
    </xf>
    <xf numFmtId="0" fontId="6" fillId="9" borderId="44" xfId="0" applyFont="1" applyFill="1" applyBorder="1" applyAlignment="1">
      <alignment vertical="top"/>
    </xf>
    <xf numFmtId="49" fontId="5" fillId="6" borderId="2" xfId="0" applyNumberFormat="1" applyFont="1" applyFill="1" applyBorder="1" applyAlignment="1">
      <alignment horizontal="center" vertical="top"/>
    </xf>
    <xf numFmtId="164" fontId="5" fillId="6" borderId="46" xfId="0" applyNumberFormat="1" applyFont="1" applyFill="1" applyBorder="1" applyAlignment="1">
      <alignment horizontal="center" vertical="top"/>
    </xf>
    <xf numFmtId="0" fontId="6" fillId="6" borderId="41" xfId="0" applyFont="1" applyFill="1" applyBorder="1" applyAlignment="1">
      <alignment horizontal="center" vertical="top"/>
    </xf>
    <xf numFmtId="0" fontId="6" fillId="6" borderId="44" xfId="0" applyFont="1" applyFill="1" applyBorder="1" applyAlignment="1">
      <alignment horizontal="center" vertical="top"/>
    </xf>
    <xf numFmtId="49" fontId="18" fillId="0" borderId="30" xfId="0" applyNumberFormat="1" applyFont="1" applyBorder="1" applyAlignment="1">
      <alignment horizontal="center" vertical="top"/>
    </xf>
    <xf numFmtId="49" fontId="18" fillId="0" borderId="8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1" applyFont="1" applyAlignment="1">
      <alignment horizontal="center" wrapText="1"/>
    </xf>
    <xf numFmtId="0" fontId="9" fillId="0" borderId="0" xfId="0" applyFont="1" applyAlignment="1">
      <alignment horizontal="left" wrapText="1"/>
    </xf>
    <xf numFmtId="49" fontId="6" fillId="0" borderId="38" xfId="0" applyNumberFormat="1" applyFont="1" applyFill="1" applyBorder="1" applyAlignment="1">
      <alignment horizontal="center" vertical="top"/>
    </xf>
    <xf numFmtId="49" fontId="6" fillId="0" borderId="24" xfId="0" applyNumberFormat="1" applyFont="1" applyFill="1" applyBorder="1" applyAlignment="1">
      <alignment horizontal="center" vertical="top"/>
    </xf>
    <xf numFmtId="49" fontId="6" fillId="0" borderId="34" xfId="0" applyNumberFormat="1" applyFont="1" applyFill="1" applyBorder="1" applyAlignment="1">
      <alignment horizontal="center" vertical="top"/>
    </xf>
    <xf numFmtId="49" fontId="6" fillId="0" borderId="29" xfId="0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164" fontId="5" fillId="6" borderId="40" xfId="0" applyNumberFormat="1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 wrapText="1"/>
    </xf>
    <xf numFmtId="49" fontId="6" fillId="0" borderId="15" xfId="0" applyNumberFormat="1" applyFont="1" applyFill="1" applyBorder="1" applyAlignment="1">
      <alignment horizontal="center" vertical="top"/>
    </xf>
    <xf numFmtId="49" fontId="6" fillId="0" borderId="27" xfId="0" applyNumberFormat="1" applyFont="1" applyFill="1" applyBorder="1" applyAlignment="1">
      <alignment horizontal="center" vertical="top"/>
    </xf>
    <xf numFmtId="0" fontId="21" fillId="0" borderId="0" xfId="0" applyFont="1" applyAlignment="1">
      <alignment vertical="top"/>
    </xf>
    <xf numFmtId="0" fontId="21" fillId="0" borderId="0" xfId="0" applyNumberFormat="1" applyFont="1" applyAlignment="1">
      <alignment vertical="top"/>
    </xf>
    <xf numFmtId="0" fontId="21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0" xfId="1" applyFont="1" applyAlignment="1">
      <alignment horizontal="center" wrapText="1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35" xfId="0" applyFont="1" applyBorder="1" applyAlignment="1">
      <alignment horizontal="left" wrapText="1"/>
    </xf>
    <xf numFmtId="0" fontId="17" fillId="0" borderId="35" xfId="0" applyFont="1" applyBorder="1" applyAlignment="1">
      <alignment horizontal="left" wrapText="1"/>
    </xf>
    <xf numFmtId="0" fontId="6" fillId="0" borderId="15" xfId="0" applyNumberFormat="1" applyFont="1" applyFill="1" applyBorder="1" applyAlignment="1">
      <alignment horizontal="center" vertical="top"/>
    </xf>
    <xf numFmtId="0" fontId="6" fillId="0" borderId="24" xfId="0" applyNumberFormat="1" applyFont="1" applyFill="1" applyBorder="1" applyAlignment="1">
      <alignment horizontal="center" vertical="top"/>
    </xf>
    <xf numFmtId="0" fontId="6" fillId="0" borderId="27" xfId="0" applyNumberFormat="1" applyFont="1" applyFill="1" applyBorder="1" applyAlignment="1">
      <alignment horizontal="center" vertical="top"/>
    </xf>
    <xf numFmtId="0" fontId="6" fillId="0" borderId="29" xfId="0" applyNumberFormat="1" applyFont="1" applyFill="1" applyBorder="1" applyAlignment="1">
      <alignment horizontal="center" vertical="top"/>
    </xf>
    <xf numFmtId="49" fontId="6" fillId="0" borderId="30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6" fillId="5" borderId="16" xfId="0" applyFont="1" applyFill="1" applyBorder="1" applyAlignment="1">
      <alignment horizontal="left" vertical="top" wrapText="1"/>
    </xf>
    <xf numFmtId="0" fontId="8" fillId="5" borderId="25" xfId="0" applyFont="1" applyFill="1" applyBorder="1" applyAlignment="1">
      <alignment horizontal="left" vertical="top" wrapText="1"/>
    </xf>
    <xf numFmtId="0" fontId="6" fillId="0" borderId="51" xfId="0" applyFont="1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4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0" fontId="0" fillId="0" borderId="63" xfId="0" applyBorder="1" applyAlignment="1">
      <alignment vertical="top" wrapText="1"/>
    </xf>
    <xf numFmtId="0" fontId="6" fillId="0" borderId="49" xfId="0" applyFont="1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13" fillId="0" borderId="26" xfId="0" applyFont="1" applyBorder="1" applyAlignment="1">
      <alignment vertical="justify" wrapText="1"/>
    </xf>
    <xf numFmtId="0" fontId="0" fillId="0" borderId="28" xfId="0" applyBorder="1" applyAlignment="1">
      <alignment vertical="justify" wrapText="1"/>
    </xf>
    <xf numFmtId="0" fontId="6" fillId="0" borderId="26" xfId="0" applyFont="1" applyBorder="1" applyAlignment="1">
      <alignment vertical="top" wrapText="1"/>
    </xf>
    <xf numFmtId="0" fontId="8" fillId="0" borderId="33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8" fillId="0" borderId="36" xfId="0" applyFont="1" applyBorder="1" applyAlignment="1">
      <alignment vertical="top" wrapText="1"/>
    </xf>
    <xf numFmtId="0" fontId="8" fillId="0" borderId="48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47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6" fillId="0" borderId="51" xfId="0" applyFont="1" applyFill="1" applyBorder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0" fontId="6" fillId="0" borderId="30" xfId="0" applyNumberFormat="1" applyFont="1" applyBorder="1" applyAlignment="1">
      <alignment horizontal="center" vertical="center" textRotation="90" wrapText="1"/>
    </xf>
    <xf numFmtId="0" fontId="6" fillId="0" borderId="6" xfId="0" applyNumberFormat="1" applyFont="1" applyBorder="1" applyAlignment="1">
      <alignment horizontal="center" vertical="center" textRotation="90" wrapText="1"/>
    </xf>
    <xf numFmtId="0" fontId="6" fillId="0" borderId="8" xfId="0" applyNumberFormat="1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textRotation="90" wrapText="1"/>
    </xf>
    <xf numFmtId="0" fontId="6" fillId="0" borderId="57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 textRotation="90" wrapText="1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66" xfId="0" applyFont="1" applyBorder="1" applyAlignment="1">
      <alignment horizontal="center" vertical="center" textRotation="90" wrapText="1"/>
    </xf>
    <xf numFmtId="0" fontId="8" fillId="0" borderId="28" xfId="0" applyFont="1" applyBorder="1"/>
    <xf numFmtId="0" fontId="6" fillId="0" borderId="52" xfId="0" applyFont="1" applyFill="1" applyBorder="1" applyAlignment="1">
      <alignment horizontal="center" vertical="center" textRotation="90" wrapText="1"/>
    </xf>
    <xf numFmtId="0" fontId="8" fillId="0" borderId="24" xfId="0" applyFont="1" applyBorder="1"/>
    <xf numFmtId="0" fontId="6" fillId="0" borderId="13" xfId="0" applyFont="1" applyBorder="1" applyAlignment="1">
      <alignment horizontal="center" vertical="center" textRotation="90" wrapText="1"/>
    </xf>
    <xf numFmtId="0" fontId="6" fillId="0" borderId="5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49" fontId="5" fillId="3" borderId="42" xfId="0" applyNumberFormat="1" applyFont="1" applyFill="1" applyBorder="1" applyAlignment="1">
      <alignment horizontal="left" vertical="top"/>
    </xf>
    <xf numFmtId="49" fontId="5" fillId="3" borderId="44" xfId="0" applyNumberFormat="1" applyFont="1" applyFill="1" applyBorder="1" applyAlignment="1">
      <alignment horizontal="left" vertical="top"/>
    </xf>
    <xf numFmtId="49" fontId="5" fillId="3" borderId="31" xfId="0" applyNumberFormat="1" applyFont="1" applyFill="1" applyBorder="1" applyAlignment="1">
      <alignment horizontal="left" vertical="top"/>
    </xf>
    <xf numFmtId="49" fontId="6" fillId="0" borderId="11" xfId="0" applyNumberFormat="1" applyFont="1" applyBorder="1" applyAlignment="1">
      <alignment horizontal="center" vertical="top"/>
    </xf>
    <xf numFmtId="49" fontId="6" fillId="0" borderId="49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5" fillId="0" borderId="24" xfId="0" applyNumberFormat="1" applyFont="1" applyBorder="1" applyAlignment="1">
      <alignment horizontal="center" vertical="top"/>
    </xf>
    <xf numFmtId="0" fontId="22" fillId="0" borderId="16" xfId="0" applyFont="1" applyFill="1" applyBorder="1" applyAlignment="1">
      <alignment horizontal="left" vertical="top" wrapText="1"/>
    </xf>
    <xf numFmtId="0" fontId="22" fillId="0" borderId="25" xfId="0" applyFont="1" applyFill="1" applyBorder="1" applyAlignment="1">
      <alignment horizontal="left" vertical="top" wrapText="1"/>
    </xf>
    <xf numFmtId="49" fontId="18" fillId="0" borderId="30" xfId="0" applyNumberFormat="1" applyFont="1" applyBorder="1" applyAlignment="1">
      <alignment horizontal="center" vertical="top"/>
    </xf>
    <xf numFmtId="49" fontId="18" fillId="0" borderId="8" xfId="0" applyNumberFormat="1" applyFont="1" applyBorder="1" applyAlignment="1">
      <alignment horizontal="center" vertical="top"/>
    </xf>
    <xf numFmtId="49" fontId="6" fillId="0" borderId="30" xfId="0" applyNumberFormat="1" applyFont="1" applyBorder="1" applyAlignment="1">
      <alignment horizontal="center" vertical="top"/>
    </xf>
    <xf numFmtId="49" fontId="6" fillId="0" borderId="8" xfId="0" applyNumberFormat="1" applyFont="1" applyBorder="1" applyAlignment="1">
      <alignment horizontal="center" vertical="top"/>
    </xf>
    <xf numFmtId="0" fontId="6" fillId="0" borderId="26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6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top"/>
    </xf>
    <xf numFmtId="0" fontId="6" fillId="0" borderId="16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49" fontId="5" fillId="3" borderId="41" xfId="0" applyNumberFormat="1" applyFont="1" applyFill="1" applyBorder="1" applyAlignment="1">
      <alignment horizontal="right" vertical="top"/>
    </xf>
    <xf numFmtId="49" fontId="5" fillId="3" borderId="44" xfId="0" applyNumberFormat="1" applyFont="1" applyFill="1" applyBorder="1" applyAlignment="1">
      <alignment horizontal="right" vertical="top"/>
    </xf>
    <xf numFmtId="49" fontId="5" fillId="3" borderId="5" xfId="0" applyNumberFormat="1" applyFont="1" applyFill="1" applyBorder="1" applyAlignment="1">
      <alignment horizontal="right" vertical="top"/>
    </xf>
    <xf numFmtId="0" fontId="6" fillId="0" borderId="14" xfId="0" applyFont="1" applyFill="1" applyBorder="1" applyAlignment="1">
      <alignment horizontal="left" vertical="top" wrapText="1"/>
    </xf>
    <xf numFmtId="0" fontId="6" fillId="0" borderId="50" xfId="0" applyFont="1" applyFill="1" applyBorder="1" applyAlignment="1">
      <alignment horizontal="left" vertical="top" wrapText="1"/>
    </xf>
    <xf numFmtId="0" fontId="8" fillId="0" borderId="23" xfId="0" applyFont="1" applyFill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5" fillId="0" borderId="45" xfId="0" applyNumberFormat="1" applyFont="1" applyBorder="1" applyAlignment="1">
      <alignment horizontal="center" vertical="top"/>
    </xf>
    <xf numFmtId="0" fontId="6" fillId="0" borderId="64" xfId="0" applyFont="1" applyBorder="1" applyAlignment="1">
      <alignment horizontal="center" vertical="center" textRotation="90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37" xfId="0" applyFont="1" applyBorder="1" applyAlignment="1">
      <alignment horizontal="center" vertical="center" textRotation="90" wrapText="1"/>
    </xf>
    <xf numFmtId="49" fontId="6" fillId="0" borderId="6" xfId="0" applyNumberFormat="1" applyFont="1" applyBorder="1" applyAlignment="1">
      <alignment horizontal="center" vertical="top"/>
    </xf>
    <xf numFmtId="0" fontId="13" fillId="0" borderId="16" xfId="0" applyFont="1" applyFill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49" fontId="5" fillId="2" borderId="26" xfId="0" applyNumberFormat="1" applyFont="1" applyFill="1" applyBorder="1" applyAlignment="1">
      <alignment horizontal="center" vertical="top"/>
    </xf>
    <xf numFmtId="49" fontId="5" fillId="2" borderId="33" xfId="0" applyNumberFormat="1" applyFont="1" applyFill="1" applyBorder="1" applyAlignment="1">
      <alignment horizontal="center" vertical="top"/>
    </xf>
    <xf numFmtId="49" fontId="5" fillId="2" borderId="28" xfId="0" applyNumberFormat="1" applyFont="1" applyFill="1" applyBorder="1" applyAlignment="1">
      <alignment horizontal="center" vertical="top"/>
    </xf>
    <xf numFmtId="49" fontId="5" fillId="3" borderId="15" xfId="0" applyNumberFormat="1" applyFont="1" applyFill="1" applyBorder="1" applyAlignment="1">
      <alignment horizontal="center" vertical="top"/>
    </xf>
    <xf numFmtId="49" fontId="5" fillId="3" borderId="38" xfId="0" applyNumberFormat="1" applyFont="1" applyFill="1" applyBorder="1" applyAlignment="1">
      <alignment horizontal="center" vertical="top"/>
    </xf>
    <xf numFmtId="49" fontId="5" fillId="3" borderId="24" xfId="0" applyNumberFormat="1" applyFont="1" applyFill="1" applyBorder="1" applyAlignment="1">
      <alignment horizontal="center" vertical="top"/>
    </xf>
    <xf numFmtId="0" fontId="6" fillId="0" borderId="12" xfId="0" applyFont="1" applyFill="1" applyBorder="1" applyAlignment="1">
      <alignment vertical="top" wrapText="1"/>
    </xf>
    <xf numFmtId="0" fontId="6" fillId="0" borderId="34" xfId="0" applyFont="1" applyFill="1" applyBorder="1" applyAlignment="1">
      <alignment vertical="top" wrapText="1"/>
    </xf>
    <xf numFmtId="0" fontId="6" fillId="0" borderId="45" xfId="0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horizontal="center" vertical="top"/>
    </xf>
    <xf numFmtId="49" fontId="5" fillId="2" borderId="48" xfId="0" applyNumberFormat="1" applyFont="1" applyFill="1" applyBorder="1" applyAlignment="1">
      <alignment horizontal="center" vertical="top"/>
    </xf>
    <xf numFmtId="49" fontId="5" fillId="2" borderId="49" xfId="0" applyNumberFormat="1" applyFont="1" applyFill="1" applyBorder="1" applyAlignment="1">
      <alignment horizontal="center" vertical="top"/>
    </xf>
    <xf numFmtId="49" fontId="5" fillId="3" borderId="13" xfId="0" applyNumberFormat="1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49" fontId="18" fillId="0" borderId="10" xfId="0" applyNumberFormat="1" applyFont="1" applyBorder="1" applyAlignment="1">
      <alignment horizontal="center" vertical="top"/>
    </xf>
    <xf numFmtId="49" fontId="18" fillId="0" borderId="22" xfId="0" applyNumberFormat="1" applyFont="1" applyBorder="1" applyAlignment="1">
      <alignment horizontal="center" vertical="top"/>
    </xf>
    <xf numFmtId="49" fontId="18" fillId="0" borderId="10" xfId="0" applyNumberFormat="1" applyFont="1" applyFill="1" applyBorder="1" applyAlignment="1">
      <alignment horizontal="center" vertical="top"/>
    </xf>
    <xf numFmtId="49" fontId="18" fillId="0" borderId="6" xfId="0" applyNumberFormat="1" applyFont="1" applyFill="1" applyBorder="1" applyAlignment="1">
      <alignment horizontal="center" vertical="top"/>
    </xf>
    <xf numFmtId="49" fontId="18" fillId="0" borderId="22" xfId="0" applyNumberFormat="1" applyFont="1" applyFill="1" applyBorder="1" applyAlignment="1">
      <alignment horizontal="center" vertical="top"/>
    </xf>
    <xf numFmtId="49" fontId="6" fillId="0" borderId="11" xfId="0" applyNumberFormat="1" applyFont="1" applyFill="1" applyBorder="1" applyAlignment="1">
      <alignment horizontal="center" vertical="top"/>
    </xf>
    <xf numFmtId="49" fontId="6" fillId="0" borderId="48" xfId="0" applyNumberFormat="1" applyFont="1" applyFill="1" applyBorder="1" applyAlignment="1">
      <alignment horizontal="center" vertical="top"/>
    </xf>
    <xf numFmtId="49" fontId="6" fillId="0" borderId="49" xfId="0" applyNumberFormat="1" applyFont="1" applyFill="1" applyBorder="1" applyAlignment="1">
      <alignment horizontal="center" vertical="top"/>
    </xf>
    <xf numFmtId="0" fontId="5" fillId="2" borderId="44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 wrapText="1"/>
    </xf>
    <xf numFmtId="0" fontId="5" fillId="3" borderId="42" xfId="0" applyFont="1" applyFill="1" applyBorder="1" applyAlignment="1">
      <alignment horizontal="left" vertical="top" wrapText="1"/>
    </xf>
    <xf numFmtId="49" fontId="18" fillId="0" borderId="6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164" fontId="6" fillId="0" borderId="26" xfId="0" applyNumberFormat="1" applyFont="1" applyFill="1" applyBorder="1" applyAlignment="1">
      <alignment horizontal="left" vertical="center" wrapText="1"/>
    </xf>
    <xf numFmtId="164" fontId="6" fillId="0" borderId="68" xfId="0" applyNumberFormat="1" applyFont="1" applyFill="1" applyBorder="1" applyAlignment="1">
      <alignment horizontal="left" vertical="center" wrapText="1"/>
    </xf>
    <xf numFmtId="49" fontId="5" fillId="2" borderId="26" xfId="0" applyNumberFormat="1" applyFont="1" applyFill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49" fontId="5" fillId="3" borderId="27" xfId="0" applyNumberFormat="1" applyFont="1" applyFill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49" fontId="18" fillId="0" borderId="51" xfId="0" applyNumberFormat="1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22" fillId="5" borderId="16" xfId="0" applyFont="1" applyFill="1" applyBorder="1" applyAlignment="1">
      <alignment horizontal="left" vertical="top" wrapText="1"/>
    </xf>
    <xf numFmtId="0" fontId="23" fillId="5" borderId="25" xfId="0" applyFont="1" applyFill="1" applyBorder="1" applyAlignment="1">
      <alignment horizontal="left" vertical="top" wrapText="1"/>
    </xf>
    <xf numFmtId="0" fontId="14" fillId="5" borderId="16" xfId="0" applyFont="1" applyFill="1" applyBorder="1" applyAlignment="1">
      <alignment horizontal="left" vertical="top" wrapText="1"/>
    </xf>
    <xf numFmtId="0" fontId="14" fillId="5" borderId="25" xfId="0" applyFont="1" applyFill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49" fontId="6" fillId="0" borderId="26" xfId="0" applyNumberFormat="1" applyFont="1" applyBorder="1" applyAlignment="1">
      <alignment horizontal="center" vertical="top"/>
    </xf>
    <xf numFmtId="49" fontId="6" fillId="0" borderId="28" xfId="0" applyNumberFormat="1" applyFont="1" applyBorder="1" applyAlignment="1">
      <alignment horizontal="center" vertical="top"/>
    </xf>
    <xf numFmtId="0" fontId="8" fillId="0" borderId="33" xfId="0" applyFont="1" applyBorder="1" applyAlignment="1">
      <alignment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5" fillId="0" borderId="41" xfId="0" applyFont="1" applyBorder="1" applyAlignment="1">
      <alignment horizontal="center" vertical="center" wrapText="1"/>
    </xf>
    <xf numFmtId="0" fontId="8" fillId="0" borderId="4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5" fillId="6" borderId="2" xfId="0" applyFont="1" applyFill="1" applyBorder="1" applyAlignment="1">
      <alignment horizontal="right" vertical="top" wrapText="1"/>
    </xf>
    <xf numFmtId="0" fontId="8" fillId="6" borderId="3" xfId="0" applyFont="1" applyFill="1" applyBorder="1" applyAlignment="1">
      <alignment vertical="top" wrapText="1"/>
    </xf>
    <xf numFmtId="0" fontId="8" fillId="6" borderId="42" xfId="0" applyFont="1" applyFill="1" applyBorder="1" applyAlignment="1">
      <alignment vertical="top" wrapText="1"/>
    </xf>
    <xf numFmtId="49" fontId="6" fillId="0" borderId="33" xfId="0" applyNumberFormat="1" applyFont="1" applyFill="1" applyBorder="1" applyAlignment="1">
      <alignment horizontal="center" vertical="top" wrapText="1"/>
    </xf>
    <xf numFmtId="0" fontId="6" fillId="0" borderId="68" xfId="0" applyFont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top" wrapText="1"/>
    </xf>
    <xf numFmtId="0" fontId="6" fillId="0" borderId="69" xfId="0" applyFont="1" applyBorder="1" applyAlignment="1">
      <alignment horizontal="center" vertical="top" wrapText="1"/>
    </xf>
    <xf numFmtId="0" fontId="6" fillId="5" borderId="25" xfId="0" applyFont="1" applyFill="1" applyBorder="1" applyAlignment="1">
      <alignment horizontal="left" vertical="top" wrapText="1"/>
    </xf>
    <xf numFmtId="0" fontId="6" fillId="0" borderId="38" xfId="0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/>
    </xf>
    <xf numFmtId="0" fontId="6" fillId="0" borderId="56" xfId="0" applyFont="1" applyBorder="1" applyAlignment="1">
      <alignment horizontal="left" vertical="top" wrapText="1"/>
    </xf>
    <xf numFmtId="0" fontId="8" fillId="0" borderId="57" xfId="0" applyFont="1" applyBorder="1" applyAlignment="1">
      <alignment vertical="top" wrapText="1"/>
    </xf>
    <xf numFmtId="0" fontId="8" fillId="0" borderId="58" xfId="0" applyFont="1" applyBorder="1" applyAlignment="1">
      <alignment vertical="top" wrapText="1"/>
    </xf>
    <xf numFmtId="0" fontId="6" fillId="0" borderId="59" xfId="0" applyFont="1" applyBorder="1" applyAlignment="1">
      <alignment horizontal="left" vertical="top" wrapText="1"/>
    </xf>
    <xf numFmtId="0" fontId="8" fillId="0" borderId="53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  <xf numFmtId="0" fontId="6" fillId="5" borderId="56" xfId="0" applyFont="1" applyFill="1" applyBorder="1" applyAlignment="1">
      <alignment horizontal="left" vertical="top" wrapText="1"/>
    </xf>
    <xf numFmtId="0" fontId="8" fillId="5" borderId="57" xfId="0" applyFont="1" applyFill="1" applyBorder="1" applyAlignment="1">
      <alignment horizontal="left" vertical="top" wrapText="1"/>
    </xf>
    <xf numFmtId="0" fontId="8" fillId="5" borderId="58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right" vertical="top" wrapText="1"/>
    </xf>
    <xf numFmtId="0" fontId="13" fillId="0" borderId="3" xfId="0" applyFont="1" applyBorder="1" applyAlignment="1">
      <alignment vertical="top" wrapText="1"/>
    </xf>
    <xf numFmtId="0" fontId="13" fillId="0" borderId="43" xfId="0" applyFont="1" applyBorder="1" applyAlignment="1">
      <alignment vertical="top" wrapText="1"/>
    </xf>
    <xf numFmtId="0" fontId="5" fillId="0" borderId="6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textRotation="90" wrapText="1"/>
    </xf>
    <xf numFmtId="0" fontId="8" fillId="0" borderId="25" xfId="0" applyFont="1" applyBorder="1"/>
    <xf numFmtId="0" fontId="6" fillId="5" borderId="54" xfId="0" applyFont="1" applyFill="1" applyBorder="1" applyAlignment="1">
      <alignment horizontal="left" vertical="top" wrapText="1"/>
    </xf>
    <xf numFmtId="0" fontId="8" fillId="5" borderId="62" xfId="0" applyFont="1" applyFill="1" applyBorder="1" applyAlignment="1">
      <alignment horizontal="left" vertical="top" wrapText="1"/>
    </xf>
    <xf numFmtId="0" fontId="8" fillId="5" borderId="63" xfId="0" applyFont="1" applyFill="1" applyBorder="1" applyAlignment="1">
      <alignment horizontal="left" vertical="top" wrapText="1"/>
    </xf>
    <xf numFmtId="0" fontId="8" fillId="0" borderId="61" xfId="0" applyFont="1" applyBorder="1" applyAlignment="1">
      <alignment vertical="top" wrapText="1"/>
    </xf>
    <xf numFmtId="0" fontId="6" fillId="0" borderId="64" xfId="0" applyFont="1" applyBorder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0" fontId="8" fillId="0" borderId="65" xfId="0" applyFont="1" applyBorder="1" applyAlignment="1">
      <alignment vertical="top" wrapText="1"/>
    </xf>
    <xf numFmtId="49" fontId="5" fillId="6" borderId="44" xfId="0" applyNumberFormat="1" applyFont="1" applyFill="1" applyBorder="1" applyAlignment="1">
      <alignment horizontal="right" vertical="top"/>
    </xf>
    <xf numFmtId="49" fontId="5" fillId="2" borderId="42" xfId="0" applyNumberFormat="1" applyFont="1" applyFill="1" applyBorder="1" applyAlignment="1">
      <alignment horizontal="right" vertical="top"/>
    </xf>
    <xf numFmtId="49" fontId="5" fillId="2" borderId="44" xfId="0" applyNumberFormat="1" applyFont="1" applyFill="1" applyBorder="1" applyAlignment="1">
      <alignment horizontal="right" vertical="top"/>
    </xf>
    <xf numFmtId="49" fontId="5" fillId="3" borderId="42" xfId="0" applyNumberFormat="1" applyFont="1" applyFill="1" applyBorder="1" applyAlignment="1">
      <alignment horizontal="right" vertical="top"/>
    </xf>
    <xf numFmtId="49" fontId="6" fillId="0" borderId="38" xfId="0" applyNumberFormat="1" applyFont="1" applyFill="1" applyBorder="1" applyAlignment="1">
      <alignment horizontal="center" vertical="top"/>
    </xf>
    <xf numFmtId="49" fontId="6" fillId="0" borderId="24" xfId="0" applyNumberFormat="1" applyFont="1" applyFill="1" applyBorder="1" applyAlignment="1">
      <alignment horizontal="center" vertical="top"/>
    </xf>
    <xf numFmtId="49" fontId="6" fillId="0" borderId="34" xfId="0" applyNumberFormat="1" applyFont="1" applyFill="1" applyBorder="1" applyAlignment="1">
      <alignment horizontal="center" vertical="top"/>
    </xf>
    <xf numFmtId="49" fontId="6" fillId="0" borderId="29" xfId="0" applyNumberFormat="1" applyFont="1" applyFill="1" applyBorder="1" applyAlignment="1">
      <alignment horizontal="center" vertical="top"/>
    </xf>
    <xf numFmtId="0" fontId="6" fillId="0" borderId="68" xfId="0" applyFont="1" applyBorder="1" applyAlignment="1">
      <alignment horizontal="left" vertical="top" wrapText="1"/>
    </xf>
    <xf numFmtId="0" fontId="8" fillId="0" borderId="21" xfId="0" applyFont="1" applyBorder="1" applyAlignment="1">
      <alignment vertical="top" wrapText="1"/>
    </xf>
    <xf numFmtId="0" fontId="8" fillId="0" borderId="69" xfId="0" applyFont="1" applyBorder="1" applyAlignment="1">
      <alignment vertical="top" wrapText="1"/>
    </xf>
    <xf numFmtId="0" fontId="6" fillId="0" borderId="15" xfId="0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top"/>
    </xf>
    <xf numFmtId="0" fontId="6" fillId="0" borderId="29" xfId="0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left" vertical="top" wrapText="1"/>
    </xf>
    <xf numFmtId="0" fontId="6" fillId="0" borderId="55" xfId="0" applyFont="1" applyBorder="1" applyAlignment="1">
      <alignment horizontal="left" vertical="top" wrapText="1"/>
    </xf>
    <xf numFmtId="49" fontId="6" fillId="0" borderId="48" xfId="0" applyNumberFormat="1" applyFont="1" applyBorder="1" applyAlignment="1">
      <alignment horizontal="center" vertical="top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Ataskaita!$C$9:$C$11</c:f>
              <c:strCache>
                <c:ptCount val="3"/>
                <c:pt idx="0">
                  <c:v>Faktiškai įvykdyta</c:v>
                </c:pt>
                <c:pt idx="1">
                  <c:v>Iš dalies įvykdyta</c:v>
                </c:pt>
                <c:pt idx="2">
                  <c:v>Neįvykdytos</c:v>
                </c:pt>
              </c:strCache>
            </c:strRef>
          </c:cat>
          <c:val>
            <c:numRef>
              <c:f>Ataskaita!$D$9:$D$11</c:f>
              <c:numCache>
                <c:formatCode>General</c:formatCode>
                <c:ptCount val="3"/>
                <c:pt idx="0">
                  <c:v>15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12</xdr:row>
      <xdr:rowOff>38100</xdr:rowOff>
    </xdr:from>
    <xdr:to>
      <xdr:col>7</xdr:col>
      <xdr:colOff>409575</xdr:colOff>
      <xdr:row>26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L37" sqref="L37"/>
    </sheetView>
  </sheetViews>
  <sheetFormatPr defaultRowHeight="12.75" x14ac:dyDescent="0.2"/>
  <cols>
    <col min="3" max="3" width="17.7109375" customWidth="1"/>
    <col min="8" max="8" width="7.85546875" customWidth="1"/>
    <col min="9" max="9" width="7.28515625" customWidth="1"/>
  </cols>
  <sheetData>
    <row r="2" spans="2:10" ht="15.75" x14ac:dyDescent="0.25">
      <c r="B2" s="214" t="s">
        <v>119</v>
      </c>
      <c r="C2" s="215"/>
      <c r="D2" s="215"/>
      <c r="E2" s="215"/>
      <c r="F2" s="215"/>
      <c r="G2" s="215"/>
      <c r="H2" s="215"/>
      <c r="I2" s="215"/>
      <c r="J2" s="188"/>
    </row>
    <row r="3" spans="2:10" ht="10.5" customHeight="1" x14ac:dyDescent="0.25">
      <c r="B3" s="214" t="s">
        <v>135</v>
      </c>
      <c r="C3" s="215"/>
      <c r="D3" s="215"/>
      <c r="E3" s="215"/>
      <c r="F3" s="215"/>
      <c r="G3" s="215"/>
      <c r="H3" s="215"/>
      <c r="I3" s="215"/>
      <c r="J3" s="188"/>
    </row>
    <row r="4" spans="2:10" ht="15.75" x14ac:dyDescent="0.25">
      <c r="B4" s="215"/>
      <c r="C4" s="215"/>
      <c r="D4" s="215"/>
      <c r="E4" s="215"/>
      <c r="F4" s="215"/>
      <c r="G4" s="215"/>
      <c r="H4" s="215"/>
      <c r="I4" s="215"/>
      <c r="J4" s="188"/>
    </row>
    <row r="5" spans="2:10" ht="15.75" x14ac:dyDescent="0.25">
      <c r="B5" s="214" t="s">
        <v>120</v>
      </c>
      <c r="C5" s="214"/>
      <c r="D5" s="214"/>
      <c r="E5" s="214"/>
      <c r="F5" s="214"/>
      <c r="G5" s="214"/>
      <c r="H5" s="214"/>
      <c r="I5" s="189"/>
    </row>
    <row r="6" spans="2:10" ht="15.75" x14ac:dyDescent="0.25">
      <c r="B6" s="188"/>
      <c r="C6" s="188"/>
      <c r="D6" s="188"/>
      <c r="E6" s="188"/>
      <c r="F6" s="188"/>
      <c r="G6" s="188"/>
      <c r="H6" s="188"/>
      <c r="I6" s="189"/>
    </row>
    <row r="7" spans="2:10" ht="15.75" x14ac:dyDescent="0.25">
      <c r="B7" s="190"/>
      <c r="C7" s="190"/>
      <c r="D7" s="190"/>
      <c r="E7" s="190"/>
      <c r="F7" s="190"/>
      <c r="G7" s="190"/>
      <c r="H7" s="190"/>
      <c r="I7" s="190"/>
      <c r="J7" s="190"/>
    </row>
    <row r="8" spans="2:10" ht="15.75" x14ac:dyDescent="0.25">
      <c r="B8" s="190" t="s">
        <v>129</v>
      </c>
      <c r="C8" s="190"/>
      <c r="D8" s="190"/>
      <c r="E8" s="190"/>
      <c r="F8" s="190"/>
      <c r="G8" s="190"/>
      <c r="H8" s="190"/>
      <c r="I8" s="190"/>
      <c r="J8" s="190"/>
    </row>
    <row r="9" spans="2:10" ht="15.75" customHeight="1" x14ac:dyDescent="0.25">
      <c r="B9" s="190"/>
      <c r="C9" s="197" t="s">
        <v>121</v>
      </c>
      <c r="D9" s="191">
        <v>15</v>
      </c>
      <c r="F9" s="190" t="s">
        <v>122</v>
      </c>
      <c r="G9" s="190"/>
      <c r="H9" s="190"/>
      <c r="I9" s="190"/>
      <c r="J9" s="190"/>
    </row>
    <row r="10" spans="2:10" ht="15.75" customHeight="1" x14ac:dyDescent="0.25">
      <c r="B10" s="190"/>
      <c r="C10" s="197" t="s">
        <v>123</v>
      </c>
      <c r="D10" s="192">
        <v>1</v>
      </c>
      <c r="F10" s="213" t="s">
        <v>124</v>
      </c>
      <c r="G10" s="213"/>
      <c r="H10" s="213"/>
      <c r="I10" s="213"/>
      <c r="J10" s="213"/>
    </row>
    <row r="11" spans="2:10" ht="15.75" customHeight="1" x14ac:dyDescent="0.25">
      <c r="C11" s="197" t="s">
        <v>136</v>
      </c>
      <c r="D11" s="192">
        <v>2</v>
      </c>
      <c r="F11" s="213" t="s">
        <v>125</v>
      </c>
      <c r="G11" s="213"/>
      <c r="H11" s="213"/>
      <c r="I11" s="213"/>
      <c r="J11" s="213"/>
    </row>
    <row r="12" spans="2:10" ht="15.75" x14ac:dyDescent="0.25">
      <c r="C12" s="216" t="s">
        <v>130</v>
      </c>
      <c r="D12" s="216"/>
      <c r="E12" s="216"/>
      <c r="F12" s="216"/>
      <c r="G12" s="216"/>
    </row>
    <row r="13" spans="2:10" ht="15.75" x14ac:dyDescent="0.25">
      <c r="C13" s="196"/>
      <c r="D13" s="196"/>
      <c r="E13" s="196"/>
      <c r="F13" s="196"/>
      <c r="G13" s="196"/>
    </row>
    <row r="14" spans="2:10" ht="15.75" x14ac:dyDescent="0.25">
      <c r="C14" s="196"/>
      <c r="D14" s="196"/>
      <c r="E14" s="196"/>
      <c r="F14" s="196"/>
      <c r="G14" s="196"/>
    </row>
    <row r="15" spans="2:10" ht="15.75" x14ac:dyDescent="0.25">
      <c r="C15" s="196"/>
      <c r="D15" s="196"/>
      <c r="E15" s="196"/>
      <c r="F15" s="196"/>
      <c r="G15" s="196"/>
    </row>
    <row r="16" spans="2:10" ht="15.75" x14ac:dyDescent="0.25">
      <c r="C16" s="196"/>
      <c r="D16" s="196"/>
      <c r="E16" s="196"/>
      <c r="F16" s="196"/>
      <c r="G16" s="196"/>
    </row>
    <row r="17" spans="2:10" ht="15.75" x14ac:dyDescent="0.25">
      <c r="C17" s="196"/>
      <c r="D17" s="196"/>
      <c r="E17" s="196"/>
      <c r="F17" s="196"/>
      <c r="G17" s="196"/>
    </row>
    <row r="18" spans="2:10" ht="15.75" x14ac:dyDescent="0.25">
      <c r="C18" s="196"/>
      <c r="D18" s="196"/>
      <c r="E18" s="196"/>
      <c r="F18" s="196"/>
      <c r="G18" s="196"/>
    </row>
    <row r="19" spans="2:10" ht="15.75" x14ac:dyDescent="0.25">
      <c r="C19" s="196"/>
      <c r="D19" s="196"/>
      <c r="E19" s="196"/>
      <c r="F19" s="196"/>
      <c r="G19" s="196"/>
    </row>
    <row r="20" spans="2:10" ht="15.75" x14ac:dyDescent="0.25">
      <c r="C20" s="196"/>
      <c r="D20" s="196"/>
      <c r="E20" s="196"/>
      <c r="F20" s="196"/>
      <c r="G20" s="196"/>
    </row>
    <row r="21" spans="2:10" ht="15.75" x14ac:dyDescent="0.25">
      <c r="C21" s="196"/>
      <c r="D21" s="196"/>
      <c r="E21" s="196"/>
      <c r="F21" s="196"/>
      <c r="G21" s="196"/>
    </row>
    <row r="22" spans="2:10" ht="15.75" x14ac:dyDescent="0.25">
      <c r="C22" s="196"/>
      <c r="D22" s="196"/>
      <c r="E22" s="196"/>
      <c r="F22" s="196"/>
      <c r="G22" s="196"/>
    </row>
    <row r="23" spans="2:10" ht="15.75" x14ac:dyDescent="0.25">
      <c r="C23" s="196"/>
      <c r="D23" s="196"/>
      <c r="E23" s="196"/>
      <c r="F23" s="196"/>
      <c r="G23" s="196"/>
    </row>
    <row r="32" spans="2:10" ht="33.75" customHeight="1" x14ac:dyDescent="0.2">
      <c r="B32" s="217" t="s">
        <v>126</v>
      </c>
      <c r="C32" s="217"/>
      <c r="D32" s="217"/>
      <c r="E32" s="217"/>
      <c r="F32" s="217"/>
      <c r="G32" s="217"/>
      <c r="H32" s="217"/>
      <c r="I32" s="217"/>
      <c r="J32" s="193"/>
    </row>
    <row r="33" spans="2:10" ht="30.75" customHeight="1" x14ac:dyDescent="0.2">
      <c r="B33" s="218" t="s">
        <v>127</v>
      </c>
      <c r="C33" s="218"/>
      <c r="D33" s="218"/>
      <c r="E33" s="218"/>
      <c r="F33" s="218"/>
      <c r="G33" s="218"/>
      <c r="H33" s="218"/>
      <c r="I33" s="218"/>
      <c r="J33" s="194"/>
    </row>
    <row r="34" spans="2:10" ht="32.25" customHeight="1" x14ac:dyDescent="0.2">
      <c r="B34" s="219" t="s">
        <v>137</v>
      </c>
      <c r="C34" s="219"/>
      <c r="D34" s="219"/>
      <c r="E34" s="219"/>
      <c r="F34" s="219"/>
      <c r="G34" s="219"/>
      <c r="H34" s="219"/>
      <c r="I34" s="219"/>
      <c r="J34" s="195"/>
    </row>
    <row r="35" spans="2:10" ht="30.75" customHeight="1" x14ac:dyDescent="0.2">
      <c r="B35" s="219" t="s">
        <v>128</v>
      </c>
      <c r="C35" s="220"/>
      <c r="D35" s="220"/>
      <c r="E35" s="220"/>
      <c r="F35" s="220"/>
      <c r="G35" s="220"/>
      <c r="H35" s="220"/>
      <c r="I35" s="220"/>
      <c r="J35" s="195"/>
    </row>
  </sheetData>
  <mergeCells count="10">
    <mergeCell ref="C12:G12"/>
    <mergeCell ref="B32:I32"/>
    <mergeCell ref="B33:I33"/>
    <mergeCell ref="B34:I34"/>
    <mergeCell ref="B35:I35"/>
    <mergeCell ref="F11:J11"/>
    <mergeCell ref="B2:I2"/>
    <mergeCell ref="B3:I4"/>
    <mergeCell ref="B5:H5"/>
    <mergeCell ref="F10:J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tabSelected="1" zoomScale="96" zoomScaleNormal="96" workbookViewId="0">
      <selection activeCell="K5" sqref="K5:K6"/>
    </sheetView>
  </sheetViews>
  <sheetFormatPr defaultRowHeight="11.25" x14ac:dyDescent="0.2"/>
  <cols>
    <col min="1" max="1" width="3.7109375" style="1" customWidth="1"/>
    <col min="2" max="3" width="3.140625" style="1" customWidth="1"/>
    <col min="4" max="4" width="26.85546875" style="1" customWidth="1"/>
    <col min="5" max="5" width="8.28515625" style="2" customWidth="1"/>
    <col min="6" max="6" width="3.5703125" style="1" customWidth="1"/>
    <col min="7" max="7" width="6.28515625" style="3" customWidth="1"/>
    <col min="8" max="8" width="9" style="1" customWidth="1"/>
    <col min="9" max="9" width="8.7109375" style="1" customWidth="1"/>
    <col min="10" max="10" width="8.5703125" style="1" customWidth="1"/>
    <col min="11" max="11" width="23.5703125" style="1" customWidth="1"/>
    <col min="12" max="12" width="4.5703125" style="4" customWidth="1"/>
    <col min="13" max="13" width="4.42578125" style="1" bestFit="1" customWidth="1"/>
    <col min="14" max="14" width="13.5703125" style="5" customWidth="1"/>
    <col min="15" max="15" width="12.7109375" style="5" customWidth="1"/>
    <col min="16" max="16384" width="9.140625" style="5"/>
  </cols>
  <sheetData>
    <row r="1" spans="1:19" ht="48.75" customHeight="1" x14ac:dyDescent="0.2">
      <c r="C1" s="208"/>
      <c r="D1" s="208"/>
      <c r="E1" s="209"/>
      <c r="F1" s="208"/>
      <c r="G1" s="210"/>
      <c r="H1" s="208"/>
      <c r="I1" s="251" t="s">
        <v>163</v>
      </c>
      <c r="J1" s="252"/>
      <c r="K1" s="252"/>
      <c r="L1" s="252"/>
      <c r="M1" s="252"/>
    </row>
    <row r="2" spans="1:19" ht="16.5" customHeight="1" x14ac:dyDescent="0.2">
      <c r="C2" s="208"/>
      <c r="D2" s="17" t="s">
        <v>84</v>
      </c>
      <c r="E2" s="18"/>
      <c r="F2" s="17"/>
      <c r="G2" s="19"/>
      <c r="H2" s="17"/>
      <c r="I2" s="202"/>
      <c r="J2" s="203"/>
      <c r="K2" s="203"/>
      <c r="L2" s="203"/>
      <c r="M2" s="203"/>
    </row>
    <row r="3" spans="1:19" ht="13.5" customHeight="1" thickBot="1" x14ac:dyDescent="0.25">
      <c r="A3" s="6"/>
      <c r="B3" s="20"/>
      <c r="C3" s="211"/>
      <c r="D3" s="221" t="s">
        <v>49</v>
      </c>
      <c r="E3" s="221"/>
      <c r="F3" s="221"/>
      <c r="G3" s="221"/>
      <c r="H3" s="221"/>
      <c r="I3" s="222"/>
      <c r="J3" s="222"/>
      <c r="K3" s="222"/>
      <c r="L3" s="212"/>
      <c r="M3" s="212"/>
      <c r="N3" s="27"/>
      <c r="O3" s="27"/>
      <c r="P3" s="27"/>
      <c r="Q3" s="27"/>
      <c r="R3" s="27"/>
      <c r="S3" s="27"/>
    </row>
    <row r="4" spans="1:19" ht="36.75" customHeight="1" x14ac:dyDescent="0.2">
      <c r="A4" s="302" t="s">
        <v>0</v>
      </c>
      <c r="B4" s="266" t="s">
        <v>1</v>
      </c>
      <c r="C4" s="266" t="s">
        <v>2</v>
      </c>
      <c r="D4" s="334" t="s">
        <v>3</v>
      </c>
      <c r="E4" s="253" t="s">
        <v>4</v>
      </c>
      <c r="F4" s="256" t="s">
        <v>5</v>
      </c>
      <c r="G4" s="259" t="s">
        <v>6</v>
      </c>
      <c r="H4" s="385" t="s">
        <v>139</v>
      </c>
      <c r="I4" s="386"/>
      <c r="J4" s="387"/>
      <c r="K4" s="288" t="s">
        <v>88</v>
      </c>
      <c r="L4" s="289"/>
      <c r="M4" s="289"/>
      <c r="N4" s="241" t="s">
        <v>140</v>
      </c>
      <c r="O4" s="243" t="s">
        <v>89</v>
      </c>
    </row>
    <row r="5" spans="1:19" ht="15" customHeight="1" x14ac:dyDescent="0.2">
      <c r="A5" s="303"/>
      <c r="B5" s="267"/>
      <c r="C5" s="267"/>
      <c r="D5" s="335"/>
      <c r="E5" s="254"/>
      <c r="F5" s="257"/>
      <c r="G5" s="260"/>
      <c r="H5" s="262" t="s">
        <v>85</v>
      </c>
      <c r="I5" s="264" t="s">
        <v>86</v>
      </c>
      <c r="J5" s="388" t="s">
        <v>87</v>
      </c>
      <c r="K5" s="284" t="s">
        <v>3</v>
      </c>
      <c r="L5" s="286"/>
      <c r="M5" s="287"/>
      <c r="N5" s="242"/>
      <c r="O5" s="244"/>
    </row>
    <row r="6" spans="1:19" ht="90" customHeight="1" thickBot="1" x14ac:dyDescent="0.25">
      <c r="A6" s="304"/>
      <c r="B6" s="268"/>
      <c r="C6" s="268"/>
      <c r="D6" s="336"/>
      <c r="E6" s="255"/>
      <c r="F6" s="258"/>
      <c r="G6" s="261"/>
      <c r="H6" s="263"/>
      <c r="I6" s="265"/>
      <c r="J6" s="389"/>
      <c r="K6" s="285"/>
      <c r="L6" s="28" t="s">
        <v>90</v>
      </c>
      <c r="M6" s="29" t="s">
        <v>91</v>
      </c>
      <c r="N6" s="242"/>
      <c r="O6" s="244"/>
    </row>
    <row r="7" spans="1:19" ht="14.25" customHeight="1" thickBot="1" x14ac:dyDescent="0.25">
      <c r="A7" s="52" t="s">
        <v>7</v>
      </c>
      <c r="B7" s="330" t="s">
        <v>50</v>
      </c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53"/>
      <c r="O7" s="54"/>
    </row>
    <row r="8" spans="1:19" ht="14.25" customHeight="1" thickBot="1" x14ac:dyDescent="0.25">
      <c r="A8" s="55" t="s">
        <v>7</v>
      </c>
      <c r="B8" s="56" t="s">
        <v>7</v>
      </c>
      <c r="C8" s="331" t="s">
        <v>62</v>
      </c>
      <c r="D8" s="331"/>
      <c r="E8" s="331"/>
      <c r="F8" s="331"/>
      <c r="G8" s="331"/>
      <c r="H8" s="331"/>
      <c r="I8" s="331"/>
      <c r="J8" s="331"/>
      <c r="K8" s="331"/>
      <c r="L8" s="331"/>
      <c r="M8" s="332"/>
      <c r="N8" s="57"/>
      <c r="O8" s="58"/>
    </row>
    <row r="9" spans="1:19" ht="12" customHeight="1" x14ac:dyDescent="0.2">
      <c r="A9" s="308" t="s">
        <v>7</v>
      </c>
      <c r="B9" s="311" t="s">
        <v>7</v>
      </c>
      <c r="C9" s="290" t="s">
        <v>7</v>
      </c>
      <c r="D9" s="291" t="s">
        <v>70</v>
      </c>
      <c r="E9" s="278" t="s">
        <v>56</v>
      </c>
      <c r="F9" s="280" t="s">
        <v>57</v>
      </c>
      <c r="G9" s="59" t="s">
        <v>101</v>
      </c>
      <c r="H9" s="60">
        <v>2.5</v>
      </c>
      <c r="I9" s="61">
        <v>2.5</v>
      </c>
      <c r="J9" s="61">
        <v>2.5</v>
      </c>
      <c r="K9" s="339" t="s">
        <v>141</v>
      </c>
      <c r="L9" s="62">
        <v>25.5</v>
      </c>
      <c r="M9" s="63">
        <v>22.6</v>
      </c>
      <c r="N9" s="231" t="s">
        <v>100</v>
      </c>
      <c r="O9" s="245"/>
    </row>
    <row r="10" spans="1:19" ht="14.25" customHeight="1" x14ac:dyDescent="0.2">
      <c r="A10" s="309"/>
      <c r="B10" s="312"/>
      <c r="C10" s="274"/>
      <c r="D10" s="337"/>
      <c r="E10" s="333"/>
      <c r="F10" s="305"/>
      <c r="G10" s="64"/>
      <c r="H10" s="65"/>
      <c r="I10" s="66"/>
      <c r="J10" s="66"/>
      <c r="K10" s="340"/>
      <c r="L10" s="67"/>
      <c r="M10" s="68"/>
      <c r="N10" s="246"/>
      <c r="O10" s="247"/>
      <c r="P10" s="21"/>
    </row>
    <row r="11" spans="1:19" ht="14.25" customHeight="1" thickBot="1" x14ac:dyDescent="0.25">
      <c r="A11" s="310"/>
      <c r="B11" s="313"/>
      <c r="C11" s="275"/>
      <c r="D11" s="292"/>
      <c r="E11" s="279"/>
      <c r="F11" s="281"/>
      <c r="G11" s="69" t="s">
        <v>8</v>
      </c>
      <c r="H11" s="70">
        <f t="shared" ref="H11:J11" si="0">SUM(H9:H10)</f>
        <v>2.5</v>
      </c>
      <c r="I11" s="71">
        <f t="shared" si="0"/>
        <v>2.5</v>
      </c>
      <c r="J11" s="71">
        <f t="shared" si="0"/>
        <v>2.5</v>
      </c>
      <c r="K11" s="72"/>
      <c r="L11" s="73"/>
      <c r="M11" s="74"/>
      <c r="N11" s="248"/>
      <c r="O11" s="249"/>
      <c r="P11" s="21"/>
    </row>
    <row r="12" spans="1:19" ht="26.25" customHeight="1" x14ac:dyDescent="0.2">
      <c r="A12" s="75" t="s">
        <v>7</v>
      </c>
      <c r="B12" s="76" t="s">
        <v>7</v>
      </c>
      <c r="C12" s="290" t="s">
        <v>52</v>
      </c>
      <c r="D12" s="306" t="s">
        <v>82</v>
      </c>
      <c r="E12" s="186" t="s">
        <v>56</v>
      </c>
      <c r="F12" s="77" t="s">
        <v>57</v>
      </c>
      <c r="G12" s="78" t="s">
        <v>58</v>
      </c>
      <c r="H12" s="79">
        <v>0</v>
      </c>
      <c r="I12" s="80">
        <v>6.2</v>
      </c>
      <c r="J12" s="80">
        <v>6</v>
      </c>
      <c r="K12" s="81" t="s">
        <v>102</v>
      </c>
      <c r="L12" s="82">
        <v>300</v>
      </c>
      <c r="M12" s="83">
        <v>84</v>
      </c>
      <c r="N12" s="250" t="s">
        <v>142</v>
      </c>
      <c r="O12" s="245"/>
      <c r="P12" s="21"/>
    </row>
    <row r="13" spans="1:19" ht="46.5" customHeight="1" thickBot="1" x14ac:dyDescent="0.25">
      <c r="A13" s="84"/>
      <c r="B13" s="85"/>
      <c r="C13" s="275"/>
      <c r="D13" s="307"/>
      <c r="E13" s="187"/>
      <c r="F13" s="86"/>
      <c r="G13" s="69" t="s">
        <v>8</v>
      </c>
      <c r="H13" s="87">
        <f t="shared" ref="H13:J13" si="1">H12*1</f>
        <v>0</v>
      </c>
      <c r="I13" s="87">
        <f t="shared" si="1"/>
        <v>6.2</v>
      </c>
      <c r="J13" s="87">
        <f t="shared" si="1"/>
        <v>6</v>
      </c>
      <c r="K13" s="88" t="s">
        <v>103</v>
      </c>
      <c r="L13" s="89">
        <v>50</v>
      </c>
      <c r="M13" s="89">
        <v>0</v>
      </c>
      <c r="N13" s="248"/>
      <c r="O13" s="249"/>
      <c r="P13" s="21"/>
    </row>
    <row r="14" spans="1:19" ht="15.75" customHeight="1" x14ac:dyDescent="0.2">
      <c r="A14" s="75" t="s">
        <v>7</v>
      </c>
      <c r="B14" s="76" t="s">
        <v>7</v>
      </c>
      <c r="C14" s="290" t="s">
        <v>53</v>
      </c>
      <c r="D14" s="291" t="s">
        <v>60</v>
      </c>
      <c r="E14" s="322" t="s">
        <v>56</v>
      </c>
      <c r="F14" s="272" t="s">
        <v>57</v>
      </c>
      <c r="G14" s="90" t="s">
        <v>58</v>
      </c>
      <c r="H14" s="60">
        <v>0.1</v>
      </c>
      <c r="I14" s="61">
        <v>0.1</v>
      </c>
      <c r="J14" s="91">
        <v>0.2</v>
      </c>
      <c r="K14" s="296" t="s">
        <v>104</v>
      </c>
      <c r="L14" s="92" t="s">
        <v>79</v>
      </c>
      <c r="M14" s="93" t="s">
        <v>71</v>
      </c>
      <c r="N14" s="250" t="s">
        <v>143</v>
      </c>
      <c r="O14" s="245"/>
      <c r="P14" s="21"/>
    </row>
    <row r="15" spans="1:19" ht="50.25" customHeight="1" thickBot="1" x14ac:dyDescent="0.25">
      <c r="A15" s="94"/>
      <c r="B15" s="95"/>
      <c r="C15" s="275"/>
      <c r="D15" s="292"/>
      <c r="E15" s="323"/>
      <c r="F15" s="273"/>
      <c r="G15" s="69" t="s">
        <v>8</v>
      </c>
      <c r="H15" s="70">
        <f t="shared" ref="H15:J15" si="2">H14</f>
        <v>0.1</v>
      </c>
      <c r="I15" s="70">
        <f t="shared" si="2"/>
        <v>0.1</v>
      </c>
      <c r="J15" s="71">
        <f t="shared" si="2"/>
        <v>0.2</v>
      </c>
      <c r="K15" s="338"/>
      <c r="L15" s="89"/>
      <c r="M15" s="89"/>
      <c r="N15" s="248"/>
      <c r="O15" s="249"/>
      <c r="P15" s="21"/>
    </row>
    <row r="16" spans="1:19" ht="15.75" customHeight="1" x14ac:dyDescent="0.2">
      <c r="A16" s="75" t="s">
        <v>7</v>
      </c>
      <c r="B16" s="76" t="s">
        <v>7</v>
      </c>
      <c r="C16" s="290" t="s">
        <v>54</v>
      </c>
      <c r="D16" s="291" t="s">
        <v>72</v>
      </c>
      <c r="E16" s="322" t="s">
        <v>56</v>
      </c>
      <c r="F16" s="272" t="s">
        <v>57</v>
      </c>
      <c r="G16" s="90" t="s">
        <v>58</v>
      </c>
      <c r="H16" s="60">
        <v>9.5</v>
      </c>
      <c r="I16" s="61">
        <v>9.5</v>
      </c>
      <c r="J16" s="91">
        <v>5.4</v>
      </c>
      <c r="K16" s="22" t="s">
        <v>105</v>
      </c>
      <c r="L16" s="92" t="s">
        <v>59</v>
      </c>
      <c r="M16" s="93" t="s">
        <v>59</v>
      </c>
      <c r="N16" s="250"/>
      <c r="O16" s="245"/>
      <c r="P16" s="21"/>
    </row>
    <row r="17" spans="1:30" ht="33.75" customHeight="1" thickBot="1" x14ac:dyDescent="0.25">
      <c r="A17" s="84"/>
      <c r="B17" s="85"/>
      <c r="C17" s="275"/>
      <c r="D17" s="292"/>
      <c r="E17" s="323"/>
      <c r="F17" s="273"/>
      <c r="G17" s="69" t="s">
        <v>8</v>
      </c>
      <c r="H17" s="70">
        <f t="shared" ref="H17:J17" si="3">H16</f>
        <v>9.5</v>
      </c>
      <c r="I17" s="70">
        <f t="shared" si="3"/>
        <v>9.5</v>
      </c>
      <c r="J17" s="70">
        <f t="shared" si="3"/>
        <v>5.4</v>
      </c>
      <c r="K17" s="23" t="s">
        <v>106</v>
      </c>
      <c r="L17" s="205">
        <v>150</v>
      </c>
      <c r="M17" s="89">
        <v>71</v>
      </c>
      <c r="N17" s="248"/>
      <c r="O17" s="249"/>
      <c r="P17" s="21"/>
    </row>
    <row r="18" spans="1:30" ht="19.5" customHeight="1" thickBot="1" x14ac:dyDescent="0.25">
      <c r="A18" s="84" t="s">
        <v>7</v>
      </c>
      <c r="B18" s="85" t="s">
        <v>7</v>
      </c>
      <c r="C18" s="293" t="s">
        <v>10</v>
      </c>
      <c r="D18" s="294"/>
      <c r="E18" s="294"/>
      <c r="F18" s="294"/>
      <c r="G18" s="295"/>
      <c r="H18" s="96">
        <f>H17+H15+H13+H11</f>
        <v>12.1</v>
      </c>
      <c r="I18" s="96">
        <f t="shared" ref="I18:J18" si="4">I17+I15+I13+I11</f>
        <v>18.3</v>
      </c>
      <c r="J18" s="96">
        <f t="shared" si="4"/>
        <v>14.100000000000001</v>
      </c>
      <c r="K18" s="97"/>
      <c r="L18" s="98"/>
      <c r="M18" s="98"/>
      <c r="N18" s="53"/>
      <c r="O18" s="54"/>
    </row>
    <row r="19" spans="1:30" ht="14.25" customHeight="1" thickBot="1" x14ac:dyDescent="0.25">
      <c r="A19" s="55" t="s">
        <v>7</v>
      </c>
      <c r="B19" s="56" t="s">
        <v>9</v>
      </c>
      <c r="C19" s="269" t="s">
        <v>147</v>
      </c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57"/>
      <c r="O19" s="58"/>
    </row>
    <row r="20" spans="1:30" ht="14.25" customHeight="1" x14ac:dyDescent="0.2">
      <c r="A20" s="317" t="s">
        <v>7</v>
      </c>
      <c r="B20" s="320" t="s">
        <v>9</v>
      </c>
      <c r="C20" s="299" t="s">
        <v>9</v>
      </c>
      <c r="D20" s="314" t="s">
        <v>144</v>
      </c>
      <c r="E20" s="324" t="s">
        <v>56</v>
      </c>
      <c r="F20" s="327" t="s">
        <v>57</v>
      </c>
      <c r="G20" s="59" t="s">
        <v>58</v>
      </c>
      <c r="H20" s="99">
        <v>29</v>
      </c>
      <c r="I20" s="105">
        <v>29</v>
      </c>
      <c r="J20" s="99">
        <v>1.3</v>
      </c>
      <c r="K20" s="296" t="s">
        <v>145</v>
      </c>
      <c r="L20" s="206" t="s">
        <v>80</v>
      </c>
      <c r="M20" s="207" t="s">
        <v>107</v>
      </c>
      <c r="N20" s="250" t="s">
        <v>146</v>
      </c>
      <c r="O20" s="245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ht="14.25" customHeight="1" x14ac:dyDescent="0.2">
      <c r="A21" s="318"/>
      <c r="B21" s="312"/>
      <c r="C21" s="300"/>
      <c r="D21" s="315"/>
      <c r="E21" s="325"/>
      <c r="F21" s="328"/>
      <c r="G21" s="100" t="s">
        <v>83</v>
      </c>
      <c r="H21" s="101">
        <v>0</v>
      </c>
      <c r="I21" s="106">
        <v>104.4</v>
      </c>
      <c r="J21" s="101">
        <v>104.4</v>
      </c>
      <c r="K21" s="297"/>
      <c r="L21" s="198"/>
      <c r="M21" s="200"/>
      <c r="N21" s="246"/>
      <c r="O21" s="24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ht="12.75" customHeight="1" thickBot="1" x14ac:dyDescent="0.25">
      <c r="A22" s="319"/>
      <c r="B22" s="321"/>
      <c r="C22" s="301"/>
      <c r="D22" s="316"/>
      <c r="E22" s="326"/>
      <c r="F22" s="329"/>
      <c r="G22" s="108" t="s">
        <v>8</v>
      </c>
      <c r="H22" s="109">
        <f>H20+H21</f>
        <v>29</v>
      </c>
      <c r="I22" s="109">
        <f t="shared" ref="I22:J22" si="5">I20+I21</f>
        <v>133.4</v>
      </c>
      <c r="J22" s="109">
        <f t="shared" si="5"/>
        <v>105.7</v>
      </c>
      <c r="K22" s="298"/>
      <c r="L22" s="199"/>
      <c r="M22" s="201"/>
      <c r="N22" s="248"/>
      <c r="O22" s="24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ht="49.5" customHeight="1" x14ac:dyDescent="0.2">
      <c r="A23" s="317" t="s">
        <v>7</v>
      </c>
      <c r="B23" s="320" t="s">
        <v>9</v>
      </c>
      <c r="C23" s="299" t="s">
        <v>51</v>
      </c>
      <c r="D23" s="314" t="s">
        <v>69</v>
      </c>
      <c r="E23" s="322" t="s">
        <v>56</v>
      </c>
      <c r="F23" s="272" t="s">
        <v>57</v>
      </c>
      <c r="G23" s="59" t="s">
        <v>58</v>
      </c>
      <c r="H23" s="99">
        <v>1.8</v>
      </c>
      <c r="I23" s="110">
        <v>18.3</v>
      </c>
      <c r="J23" s="99">
        <v>18.3</v>
      </c>
      <c r="K23" s="111" t="s">
        <v>148</v>
      </c>
      <c r="L23" s="112" t="s">
        <v>77</v>
      </c>
      <c r="M23" s="113" t="s">
        <v>110</v>
      </c>
      <c r="N23" s="231"/>
      <c r="O23" s="232"/>
      <c r="P23" s="21"/>
    </row>
    <row r="24" spans="1:30" ht="18.75" customHeight="1" x14ac:dyDescent="0.2">
      <c r="A24" s="318"/>
      <c r="B24" s="312"/>
      <c r="C24" s="300"/>
      <c r="D24" s="315"/>
      <c r="E24" s="333"/>
      <c r="F24" s="414"/>
      <c r="G24" s="114" t="s">
        <v>83</v>
      </c>
      <c r="H24" s="115">
        <v>0</v>
      </c>
      <c r="I24" s="50">
        <v>4.0999999999999996</v>
      </c>
      <c r="J24" s="115"/>
      <c r="K24" s="412" t="s">
        <v>108</v>
      </c>
      <c r="L24" s="366" t="s">
        <v>133</v>
      </c>
      <c r="M24" s="368" t="s">
        <v>111</v>
      </c>
      <c r="N24" s="233"/>
      <c r="O24" s="234"/>
      <c r="P24" s="21"/>
    </row>
    <row r="25" spans="1:30" ht="21" customHeight="1" x14ac:dyDescent="0.2">
      <c r="A25" s="318"/>
      <c r="B25" s="312"/>
      <c r="C25" s="300"/>
      <c r="D25" s="315"/>
      <c r="E25" s="333"/>
      <c r="F25" s="414"/>
      <c r="G25" s="114"/>
      <c r="H25" s="115"/>
      <c r="I25" s="116"/>
      <c r="J25" s="115"/>
      <c r="K25" s="413"/>
      <c r="L25" s="367"/>
      <c r="M25" s="369"/>
      <c r="N25" s="235"/>
      <c r="O25" s="236"/>
      <c r="P25" s="21"/>
    </row>
    <row r="26" spans="1:30" ht="27.75" customHeight="1" thickBot="1" x14ac:dyDescent="0.25">
      <c r="A26" s="319"/>
      <c r="B26" s="321"/>
      <c r="C26" s="301"/>
      <c r="D26" s="316"/>
      <c r="E26" s="323"/>
      <c r="F26" s="273"/>
      <c r="G26" s="69" t="s">
        <v>8</v>
      </c>
      <c r="H26" s="104">
        <f>H23+H24</f>
        <v>1.8</v>
      </c>
      <c r="I26" s="104">
        <f t="shared" ref="I26:J26" si="6">I23+I24</f>
        <v>22.4</v>
      </c>
      <c r="J26" s="104">
        <f t="shared" si="6"/>
        <v>18.3</v>
      </c>
      <c r="K26" s="117" t="s">
        <v>109</v>
      </c>
      <c r="L26" s="118" t="s">
        <v>73</v>
      </c>
      <c r="M26" s="119" t="s">
        <v>73</v>
      </c>
      <c r="N26" s="237"/>
      <c r="O26" s="238"/>
      <c r="P26" s="21"/>
    </row>
    <row r="27" spans="1:30" ht="12" customHeight="1" x14ac:dyDescent="0.2">
      <c r="A27" s="122" t="s">
        <v>7</v>
      </c>
      <c r="B27" s="95" t="s">
        <v>9</v>
      </c>
      <c r="C27" s="274" t="s">
        <v>54</v>
      </c>
      <c r="D27" s="276" t="s">
        <v>149</v>
      </c>
      <c r="E27" s="278" t="s">
        <v>56</v>
      </c>
      <c r="F27" s="280" t="s">
        <v>57</v>
      </c>
      <c r="G27" s="123" t="s">
        <v>58</v>
      </c>
      <c r="H27" s="124">
        <v>9.6999999999999993</v>
      </c>
      <c r="I27" s="125">
        <v>10</v>
      </c>
      <c r="J27" s="126">
        <v>0</v>
      </c>
      <c r="K27" s="282" t="s">
        <v>81</v>
      </c>
      <c r="L27" s="127" t="s">
        <v>59</v>
      </c>
      <c r="M27" s="107" t="s">
        <v>112</v>
      </c>
      <c r="N27" s="231" t="s">
        <v>132</v>
      </c>
      <c r="O27" s="245"/>
      <c r="P27" s="21"/>
    </row>
    <row r="28" spans="1:30" ht="41.25" customHeight="1" thickBot="1" x14ac:dyDescent="0.25">
      <c r="A28" s="128"/>
      <c r="B28" s="129"/>
      <c r="C28" s="275"/>
      <c r="D28" s="277"/>
      <c r="E28" s="279"/>
      <c r="F28" s="281"/>
      <c r="G28" s="130" t="s">
        <v>8</v>
      </c>
      <c r="H28" s="131">
        <f>H27</f>
        <v>9.6999999999999993</v>
      </c>
      <c r="I28" s="131">
        <f t="shared" ref="I28:J28" si="7">I27</f>
        <v>10</v>
      </c>
      <c r="J28" s="131">
        <f t="shared" si="7"/>
        <v>0</v>
      </c>
      <c r="K28" s="283"/>
      <c r="L28" s="132"/>
      <c r="M28" s="133"/>
      <c r="N28" s="248"/>
      <c r="O28" s="249"/>
      <c r="P28" s="21"/>
    </row>
    <row r="29" spans="1:30" ht="14.25" customHeight="1" x14ac:dyDescent="0.2">
      <c r="A29" s="308" t="s">
        <v>7</v>
      </c>
      <c r="B29" s="311" t="s">
        <v>9</v>
      </c>
      <c r="C29" s="290" t="s">
        <v>55</v>
      </c>
      <c r="D29" s="276" t="s">
        <v>150</v>
      </c>
      <c r="E29" s="278" t="s">
        <v>56</v>
      </c>
      <c r="F29" s="355" t="s">
        <v>57</v>
      </c>
      <c r="G29" s="120" t="s">
        <v>58</v>
      </c>
      <c r="H29" s="99">
        <v>8.6999999999999993</v>
      </c>
      <c r="I29" s="99">
        <v>1.9</v>
      </c>
      <c r="J29" s="99">
        <v>0</v>
      </c>
      <c r="K29" s="282" t="s">
        <v>151</v>
      </c>
      <c r="L29" s="401" t="s">
        <v>59</v>
      </c>
      <c r="M29" s="403" t="s">
        <v>112</v>
      </c>
      <c r="N29" s="231" t="s">
        <v>152</v>
      </c>
      <c r="O29" s="245"/>
      <c r="P29" s="21"/>
    </row>
    <row r="30" spans="1:30" ht="38.25" customHeight="1" thickBot="1" x14ac:dyDescent="0.25">
      <c r="A30" s="310"/>
      <c r="B30" s="313"/>
      <c r="C30" s="275"/>
      <c r="D30" s="277"/>
      <c r="E30" s="279"/>
      <c r="F30" s="356"/>
      <c r="G30" s="69" t="s">
        <v>8</v>
      </c>
      <c r="H30" s="121">
        <f t="shared" ref="H30:J30" si="8">SUM(H29)</f>
        <v>8.6999999999999993</v>
      </c>
      <c r="I30" s="121">
        <f t="shared" si="8"/>
        <v>1.9</v>
      </c>
      <c r="J30" s="121">
        <f t="shared" si="8"/>
        <v>0</v>
      </c>
      <c r="K30" s="283"/>
      <c r="L30" s="402"/>
      <c r="M30" s="404"/>
      <c r="N30" s="248"/>
      <c r="O30" s="249"/>
    </row>
    <row r="31" spans="1:30" ht="14.25" customHeight="1" thickBot="1" x14ac:dyDescent="0.25">
      <c r="A31" s="134" t="s">
        <v>7</v>
      </c>
      <c r="B31" s="135" t="s">
        <v>9</v>
      </c>
      <c r="C31" s="136"/>
      <c r="D31" s="137" t="s">
        <v>10</v>
      </c>
      <c r="E31" s="138"/>
      <c r="F31" s="51"/>
      <c r="G31" s="139"/>
      <c r="H31" s="140">
        <f>+H30+H28+H26+H22</f>
        <v>49.2</v>
      </c>
      <c r="I31" s="140">
        <f>+I30+I28+I26+I22</f>
        <v>167.7</v>
      </c>
      <c r="J31" s="140">
        <f>+J30+J28+J26+J22</f>
        <v>124</v>
      </c>
      <c r="K31" s="141"/>
      <c r="L31" s="142"/>
      <c r="M31" s="142"/>
      <c r="N31" s="53"/>
      <c r="O31" s="54"/>
    </row>
    <row r="32" spans="1:30" ht="13.5" customHeight="1" thickBot="1" x14ac:dyDescent="0.25">
      <c r="A32" s="55" t="s">
        <v>7</v>
      </c>
      <c r="B32" s="56" t="s">
        <v>51</v>
      </c>
      <c r="C32" s="269" t="s">
        <v>61</v>
      </c>
      <c r="D32" s="270"/>
      <c r="E32" s="271"/>
      <c r="F32" s="271"/>
      <c r="G32" s="270"/>
      <c r="H32" s="270"/>
      <c r="I32" s="270"/>
      <c r="J32" s="270"/>
      <c r="K32" s="270"/>
      <c r="L32" s="270"/>
      <c r="M32" s="270"/>
      <c r="N32" s="57"/>
      <c r="O32" s="58"/>
    </row>
    <row r="33" spans="1:15" ht="15.75" customHeight="1" x14ac:dyDescent="0.2">
      <c r="A33" s="341" t="s">
        <v>7</v>
      </c>
      <c r="B33" s="343" t="s">
        <v>51</v>
      </c>
      <c r="C33" s="345" t="s">
        <v>53</v>
      </c>
      <c r="D33" s="229" t="s">
        <v>153</v>
      </c>
      <c r="E33" s="347" t="s">
        <v>56</v>
      </c>
      <c r="F33" s="227" t="s">
        <v>57</v>
      </c>
      <c r="G33" s="148" t="s">
        <v>58</v>
      </c>
      <c r="H33" s="144">
        <v>1</v>
      </c>
      <c r="I33" s="145">
        <v>3</v>
      </c>
      <c r="J33" s="145">
        <v>2.7</v>
      </c>
      <c r="K33" s="239" t="s">
        <v>113</v>
      </c>
      <c r="L33" s="149" t="s">
        <v>59</v>
      </c>
      <c r="M33" s="63" t="s">
        <v>59</v>
      </c>
      <c r="N33" s="231"/>
      <c r="O33" s="245"/>
    </row>
    <row r="34" spans="1:15" ht="24.75" customHeight="1" thickBot="1" x14ac:dyDescent="0.25">
      <c r="A34" s="342"/>
      <c r="B34" s="344"/>
      <c r="C34" s="346"/>
      <c r="D34" s="230"/>
      <c r="E34" s="348"/>
      <c r="F34" s="228"/>
      <c r="G34" s="146" t="s">
        <v>8</v>
      </c>
      <c r="H34" s="147">
        <f t="shared" ref="H34:J34" si="9">H33</f>
        <v>1</v>
      </c>
      <c r="I34" s="104">
        <f t="shared" si="9"/>
        <v>3</v>
      </c>
      <c r="J34" s="104">
        <f t="shared" si="9"/>
        <v>2.7</v>
      </c>
      <c r="K34" s="240"/>
      <c r="L34" s="150"/>
      <c r="M34" s="151"/>
      <c r="N34" s="248"/>
      <c r="O34" s="249"/>
    </row>
    <row r="35" spans="1:15" ht="43.5" customHeight="1" x14ac:dyDescent="0.2">
      <c r="A35" s="341" t="s">
        <v>7</v>
      </c>
      <c r="B35" s="343" t="s">
        <v>51</v>
      </c>
      <c r="C35" s="345" t="s">
        <v>74</v>
      </c>
      <c r="D35" s="351" t="s">
        <v>154</v>
      </c>
      <c r="E35" s="347" t="s">
        <v>56</v>
      </c>
      <c r="F35" s="227" t="s">
        <v>57</v>
      </c>
      <c r="G35" s="148" t="s">
        <v>58</v>
      </c>
      <c r="H35" s="152">
        <v>2.1</v>
      </c>
      <c r="I35" s="152">
        <v>2.1</v>
      </c>
      <c r="J35" s="153">
        <v>2.1</v>
      </c>
      <c r="K35" s="353" t="s">
        <v>114</v>
      </c>
      <c r="L35" s="62">
        <v>3</v>
      </c>
      <c r="M35" s="63">
        <v>3</v>
      </c>
      <c r="N35" s="231"/>
      <c r="O35" s="245"/>
    </row>
    <row r="36" spans="1:15" ht="12" customHeight="1" thickBot="1" x14ac:dyDescent="0.25">
      <c r="A36" s="342"/>
      <c r="B36" s="344"/>
      <c r="C36" s="346"/>
      <c r="D36" s="352"/>
      <c r="E36" s="348"/>
      <c r="F36" s="228"/>
      <c r="G36" s="146" t="s">
        <v>8</v>
      </c>
      <c r="H36" s="154">
        <f t="shared" ref="H36:J36" si="10">H35</f>
        <v>2.1</v>
      </c>
      <c r="I36" s="154">
        <f t="shared" si="10"/>
        <v>2.1</v>
      </c>
      <c r="J36" s="154">
        <f t="shared" si="10"/>
        <v>2.1</v>
      </c>
      <c r="K36" s="354"/>
      <c r="L36" s="155"/>
      <c r="M36" s="156"/>
      <c r="N36" s="248"/>
      <c r="O36" s="249"/>
    </row>
    <row r="37" spans="1:15" ht="14.25" customHeight="1" x14ac:dyDescent="0.2">
      <c r="A37" s="341" t="s">
        <v>7</v>
      </c>
      <c r="B37" s="343" t="s">
        <v>51</v>
      </c>
      <c r="C37" s="345" t="s">
        <v>75</v>
      </c>
      <c r="D37" s="229" t="s">
        <v>76</v>
      </c>
      <c r="E37" s="347" t="s">
        <v>56</v>
      </c>
      <c r="F37" s="227" t="s">
        <v>57</v>
      </c>
      <c r="G37" s="148" t="s">
        <v>58</v>
      </c>
      <c r="H37" s="157">
        <v>64</v>
      </c>
      <c r="I37" s="158">
        <v>27.4</v>
      </c>
      <c r="J37" s="158">
        <v>15.7</v>
      </c>
      <c r="K37" s="241" t="s">
        <v>155</v>
      </c>
      <c r="L37" s="149">
        <v>63.2</v>
      </c>
      <c r="M37" s="63">
        <v>63.2</v>
      </c>
      <c r="N37" s="231" t="s">
        <v>115</v>
      </c>
      <c r="O37" s="245"/>
    </row>
    <row r="38" spans="1:15" ht="25.5" customHeight="1" thickBot="1" x14ac:dyDescent="0.25">
      <c r="A38" s="342"/>
      <c r="B38" s="344"/>
      <c r="C38" s="346"/>
      <c r="D38" s="230"/>
      <c r="E38" s="348"/>
      <c r="F38" s="228"/>
      <c r="G38" s="146" t="s">
        <v>8</v>
      </c>
      <c r="H38" s="147">
        <f t="shared" ref="H38:J38" si="11">H37</f>
        <v>64</v>
      </c>
      <c r="I38" s="104">
        <f t="shared" si="11"/>
        <v>27.4</v>
      </c>
      <c r="J38" s="104">
        <f t="shared" si="11"/>
        <v>15.7</v>
      </c>
      <c r="K38" s="357"/>
      <c r="L38" s="150"/>
      <c r="M38" s="151"/>
      <c r="N38" s="248"/>
      <c r="O38" s="249"/>
    </row>
    <row r="39" spans="1:15" ht="14.25" customHeight="1" thickBot="1" x14ac:dyDescent="0.25">
      <c r="A39" s="84" t="s">
        <v>7</v>
      </c>
      <c r="B39" s="159" t="s">
        <v>51</v>
      </c>
      <c r="C39" s="400" t="s">
        <v>10</v>
      </c>
      <c r="D39" s="294"/>
      <c r="E39" s="294"/>
      <c r="F39" s="294"/>
      <c r="G39" s="294"/>
      <c r="H39" s="160">
        <f>SUM(H34+H36+H38)</f>
        <v>67.099999999999994</v>
      </c>
      <c r="I39" s="160">
        <f t="shared" ref="I39:J39" si="12">SUM(I34+I36+I38)</f>
        <v>32.5</v>
      </c>
      <c r="J39" s="160">
        <f t="shared" si="12"/>
        <v>20.5</v>
      </c>
      <c r="K39" s="98"/>
      <c r="L39" s="98"/>
      <c r="M39" s="98"/>
      <c r="N39" s="53"/>
      <c r="O39" s="54"/>
    </row>
    <row r="40" spans="1:15" ht="12.75" customHeight="1" thickBot="1" x14ac:dyDescent="0.25">
      <c r="A40" s="55" t="s">
        <v>7</v>
      </c>
      <c r="B40" s="56" t="s">
        <v>52</v>
      </c>
      <c r="C40" s="269" t="s">
        <v>156</v>
      </c>
      <c r="D40" s="270"/>
      <c r="E40" s="271"/>
      <c r="F40" s="271"/>
      <c r="G40" s="270"/>
      <c r="H40" s="270"/>
      <c r="I40" s="270"/>
      <c r="J40" s="270"/>
      <c r="K40" s="271"/>
      <c r="L40" s="271"/>
      <c r="M40" s="271"/>
      <c r="N40" s="57"/>
      <c r="O40" s="58"/>
    </row>
    <row r="41" spans="1:15" ht="27" customHeight="1" x14ac:dyDescent="0.2">
      <c r="A41" s="341" t="s">
        <v>7</v>
      </c>
      <c r="B41" s="343" t="s">
        <v>52</v>
      </c>
      <c r="C41" s="345" t="s">
        <v>9</v>
      </c>
      <c r="D41" s="229" t="s">
        <v>64</v>
      </c>
      <c r="E41" s="347" t="s">
        <v>56</v>
      </c>
      <c r="F41" s="227" t="s">
        <v>57</v>
      </c>
      <c r="G41" s="143" t="s">
        <v>58</v>
      </c>
      <c r="H41" s="144">
        <v>2.4</v>
      </c>
      <c r="I41" s="145">
        <v>2.4</v>
      </c>
      <c r="J41" s="161">
        <v>2.4</v>
      </c>
      <c r="K41" s="162" t="s">
        <v>157</v>
      </c>
      <c r="L41" s="163">
        <v>12</v>
      </c>
      <c r="M41" s="163">
        <v>12</v>
      </c>
      <c r="N41" s="231"/>
      <c r="O41" s="245"/>
    </row>
    <row r="42" spans="1:15" ht="27" customHeight="1" thickBot="1" x14ac:dyDescent="0.25">
      <c r="A42" s="342"/>
      <c r="B42" s="344"/>
      <c r="C42" s="346"/>
      <c r="D42" s="230"/>
      <c r="E42" s="348"/>
      <c r="F42" s="228"/>
      <c r="G42" s="146" t="s">
        <v>8</v>
      </c>
      <c r="H42" s="147">
        <f>SUM(H41)</f>
        <v>2.4</v>
      </c>
      <c r="I42" s="104">
        <f>I41</f>
        <v>2.4</v>
      </c>
      <c r="J42" s="164">
        <f>J41</f>
        <v>2.4</v>
      </c>
      <c r="K42" s="165" t="s">
        <v>158</v>
      </c>
      <c r="L42" s="166">
        <v>1</v>
      </c>
      <c r="M42" s="166">
        <v>1</v>
      </c>
      <c r="N42" s="248"/>
      <c r="O42" s="249"/>
    </row>
    <row r="43" spans="1:15" ht="25.5" customHeight="1" x14ac:dyDescent="0.2">
      <c r="A43" s="341" t="s">
        <v>7</v>
      </c>
      <c r="B43" s="343" t="s">
        <v>52</v>
      </c>
      <c r="C43" s="345" t="s">
        <v>53</v>
      </c>
      <c r="D43" s="349" t="s">
        <v>65</v>
      </c>
      <c r="E43" s="347" t="s">
        <v>56</v>
      </c>
      <c r="F43" s="227" t="s">
        <v>57</v>
      </c>
      <c r="G43" s="143" t="s">
        <v>58</v>
      </c>
      <c r="H43" s="144">
        <v>8.8000000000000007</v>
      </c>
      <c r="I43" s="145">
        <v>8.8000000000000007</v>
      </c>
      <c r="J43" s="145">
        <v>8.8000000000000007</v>
      </c>
      <c r="K43" s="282" t="s">
        <v>116</v>
      </c>
      <c r="L43" s="167">
        <v>9</v>
      </c>
      <c r="M43" s="168">
        <v>10</v>
      </c>
      <c r="N43" s="231"/>
      <c r="O43" s="245"/>
    </row>
    <row r="44" spans="1:15" ht="13.5" customHeight="1" thickBot="1" x14ac:dyDescent="0.25">
      <c r="A44" s="342"/>
      <c r="B44" s="344"/>
      <c r="C44" s="346"/>
      <c r="D44" s="350"/>
      <c r="E44" s="348"/>
      <c r="F44" s="228"/>
      <c r="G44" s="146" t="s">
        <v>8</v>
      </c>
      <c r="H44" s="147">
        <f>SUM(H43)</f>
        <v>8.8000000000000007</v>
      </c>
      <c r="I44" s="104">
        <f>I43</f>
        <v>8.8000000000000007</v>
      </c>
      <c r="J44" s="104">
        <f>J43</f>
        <v>8.8000000000000007</v>
      </c>
      <c r="K44" s="283"/>
      <c r="L44" s="150"/>
      <c r="M44" s="151"/>
      <c r="N44" s="248"/>
      <c r="O44" s="249"/>
    </row>
    <row r="45" spans="1:15" ht="27.75" customHeight="1" x14ac:dyDescent="0.2">
      <c r="A45" s="341" t="s">
        <v>7</v>
      </c>
      <c r="B45" s="343" t="s">
        <v>52</v>
      </c>
      <c r="C45" s="345" t="s">
        <v>54</v>
      </c>
      <c r="D45" s="229" t="s">
        <v>66</v>
      </c>
      <c r="E45" s="347" t="s">
        <v>56</v>
      </c>
      <c r="F45" s="227" t="s">
        <v>57</v>
      </c>
      <c r="G45" s="143" t="s">
        <v>58</v>
      </c>
      <c r="H45" s="144">
        <v>4.9000000000000004</v>
      </c>
      <c r="I45" s="145">
        <v>4.9000000000000004</v>
      </c>
      <c r="J45" s="145">
        <v>4.5</v>
      </c>
      <c r="K45" s="22" t="s">
        <v>117</v>
      </c>
      <c r="L45" s="169">
        <v>6</v>
      </c>
      <c r="M45" s="170">
        <v>5</v>
      </c>
      <c r="N45" s="231"/>
      <c r="O45" s="245"/>
    </row>
    <row r="46" spans="1:15" ht="89.25" customHeight="1" thickBot="1" x14ac:dyDescent="0.25">
      <c r="A46" s="342"/>
      <c r="B46" s="344"/>
      <c r="C46" s="346"/>
      <c r="D46" s="230"/>
      <c r="E46" s="348"/>
      <c r="F46" s="228"/>
      <c r="G46" s="146" t="s">
        <v>8</v>
      </c>
      <c r="H46" s="147">
        <f>SUM(H45)</f>
        <v>4.9000000000000004</v>
      </c>
      <c r="I46" s="104">
        <f>I45</f>
        <v>4.9000000000000004</v>
      </c>
      <c r="J46" s="104">
        <f>J45</f>
        <v>4.5</v>
      </c>
      <c r="K46" s="23"/>
      <c r="L46" s="171"/>
      <c r="M46" s="172"/>
      <c r="N46" s="248"/>
      <c r="O46" s="249"/>
    </row>
    <row r="47" spans="1:15" ht="12.75" customHeight="1" x14ac:dyDescent="0.2">
      <c r="A47" s="341" t="s">
        <v>7</v>
      </c>
      <c r="B47" s="343" t="s">
        <v>52</v>
      </c>
      <c r="C47" s="345" t="s">
        <v>55</v>
      </c>
      <c r="D47" s="229" t="s">
        <v>67</v>
      </c>
      <c r="E47" s="347" t="s">
        <v>56</v>
      </c>
      <c r="F47" s="227" t="s">
        <v>57</v>
      </c>
      <c r="G47" s="143" t="s">
        <v>58</v>
      </c>
      <c r="H47" s="144">
        <v>1.5</v>
      </c>
      <c r="I47" s="145">
        <v>1.5</v>
      </c>
      <c r="J47" s="145">
        <v>1.2</v>
      </c>
      <c r="K47" s="282" t="s">
        <v>118</v>
      </c>
      <c r="L47" s="223">
        <v>2</v>
      </c>
      <c r="M47" s="225">
        <v>2</v>
      </c>
      <c r="N47" s="231"/>
      <c r="O47" s="245"/>
    </row>
    <row r="48" spans="1:15" ht="27" customHeight="1" thickBot="1" x14ac:dyDescent="0.25">
      <c r="A48" s="342"/>
      <c r="B48" s="344"/>
      <c r="C48" s="346"/>
      <c r="D48" s="230"/>
      <c r="E48" s="348"/>
      <c r="F48" s="228"/>
      <c r="G48" s="146" t="s">
        <v>8</v>
      </c>
      <c r="H48" s="147">
        <f>SUM(H47)</f>
        <v>1.5</v>
      </c>
      <c r="I48" s="104">
        <f>I47</f>
        <v>1.5</v>
      </c>
      <c r="J48" s="104">
        <f>J47</f>
        <v>1.2</v>
      </c>
      <c r="K48" s="283"/>
      <c r="L48" s="224"/>
      <c r="M48" s="226"/>
      <c r="N48" s="248"/>
      <c r="O48" s="249"/>
    </row>
    <row r="49" spans="1:16" ht="24" customHeight="1" thickBot="1" x14ac:dyDescent="0.25">
      <c r="A49" s="84" t="s">
        <v>7</v>
      </c>
      <c r="B49" s="159" t="s">
        <v>52</v>
      </c>
      <c r="C49" s="400" t="s">
        <v>10</v>
      </c>
      <c r="D49" s="294"/>
      <c r="E49" s="294"/>
      <c r="F49" s="294"/>
      <c r="G49" s="294"/>
      <c r="H49" s="160">
        <f t="shared" ref="H49:J49" si="13">H42+H44+H46+H48</f>
        <v>17.600000000000001</v>
      </c>
      <c r="I49" s="160">
        <f t="shared" si="13"/>
        <v>17.600000000000001</v>
      </c>
      <c r="J49" s="160">
        <f t="shared" si="13"/>
        <v>16.900000000000002</v>
      </c>
      <c r="K49" s="98"/>
      <c r="L49" s="98"/>
      <c r="M49" s="98"/>
      <c r="N49" s="53"/>
      <c r="O49" s="54"/>
    </row>
    <row r="50" spans="1:16" ht="14.1" customHeight="1" thickBot="1" x14ac:dyDescent="0.25">
      <c r="A50" s="55" t="s">
        <v>7</v>
      </c>
      <c r="B50" s="56" t="s">
        <v>53</v>
      </c>
      <c r="C50" s="269" t="s">
        <v>63</v>
      </c>
      <c r="D50" s="270"/>
      <c r="E50" s="270"/>
      <c r="F50" s="270"/>
      <c r="G50" s="270"/>
      <c r="H50" s="270"/>
      <c r="I50" s="270"/>
      <c r="J50" s="270"/>
      <c r="K50" s="270"/>
      <c r="L50" s="271"/>
      <c r="M50" s="271"/>
      <c r="N50" s="57"/>
      <c r="O50" s="58"/>
    </row>
    <row r="51" spans="1:16" ht="30.75" customHeight="1" x14ac:dyDescent="0.2">
      <c r="A51" s="341" t="s">
        <v>7</v>
      </c>
      <c r="B51" s="343" t="s">
        <v>53</v>
      </c>
      <c r="C51" s="345" t="s">
        <v>51</v>
      </c>
      <c r="D51" s="229" t="s">
        <v>68</v>
      </c>
      <c r="E51" s="347" t="s">
        <v>56</v>
      </c>
      <c r="F51" s="227" t="s">
        <v>57</v>
      </c>
      <c r="G51" s="143" t="s">
        <v>58</v>
      </c>
      <c r="H51" s="144">
        <v>1.7</v>
      </c>
      <c r="I51" s="145">
        <v>17.2</v>
      </c>
      <c r="J51" s="145">
        <v>17.2</v>
      </c>
      <c r="K51" s="24"/>
      <c r="L51" s="173"/>
      <c r="M51" s="173"/>
      <c r="N51" s="231" t="s">
        <v>160</v>
      </c>
      <c r="O51" s="245"/>
    </row>
    <row r="52" spans="1:16" ht="24" customHeight="1" thickBot="1" x14ac:dyDescent="0.25">
      <c r="A52" s="342"/>
      <c r="B52" s="344"/>
      <c r="C52" s="346"/>
      <c r="D52" s="230"/>
      <c r="E52" s="348"/>
      <c r="F52" s="228"/>
      <c r="G52" s="146" t="s">
        <v>8</v>
      </c>
      <c r="H52" s="147">
        <f>SUM(H51)</f>
        <v>1.7</v>
      </c>
      <c r="I52" s="104">
        <f>I51</f>
        <v>17.2</v>
      </c>
      <c r="J52" s="104">
        <f>J51</f>
        <v>17.2</v>
      </c>
      <c r="K52" s="25" t="s">
        <v>159</v>
      </c>
      <c r="L52" s="174">
        <v>200</v>
      </c>
      <c r="M52" s="175">
        <v>102</v>
      </c>
      <c r="N52" s="248"/>
      <c r="O52" s="249"/>
    </row>
    <row r="53" spans="1:16" ht="14.1" customHeight="1" x14ac:dyDescent="0.2">
      <c r="A53" s="341" t="s">
        <v>7</v>
      </c>
      <c r="B53" s="343" t="s">
        <v>53</v>
      </c>
      <c r="C53" s="345" t="s">
        <v>52</v>
      </c>
      <c r="D53" s="229" t="s">
        <v>131</v>
      </c>
      <c r="E53" s="347" t="s">
        <v>56</v>
      </c>
      <c r="F53" s="227" t="s">
        <v>57</v>
      </c>
      <c r="G53" s="143" t="s">
        <v>58</v>
      </c>
      <c r="H53" s="144">
        <v>2.9</v>
      </c>
      <c r="I53" s="145">
        <v>2.9</v>
      </c>
      <c r="J53" s="145">
        <v>2.9</v>
      </c>
      <c r="K53" s="282" t="s">
        <v>161</v>
      </c>
      <c r="L53" s="371">
        <v>1</v>
      </c>
      <c r="M53" s="411">
        <v>1</v>
      </c>
      <c r="N53" s="231"/>
      <c r="O53" s="245"/>
    </row>
    <row r="54" spans="1:16" ht="25.5" customHeight="1" thickBot="1" x14ac:dyDescent="0.25">
      <c r="A54" s="342"/>
      <c r="B54" s="344"/>
      <c r="C54" s="346"/>
      <c r="D54" s="370"/>
      <c r="E54" s="348"/>
      <c r="F54" s="228"/>
      <c r="G54" s="146" t="s">
        <v>8</v>
      </c>
      <c r="H54" s="147">
        <f>SUM(H53)</f>
        <v>2.9</v>
      </c>
      <c r="I54" s="104">
        <f>I53</f>
        <v>2.9</v>
      </c>
      <c r="J54" s="104">
        <f>J53</f>
        <v>2.9</v>
      </c>
      <c r="K54" s="283"/>
      <c r="L54" s="372"/>
      <c r="M54" s="410"/>
      <c r="N54" s="248"/>
      <c r="O54" s="249"/>
    </row>
    <row r="55" spans="1:16" ht="12.75" x14ac:dyDescent="0.2">
      <c r="A55" s="341" t="s">
        <v>7</v>
      </c>
      <c r="B55" s="343" t="s">
        <v>53</v>
      </c>
      <c r="C55" s="345" t="s">
        <v>53</v>
      </c>
      <c r="D55" s="229" t="s">
        <v>78</v>
      </c>
      <c r="E55" s="347" t="s">
        <v>56</v>
      </c>
      <c r="F55" s="227" t="s">
        <v>57</v>
      </c>
      <c r="G55" s="143" t="s">
        <v>58</v>
      </c>
      <c r="H55" s="144">
        <v>0</v>
      </c>
      <c r="I55" s="145">
        <v>2.9</v>
      </c>
      <c r="J55" s="145">
        <v>2.9</v>
      </c>
      <c r="K55" s="282" t="s">
        <v>162</v>
      </c>
      <c r="L55" s="408">
        <v>5</v>
      </c>
      <c r="M55" s="409">
        <v>7</v>
      </c>
      <c r="N55" s="231"/>
      <c r="O55" s="245"/>
    </row>
    <row r="56" spans="1:16" ht="13.5" thickBot="1" x14ac:dyDescent="0.25">
      <c r="A56" s="342"/>
      <c r="B56" s="344"/>
      <c r="C56" s="346"/>
      <c r="D56" s="370"/>
      <c r="E56" s="348"/>
      <c r="F56" s="228"/>
      <c r="G56" s="146" t="s">
        <v>8</v>
      </c>
      <c r="H56" s="147">
        <f t="shared" ref="H56:J56" si="14">SUM(H55)</f>
        <v>0</v>
      </c>
      <c r="I56" s="147">
        <f t="shared" si="14"/>
        <v>2.9</v>
      </c>
      <c r="J56" s="147">
        <f t="shared" si="14"/>
        <v>2.9</v>
      </c>
      <c r="K56" s="283"/>
      <c r="L56" s="372"/>
      <c r="M56" s="410"/>
      <c r="N56" s="248"/>
      <c r="O56" s="249"/>
    </row>
    <row r="57" spans="1:16" ht="13.5" thickBot="1" x14ac:dyDescent="0.25">
      <c r="A57" s="84" t="s">
        <v>7</v>
      </c>
      <c r="B57" s="159" t="s">
        <v>53</v>
      </c>
      <c r="C57" s="400" t="s">
        <v>10</v>
      </c>
      <c r="D57" s="294"/>
      <c r="E57" s="294"/>
      <c r="F57" s="294"/>
      <c r="G57" s="294"/>
      <c r="H57" s="160">
        <f t="shared" ref="H57:J57" si="15">H52+H54+H56</f>
        <v>4.5999999999999996</v>
      </c>
      <c r="I57" s="160">
        <f t="shared" si="15"/>
        <v>22.999999999999996</v>
      </c>
      <c r="J57" s="176">
        <f t="shared" si="15"/>
        <v>22.999999999999996</v>
      </c>
      <c r="K57" s="177"/>
      <c r="L57" s="142"/>
      <c r="M57" s="142"/>
      <c r="N57" s="102"/>
      <c r="O57" s="103"/>
    </row>
    <row r="58" spans="1:16" ht="13.5" thickBot="1" x14ac:dyDescent="0.25">
      <c r="A58" s="55" t="s">
        <v>9</v>
      </c>
      <c r="B58" s="398" t="s">
        <v>11</v>
      </c>
      <c r="C58" s="399"/>
      <c r="D58" s="399"/>
      <c r="E58" s="399"/>
      <c r="F58" s="399"/>
      <c r="G58" s="399"/>
      <c r="H58" s="178">
        <f>H57+H49+H39+H31+H18</f>
        <v>150.6</v>
      </c>
      <c r="I58" s="178">
        <f>I57+I49+I39+I31+I18</f>
        <v>259.09999999999997</v>
      </c>
      <c r="J58" s="179">
        <f>J57+J49+J39+J31+J18</f>
        <v>198.5</v>
      </c>
      <c r="K58" s="180"/>
      <c r="L58" s="181"/>
      <c r="M58" s="181"/>
      <c r="N58" s="102"/>
      <c r="O58" s="103"/>
    </row>
    <row r="59" spans="1:16" ht="13.5" thickBot="1" x14ac:dyDescent="0.25">
      <c r="A59" s="182" t="s">
        <v>7</v>
      </c>
      <c r="B59" s="397" t="s">
        <v>12</v>
      </c>
      <c r="C59" s="397"/>
      <c r="D59" s="397"/>
      <c r="E59" s="397"/>
      <c r="F59" s="397"/>
      <c r="G59" s="397"/>
      <c r="H59" s="183">
        <f t="shared" ref="H59:J59" si="16">H58</f>
        <v>150.6</v>
      </c>
      <c r="I59" s="183">
        <f t="shared" si="16"/>
        <v>259.09999999999997</v>
      </c>
      <c r="J59" s="204">
        <f t="shared" si="16"/>
        <v>198.5</v>
      </c>
      <c r="K59" s="184"/>
      <c r="L59" s="185"/>
      <c r="M59" s="185"/>
      <c r="N59" s="57"/>
      <c r="O59" s="58"/>
    </row>
    <row r="60" spans="1:16" ht="20.25" customHeight="1" x14ac:dyDescent="0.2">
      <c r="A60" s="9"/>
      <c r="B60" s="10"/>
      <c r="C60" s="10"/>
      <c r="D60" s="10"/>
      <c r="E60" s="10"/>
      <c r="F60" s="5"/>
      <c r="G60" s="5"/>
      <c r="H60" s="5"/>
      <c r="I60" s="5"/>
      <c r="J60" s="5"/>
      <c r="K60" s="26"/>
      <c r="L60" s="26"/>
      <c r="M60" s="26"/>
      <c r="N60" s="7"/>
      <c r="O60" s="7"/>
      <c r="P60" s="7"/>
    </row>
    <row r="61" spans="1:16" ht="20.25" customHeight="1" x14ac:dyDescent="0.2">
      <c r="A61" s="9"/>
      <c r="B61" s="10"/>
      <c r="C61" s="10"/>
      <c r="D61" s="10"/>
      <c r="E61" s="10"/>
      <c r="F61" s="5"/>
      <c r="G61" s="5"/>
      <c r="H61" s="5"/>
      <c r="I61" s="5"/>
      <c r="J61" s="5"/>
      <c r="K61" s="26"/>
      <c r="L61" s="26"/>
      <c r="M61" s="26"/>
      <c r="N61" s="7"/>
      <c r="O61" s="7"/>
      <c r="P61" s="7"/>
    </row>
    <row r="62" spans="1:16" ht="20.25" customHeight="1" x14ac:dyDescent="0.2">
      <c r="A62" s="9"/>
      <c r="B62" s="10"/>
      <c r="C62" s="10"/>
      <c r="D62" s="10"/>
      <c r="E62" s="10"/>
      <c r="F62" s="5"/>
      <c r="G62" s="5"/>
      <c r="H62" s="5"/>
      <c r="I62" s="5"/>
      <c r="J62" s="5"/>
      <c r="K62" s="26"/>
      <c r="L62" s="26"/>
      <c r="M62" s="26"/>
      <c r="N62" s="7"/>
      <c r="O62" s="7"/>
      <c r="P62" s="7"/>
    </row>
    <row r="63" spans="1:16" ht="20.25" customHeight="1" x14ac:dyDescent="0.2">
      <c r="A63" s="9"/>
      <c r="B63" s="10"/>
      <c r="C63" s="10"/>
      <c r="D63" s="10"/>
      <c r="E63" s="10"/>
      <c r="F63" s="5"/>
      <c r="G63" s="5"/>
      <c r="H63" s="5"/>
      <c r="I63" s="5"/>
      <c r="J63" s="5"/>
      <c r="K63" s="26"/>
      <c r="L63" s="26"/>
      <c r="M63" s="26"/>
      <c r="N63" s="7"/>
      <c r="O63" s="7"/>
      <c r="P63" s="7"/>
    </row>
    <row r="64" spans="1:16" ht="20.25" customHeight="1" x14ac:dyDescent="0.2">
      <c r="A64" s="9"/>
      <c r="B64" s="10"/>
      <c r="C64" s="10"/>
      <c r="D64" s="10"/>
      <c r="E64" s="10"/>
      <c r="F64" s="5"/>
      <c r="G64" s="5"/>
      <c r="H64" s="5"/>
      <c r="I64" s="5"/>
      <c r="J64" s="5"/>
      <c r="K64" s="26"/>
      <c r="L64" s="26"/>
      <c r="M64" s="26"/>
      <c r="N64" s="7"/>
      <c r="O64" s="7"/>
      <c r="P64" s="7"/>
    </row>
    <row r="65" spans="1:16" ht="20.25" customHeight="1" x14ac:dyDescent="0.2">
      <c r="A65" s="9"/>
      <c r="B65" s="10"/>
      <c r="C65" s="10"/>
      <c r="D65" s="10"/>
      <c r="E65" s="10"/>
      <c r="F65" s="5"/>
      <c r="G65" s="5"/>
      <c r="H65" s="5"/>
      <c r="I65" s="5"/>
      <c r="J65" s="5"/>
      <c r="K65" s="26"/>
      <c r="L65" s="26"/>
      <c r="M65" s="26"/>
      <c r="N65" s="7"/>
      <c r="O65" s="7"/>
      <c r="P65" s="7"/>
    </row>
    <row r="66" spans="1:16" ht="20.25" customHeight="1" x14ac:dyDescent="0.2">
      <c r="A66" s="9"/>
      <c r="B66" s="10"/>
      <c r="C66" s="10"/>
      <c r="D66" s="10"/>
      <c r="E66" s="10"/>
      <c r="F66" s="5"/>
      <c r="G66" s="5"/>
      <c r="H66" s="5"/>
      <c r="I66" s="5"/>
      <c r="J66" s="5"/>
      <c r="K66" s="26"/>
      <c r="L66" s="26"/>
      <c r="M66" s="26"/>
      <c r="N66" s="7"/>
      <c r="O66" s="7"/>
      <c r="P66" s="7"/>
    </row>
    <row r="67" spans="1:16" ht="20.25" customHeight="1" x14ac:dyDescent="0.2">
      <c r="A67" s="9"/>
      <c r="B67" s="10"/>
      <c r="C67" s="10"/>
      <c r="D67" s="10"/>
      <c r="E67" s="10"/>
      <c r="F67" s="5"/>
      <c r="G67" s="5"/>
      <c r="H67" s="5"/>
      <c r="I67" s="5"/>
      <c r="J67" s="5"/>
      <c r="K67" s="26"/>
      <c r="L67" s="26"/>
      <c r="M67" s="26"/>
      <c r="N67" s="7"/>
      <c r="O67" s="7"/>
      <c r="P67" s="7"/>
    </row>
    <row r="68" spans="1:16" ht="20.25" customHeight="1" x14ac:dyDescent="0.2">
      <c r="A68" s="9"/>
      <c r="B68" s="10"/>
      <c r="C68" s="10"/>
      <c r="D68" s="10"/>
      <c r="E68" s="10"/>
      <c r="F68" s="5"/>
      <c r="G68" s="5"/>
      <c r="H68" s="5"/>
      <c r="I68" s="5"/>
      <c r="J68" s="5"/>
      <c r="K68" s="26"/>
      <c r="L68" s="26"/>
      <c r="M68" s="26"/>
      <c r="N68" s="7"/>
      <c r="O68" s="7"/>
      <c r="P68" s="7"/>
    </row>
    <row r="69" spans="1:16" ht="20.25" customHeight="1" x14ac:dyDescent="0.2">
      <c r="A69" s="9"/>
      <c r="B69" s="10"/>
      <c r="C69" s="8"/>
      <c r="D69" s="30"/>
      <c r="E69" s="31"/>
      <c r="F69" s="358" t="s">
        <v>13</v>
      </c>
      <c r="G69" s="359"/>
      <c r="H69" s="359"/>
      <c r="I69" s="359"/>
      <c r="J69" s="359"/>
      <c r="K69" s="26"/>
      <c r="L69" s="26"/>
      <c r="M69" s="26"/>
      <c r="N69" s="7"/>
      <c r="O69" s="7"/>
      <c r="P69" s="7"/>
    </row>
    <row r="71" spans="1:16" ht="16.5" thickBot="1" x14ac:dyDescent="0.25">
      <c r="C71" s="10"/>
      <c r="D71" s="10"/>
      <c r="E71" s="10"/>
      <c r="F71" s="358"/>
      <c r="G71" s="359"/>
      <c r="H71" s="359"/>
      <c r="I71" s="359"/>
      <c r="J71" s="359"/>
    </row>
    <row r="72" spans="1:16" ht="57" thickBot="1" x14ac:dyDescent="0.25">
      <c r="C72" s="360" t="s">
        <v>14</v>
      </c>
      <c r="D72" s="361"/>
      <c r="E72" s="361"/>
      <c r="F72" s="361"/>
      <c r="G72" s="362"/>
      <c r="H72" s="32" t="s">
        <v>85</v>
      </c>
      <c r="I72" s="33" t="s">
        <v>86</v>
      </c>
      <c r="J72" s="34" t="s">
        <v>87</v>
      </c>
    </row>
    <row r="73" spans="1:16" ht="13.5" thickBot="1" x14ac:dyDescent="0.25">
      <c r="C73" s="363" t="s">
        <v>15</v>
      </c>
      <c r="D73" s="364"/>
      <c r="E73" s="364"/>
      <c r="F73" s="364"/>
      <c r="G73" s="365"/>
      <c r="H73" s="35">
        <f>H74+H75+H76+H77</f>
        <v>150.6</v>
      </c>
      <c r="I73" s="35">
        <f t="shared" ref="I73:J73" si="17">I74+I75+I76+I77</f>
        <v>259.10000000000002</v>
      </c>
      <c r="J73" s="36">
        <f t="shared" si="17"/>
        <v>198.5</v>
      </c>
      <c r="K73" s="7"/>
      <c r="L73" s="7"/>
      <c r="M73" s="7"/>
    </row>
    <row r="74" spans="1:16" ht="12.75" x14ac:dyDescent="0.2">
      <c r="C74" s="405" t="s">
        <v>92</v>
      </c>
      <c r="D74" s="406"/>
      <c r="E74" s="406"/>
      <c r="F74" s="406"/>
      <c r="G74" s="407"/>
      <c r="H74" s="37">
        <v>0</v>
      </c>
      <c r="I74" s="38">
        <v>0</v>
      </c>
      <c r="J74" s="39"/>
    </row>
    <row r="75" spans="1:16" ht="23.25" customHeight="1" x14ac:dyDescent="0.2">
      <c r="C75" s="373" t="s">
        <v>93</v>
      </c>
      <c r="D75" s="374"/>
      <c r="E75" s="374"/>
      <c r="F75" s="374"/>
      <c r="G75" s="375"/>
      <c r="H75" s="40">
        <v>150.6</v>
      </c>
      <c r="I75" s="41">
        <v>150.6</v>
      </c>
      <c r="J75" s="42">
        <v>94.1</v>
      </c>
    </row>
    <row r="76" spans="1:16" ht="12.75" x14ac:dyDescent="0.2">
      <c r="C76" s="376" t="s">
        <v>94</v>
      </c>
      <c r="D76" s="377"/>
      <c r="E76" s="377"/>
      <c r="F76" s="377"/>
      <c r="G76" s="378"/>
      <c r="H76" s="40">
        <v>0</v>
      </c>
      <c r="I76" s="41">
        <v>0</v>
      </c>
      <c r="J76" s="42"/>
    </row>
    <row r="77" spans="1:16" ht="13.5" thickBot="1" x14ac:dyDescent="0.25">
      <c r="C77" s="373" t="s">
        <v>95</v>
      </c>
      <c r="D77" s="374"/>
      <c r="E77" s="374"/>
      <c r="F77" s="374"/>
      <c r="G77" s="375"/>
      <c r="H77" s="43"/>
      <c r="I77" s="44">
        <v>108.5</v>
      </c>
      <c r="J77" s="45">
        <v>104.4</v>
      </c>
    </row>
    <row r="78" spans="1:16" ht="13.5" thickBot="1" x14ac:dyDescent="0.25">
      <c r="C78" s="363" t="s">
        <v>16</v>
      </c>
      <c r="D78" s="364"/>
      <c r="E78" s="364"/>
      <c r="F78" s="364"/>
      <c r="G78" s="365"/>
      <c r="H78" s="46">
        <f>H79+H80+H81+H82</f>
        <v>0</v>
      </c>
      <c r="I78" s="46">
        <f t="shared" ref="I78:J78" si="18">I79+I80+I81+I82</f>
        <v>0</v>
      </c>
      <c r="J78" s="47">
        <f t="shared" si="18"/>
        <v>0</v>
      </c>
    </row>
    <row r="79" spans="1:16" ht="12.75" x14ac:dyDescent="0.2">
      <c r="C79" s="394" t="s">
        <v>96</v>
      </c>
      <c r="D79" s="395"/>
      <c r="E79" s="395"/>
      <c r="F79" s="395"/>
      <c r="G79" s="396"/>
      <c r="H79" s="37">
        <v>0</v>
      </c>
      <c r="I79" s="38"/>
      <c r="J79" s="39"/>
    </row>
    <row r="80" spans="1:16" ht="12.75" x14ac:dyDescent="0.2">
      <c r="C80" s="379" t="s">
        <v>97</v>
      </c>
      <c r="D80" s="380"/>
      <c r="E80" s="380"/>
      <c r="F80" s="380"/>
      <c r="G80" s="381"/>
      <c r="H80" s="40">
        <v>0</v>
      </c>
      <c r="I80" s="41"/>
      <c r="J80" s="42"/>
    </row>
    <row r="81" spans="3:10" ht="12.75" x14ac:dyDescent="0.2">
      <c r="C81" s="390" t="s">
        <v>98</v>
      </c>
      <c r="D81" s="391"/>
      <c r="E81" s="391"/>
      <c r="F81" s="391"/>
      <c r="G81" s="392"/>
      <c r="H81" s="40">
        <v>0</v>
      </c>
      <c r="I81" s="41"/>
      <c r="J81" s="42"/>
    </row>
    <row r="82" spans="3:10" ht="13.5" thickBot="1" x14ac:dyDescent="0.25">
      <c r="C82" s="376" t="s">
        <v>99</v>
      </c>
      <c r="D82" s="377"/>
      <c r="E82" s="377"/>
      <c r="F82" s="377"/>
      <c r="G82" s="393"/>
      <c r="H82" s="43">
        <v>0</v>
      </c>
      <c r="I82" s="44"/>
      <c r="J82" s="45"/>
    </row>
    <row r="83" spans="3:10" ht="13.5" thickBot="1" x14ac:dyDescent="0.25">
      <c r="C83" s="382" t="s">
        <v>17</v>
      </c>
      <c r="D83" s="383"/>
      <c r="E83" s="383"/>
      <c r="F83" s="383"/>
      <c r="G83" s="384"/>
      <c r="H83" s="48">
        <f>H78+H73</f>
        <v>150.6</v>
      </c>
      <c r="I83" s="48">
        <f t="shared" ref="I83:J83" si="19">I78+I73</f>
        <v>259.10000000000002</v>
      </c>
      <c r="J83" s="49">
        <f t="shared" si="19"/>
        <v>198.5</v>
      </c>
    </row>
  </sheetData>
  <mergeCells count="184">
    <mergeCell ref="N51:O52"/>
    <mergeCell ref="N53:O54"/>
    <mergeCell ref="N55:O56"/>
    <mergeCell ref="N16:O17"/>
    <mergeCell ref="M53:M54"/>
    <mergeCell ref="D47:D48"/>
    <mergeCell ref="E47:E48"/>
    <mergeCell ref="K43:K44"/>
    <mergeCell ref="E43:E44"/>
    <mergeCell ref="F43:F44"/>
    <mergeCell ref="K24:K25"/>
    <mergeCell ref="F23:F26"/>
    <mergeCell ref="K47:K48"/>
    <mergeCell ref="C75:G75"/>
    <mergeCell ref="C76:G76"/>
    <mergeCell ref="C77:G77"/>
    <mergeCell ref="C80:G80"/>
    <mergeCell ref="C83:G83"/>
    <mergeCell ref="H4:J4"/>
    <mergeCell ref="J5:J6"/>
    <mergeCell ref="C78:G78"/>
    <mergeCell ref="C81:G81"/>
    <mergeCell ref="C82:G82"/>
    <mergeCell ref="C79:G79"/>
    <mergeCell ref="B59:G59"/>
    <mergeCell ref="B58:G58"/>
    <mergeCell ref="C57:G57"/>
    <mergeCell ref="C39:G39"/>
    <mergeCell ref="E51:E52"/>
    <mergeCell ref="C49:G49"/>
    <mergeCell ref="C50:M50"/>
    <mergeCell ref="L29:L30"/>
    <mergeCell ref="M29:M30"/>
    <mergeCell ref="K55:K56"/>
    <mergeCell ref="C74:G74"/>
    <mergeCell ref="L55:L56"/>
    <mergeCell ref="M55:M56"/>
    <mergeCell ref="F69:J69"/>
    <mergeCell ref="F71:J71"/>
    <mergeCell ref="C72:G72"/>
    <mergeCell ref="C73:G73"/>
    <mergeCell ref="L24:L25"/>
    <mergeCell ref="M24:M25"/>
    <mergeCell ref="A55:A56"/>
    <mergeCell ref="B55:B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F47:F48"/>
    <mergeCell ref="F35:F36"/>
    <mergeCell ref="C33:C34"/>
    <mergeCell ref="D33:D34"/>
    <mergeCell ref="K53:K54"/>
    <mergeCell ref="L53:L54"/>
    <mergeCell ref="A37:A38"/>
    <mergeCell ref="E41:E42"/>
    <mergeCell ref="F41:F42"/>
    <mergeCell ref="C40:M40"/>
    <mergeCell ref="B41:B42"/>
    <mergeCell ref="C41:C42"/>
    <mergeCell ref="D41:D42"/>
    <mergeCell ref="B37:B38"/>
    <mergeCell ref="C37:C38"/>
    <mergeCell ref="D37:D38"/>
    <mergeCell ref="F37:F38"/>
    <mergeCell ref="K37:K38"/>
    <mergeCell ref="A35:A36"/>
    <mergeCell ref="B35:B36"/>
    <mergeCell ref="F33:F34"/>
    <mergeCell ref="K35:K36"/>
    <mergeCell ref="E33:E34"/>
    <mergeCell ref="K29:K30"/>
    <mergeCell ref="A23:A26"/>
    <mergeCell ref="B23:B26"/>
    <mergeCell ref="C23:C26"/>
    <mergeCell ref="A29:A30"/>
    <mergeCell ref="E29:E30"/>
    <mergeCell ref="F29:F30"/>
    <mergeCell ref="A33:A34"/>
    <mergeCell ref="B33:B34"/>
    <mergeCell ref="B29:B30"/>
    <mergeCell ref="A45:A46"/>
    <mergeCell ref="B45:B46"/>
    <mergeCell ref="C45:C46"/>
    <mergeCell ref="E45:E46"/>
    <mergeCell ref="E23:E26"/>
    <mergeCell ref="A51:A52"/>
    <mergeCell ref="B51:B52"/>
    <mergeCell ref="C51:C52"/>
    <mergeCell ref="D51:D52"/>
    <mergeCell ref="C47:C48"/>
    <mergeCell ref="A47:A48"/>
    <mergeCell ref="B47:B48"/>
    <mergeCell ref="A41:A42"/>
    <mergeCell ref="C43:C44"/>
    <mergeCell ref="D43:D44"/>
    <mergeCell ref="A43:A44"/>
    <mergeCell ref="B43:B44"/>
    <mergeCell ref="D23:D26"/>
    <mergeCell ref="E37:E38"/>
    <mergeCell ref="C29:C30"/>
    <mergeCell ref="D29:D30"/>
    <mergeCell ref="C35:C36"/>
    <mergeCell ref="D35:D36"/>
    <mergeCell ref="E35:E36"/>
    <mergeCell ref="A4:A6"/>
    <mergeCell ref="B4:B6"/>
    <mergeCell ref="F9:F11"/>
    <mergeCell ref="D12:D13"/>
    <mergeCell ref="A9:A11"/>
    <mergeCell ref="B9:B11"/>
    <mergeCell ref="C9:C11"/>
    <mergeCell ref="D20:D22"/>
    <mergeCell ref="A20:A22"/>
    <mergeCell ref="B20:B22"/>
    <mergeCell ref="C16:C17"/>
    <mergeCell ref="E16:E17"/>
    <mergeCell ref="E20:E22"/>
    <mergeCell ref="F20:F22"/>
    <mergeCell ref="B7:M7"/>
    <mergeCell ref="C8:M8"/>
    <mergeCell ref="E9:E11"/>
    <mergeCell ref="D4:D6"/>
    <mergeCell ref="D9:D11"/>
    <mergeCell ref="C12:C13"/>
    <mergeCell ref="E14:E15"/>
    <mergeCell ref="F14:F15"/>
    <mergeCell ref="K14:K15"/>
    <mergeCell ref="K9:K10"/>
    <mergeCell ref="I1:M1"/>
    <mergeCell ref="E4:E6"/>
    <mergeCell ref="F4:F6"/>
    <mergeCell ref="G4:G6"/>
    <mergeCell ref="H5:H6"/>
    <mergeCell ref="I5:I6"/>
    <mergeCell ref="C4:C6"/>
    <mergeCell ref="C32:M32"/>
    <mergeCell ref="F16:F17"/>
    <mergeCell ref="C27:C28"/>
    <mergeCell ref="D27:D28"/>
    <mergeCell ref="E27:E28"/>
    <mergeCell ref="F27:F28"/>
    <mergeCell ref="K27:K28"/>
    <mergeCell ref="K5:K6"/>
    <mergeCell ref="L5:M5"/>
    <mergeCell ref="K4:M4"/>
    <mergeCell ref="C14:C15"/>
    <mergeCell ref="D14:D15"/>
    <mergeCell ref="C18:G18"/>
    <mergeCell ref="C19:M19"/>
    <mergeCell ref="D16:D17"/>
    <mergeCell ref="K20:K22"/>
    <mergeCell ref="C20:C22"/>
    <mergeCell ref="D3:K3"/>
    <mergeCell ref="L47:L48"/>
    <mergeCell ref="M47:M48"/>
    <mergeCell ref="F45:F46"/>
    <mergeCell ref="F51:F52"/>
    <mergeCell ref="D45:D46"/>
    <mergeCell ref="N23:O25"/>
    <mergeCell ref="N26:O26"/>
    <mergeCell ref="K33:K34"/>
    <mergeCell ref="N4:N6"/>
    <mergeCell ref="O4:O6"/>
    <mergeCell ref="N9:O11"/>
    <mergeCell ref="N12:O13"/>
    <mergeCell ref="N14:O15"/>
    <mergeCell ref="N20:O22"/>
    <mergeCell ref="N27:O28"/>
    <mergeCell ref="N29:O30"/>
    <mergeCell ref="N33:O34"/>
    <mergeCell ref="N35:O36"/>
    <mergeCell ref="N37:O38"/>
    <mergeCell ref="N41:O42"/>
    <mergeCell ref="N43:O44"/>
    <mergeCell ref="N45:O46"/>
    <mergeCell ref="N47:O48"/>
  </mergeCells>
  <phoneticPr fontId="1" type="noConversion"/>
  <pageMargins left="0.55118110236220474" right="0.35433070866141736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G23" sqref="G23"/>
    </sheetView>
  </sheetViews>
  <sheetFormatPr defaultRowHeight="12.75" x14ac:dyDescent="0.2"/>
  <cols>
    <col min="2" max="2" width="14.85546875" customWidth="1"/>
    <col min="3" max="3" width="43.5703125" customWidth="1"/>
  </cols>
  <sheetData>
    <row r="2" spans="2:3" ht="13.5" thickBot="1" x14ac:dyDescent="0.25">
      <c r="C2" t="s">
        <v>47</v>
      </c>
    </row>
    <row r="3" spans="2:3" ht="32.25" thickBot="1" x14ac:dyDescent="0.25">
      <c r="B3" s="11" t="s">
        <v>18</v>
      </c>
      <c r="C3" s="12" t="s">
        <v>19</v>
      </c>
    </row>
    <row r="4" spans="2:3" ht="14.25" customHeight="1" x14ac:dyDescent="0.2">
      <c r="B4" s="13">
        <v>0</v>
      </c>
      <c r="C4" s="14" t="s">
        <v>20</v>
      </c>
    </row>
    <row r="5" spans="2:3" ht="14.25" customHeight="1" x14ac:dyDescent="0.2">
      <c r="B5" s="13">
        <v>1</v>
      </c>
      <c r="C5" s="14" t="s">
        <v>21</v>
      </c>
    </row>
    <row r="6" spans="2:3" ht="15.75" customHeight="1" x14ac:dyDescent="0.2">
      <c r="B6" s="13">
        <v>2</v>
      </c>
      <c r="C6" s="14" t="s">
        <v>22</v>
      </c>
    </row>
    <row r="7" spans="2:3" ht="16.5" customHeight="1" x14ac:dyDescent="0.2">
      <c r="B7" s="13">
        <v>3</v>
      </c>
      <c r="C7" s="14" t="s">
        <v>23</v>
      </c>
    </row>
    <row r="8" spans="2:3" ht="13.5" customHeight="1" x14ac:dyDescent="0.2">
      <c r="B8" s="13">
        <v>4</v>
      </c>
      <c r="C8" s="14" t="s">
        <v>24</v>
      </c>
    </row>
    <row r="9" spans="2:3" ht="15.75" customHeight="1" x14ac:dyDescent="0.2">
      <c r="B9" s="13">
        <v>5</v>
      </c>
      <c r="C9" s="14" t="s">
        <v>25</v>
      </c>
    </row>
    <row r="10" spans="2:3" ht="15.75" customHeight="1" x14ac:dyDescent="0.2">
      <c r="B10" s="13">
        <v>6</v>
      </c>
      <c r="C10" s="14" t="s">
        <v>26</v>
      </c>
    </row>
    <row r="11" spans="2:3" ht="15.75" customHeight="1" x14ac:dyDescent="0.2">
      <c r="B11" s="13">
        <v>7</v>
      </c>
      <c r="C11" s="14" t="s">
        <v>27</v>
      </c>
    </row>
    <row r="12" spans="2:3" ht="13.5" customHeight="1" x14ac:dyDescent="0.2">
      <c r="B12" s="13">
        <v>8</v>
      </c>
      <c r="C12" s="14" t="s">
        <v>28</v>
      </c>
    </row>
    <row r="13" spans="2:3" ht="13.5" customHeight="1" x14ac:dyDescent="0.2">
      <c r="B13" s="13">
        <v>9</v>
      </c>
      <c r="C13" s="14" t="s">
        <v>29</v>
      </c>
    </row>
    <row r="14" spans="2:3" ht="15.75" customHeight="1" x14ac:dyDescent="0.2">
      <c r="B14" s="13">
        <v>10</v>
      </c>
      <c r="C14" s="14" t="s">
        <v>30</v>
      </c>
    </row>
    <row r="15" spans="2:3" ht="18" customHeight="1" x14ac:dyDescent="0.2">
      <c r="B15" s="13">
        <v>11</v>
      </c>
      <c r="C15" s="14" t="s">
        <v>31</v>
      </c>
    </row>
    <row r="16" spans="2:3" ht="16.5" customHeight="1" x14ac:dyDescent="0.2">
      <c r="B16" s="13">
        <v>12</v>
      </c>
      <c r="C16" s="14" t="s">
        <v>32</v>
      </c>
    </row>
    <row r="17" spans="2:3" ht="14.25" customHeight="1" x14ac:dyDescent="0.2">
      <c r="B17" s="13">
        <v>13</v>
      </c>
      <c r="C17" s="14" t="s">
        <v>33</v>
      </c>
    </row>
    <row r="18" spans="2:3" ht="15" customHeight="1" x14ac:dyDescent="0.2">
      <c r="B18" s="13">
        <v>14</v>
      </c>
      <c r="C18" s="14" t="s">
        <v>34</v>
      </c>
    </row>
    <row r="19" spans="2:3" ht="15" customHeight="1" x14ac:dyDescent="0.2">
      <c r="B19" s="13">
        <v>15</v>
      </c>
      <c r="C19" s="14" t="s">
        <v>35</v>
      </c>
    </row>
    <row r="20" spans="2:3" ht="17.25" customHeight="1" x14ac:dyDescent="0.2">
      <c r="B20" s="13">
        <v>16</v>
      </c>
      <c r="C20" s="14" t="s">
        <v>36</v>
      </c>
    </row>
    <row r="21" spans="2:3" ht="17.25" customHeight="1" x14ac:dyDescent="0.2">
      <c r="B21" s="13">
        <v>17</v>
      </c>
      <c r="C21" s="14" t="s">
        <v>37</v>
      </c>
    </row>
    <row r="22" spans="2:3" ht="15.75" customHeight="1" x14ac:dyDescent="0.2">
      <c r="B22" s="13">
        <v>18</v>
      </c>
      <c r="C22" s="14" t="s">
        <v>38</v>
      </c>
    </row>
    <row r="23" spans="2:3" ht="15.75" customHeight="1" x14ac:dyDescent="0.2">
      <c r="B23" s="13">
        <v>19</v>
      </c>
      <c r="C23" s="14" t="s">
        <v>39</v>
      </c>
    </row>
    <row r="24" spans="2:3" ht="15.75" customHeight="1" x14ac:dyDescent="0.2">
      <c r="B24" s="13">
        <v>20</v>
      </c>
      <c r="C24" s="14" t="s">
        <v>40</v>
      </c>
    </row>
    <row r="25" spans="2:3" ht="17.25" customHeight="1" x14ac:dyDescent="0.2">
      <c r="B25" s="13">
        <v>21</v>
      </c>
      <c r="C25" s="14" t="s">
        <v>41</v>
      </c>
    </row>
    <row r="26" spans="2:3" ht="17.25" customHeight="1" x14ac:dyDescent="0.2">
      <c r="B26" s="13">
        <v>22</v>
      </c>
      <c r="C26" s="14" t="s">
        <v>48</v>
      </c>
    </row>
    <row r="27" spans="2:3" ht="16.5" customHeight="1" x14ac:dyDescent="0.2">
      <c r="B27" s="13">
        <v>23</v>
      </c>
      <c r="C27" s="14" t="s">
        <v>42</v>
      </c>
    </row>
    <row r="28" spans="2:3" ht="16.5" customHeight="1" x14ac:dyDescent="0.2">
      <c r="B28" s="13">
        <v>24</v>
      </c>
      <c r="C28" s="14" t="s">
        <v>43</v>
      </c>
    </row>
    <row r="29" spans="2:3" ht="16.5" customHeight="1" x14ac:dyDescent="0.2">
      <c r="B29" s="13">
        <v>25</v>
      </c>
      <c r="C29" s="14" t="s">
        <v>44</v>
      </c>
    </row>
    <row r="30" spans="2:3" ht="15" customHeight="1" x14ac:dyDescent="0.2">
      <c r="B30" s="13">
        <v>26</v>
      </c>
      <c r="C30" s="14" t="s">
        <v>45</v>
      </c>
    </row>
    <row r="31" spans="2:3" ht="18" customHeight="1" x14ac:dyDescent="0.2">
      <c r="B31" s="13">
        <v>27</v>
      </c>
      <c r="C31" s="14" t="s">
        <v>46</v>
      </c>
    </row>
    <row r="32" spans="2:3" ht="16.5" customHeight="1" x14ac:dyDescent="0.2">
      <c r="B32" s="13">
        <v>28</v>
      </c>
      <c r="C32" s="14" t="s">
        <v>134</v>
      </c>
    </row>
    <row r="33" spans="2:3" ht="18.75" customHeight="1" thickBot="1" x14ac:dyDescent="0.25">
      <c r="B33" s="15">
        <v>29</v>
      </c>
      <c r="C33" s="16" t="s">
        <v>138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Ataskaita</vt:lpstr>
      <vt:lpstr>Priemonių suvestinė</vt:lpstr>
      <vt:lpstr>Priemoniu vykdytoju kodai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Taučikienė</dc:creator>
  <cp:lastModifiedBy>Agnė Pakalnė</cp:lastModifiedBy>
  <cp:lastPrinted>2016-03-21T07:57:50Z</cp:lastPrinted>
  <dcterms:created xsi:type="dcterms:W3CDTF">1996-10-14T23:33:28Z</dcterms:created>
  <dcterms:modified xsi:type="dcterms:W3CDTF">2016-03-21T07:58:26Z</dcterms:modified>
</cp:coreProperties>
</file>