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270" yWindow="465" windowWidth="15015" windowHeight="8835" activeTab="2"/>
  </bookViews>
  <sheets>
    <sheet name="Ataskaita" sheetId="4" r:id="rId1"/>
    <sheet name="Priemonių suvestinė" sheetId="2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J89" i="2" l="1"/>
  <c r="I89" i="2"/>
  <c r="I79" i="2"/>
  <c r="J79" i="2"/>
  <c r="H79" i="2"/>
  <c r="I19" i="2" l="1"/>
  <c r="J19" i="2"/>
  <c r="H19" i="2"/>
  <c r="I95" i="2" l="1"/>
  <c r="I100" i="2" s="1"/>
  <c r="J95" i="2"/>
  <c r="J100" i="2" s="1"/>
  <c r="I61" i="2"/>
  <c r="J61" i="2"/>
  <c r="H61" i="2"/>
  <c r="I75" i="2"/>
  <c r="J75" i="2"/>
  <c r="H89" i="2"/>
  <c r="H95" i="2" l="1"/>
  <c r="H100" i="2" l="1"/>
  <c r="I37" i="2" l="1"/>
  <c r="I42" i="2"/>
  <c r="I52" i="2"/>
  <c r="I50" i="2"/>
  <c r="J50" i="2"/>
  <c r="I48" i="2"/>
  <c r="I46" i="2"/>
  <c r="I44" i="2"/>
  <c r="I39" i="2"/>
  <c r="J37" i="2"/>
  <c r="I35" i="2"/>
  <c r="I33" i="2"/>
  <c r="I31" i="2"/>
  <c r="I29" i="2"/>
  <c r="I26" i="2"/>
  <c r="I12" i="2"/>
  <c r="J12" i="2"/>
  <c r="I81" i="2"/>
  <c r="J81" i="2"/>
  <c r="I77" i="2"/>
  <c r="J77" i="2"/>
  <c r="H77" i="2"/>
  <c r="I15" i="2"/>
  <c r="J15" i="2"/>
  <c r="H15" i="2"/>
  <c r="H17" i="2"/>
  <c r="I17" i="2"/>
  <c r="J17" i="2"/>
  <c r="H50" i="2"/>
  <c r="H12" i="2"/>
  <c r="I62" i="2"/>
  <c r="H62" i="2"/>
  <c r="I21" i="2"/>
  <c r="J21" i="2"/>
  <c r="H21" i="2"/>
  <c r="J62" i="2"/>
  <c r="H57" i="2"/>
  <c r="H58" i="2" s="1"/>
  <c r="H26" i="2"/>
  <c r="H29" i="2"/>
  <c r="H31" i="2"/>
  <c r="H33" i="2"/>
  <c r="H35" i="2"/>
  <c r="H37" i="2"/>
  <c r="H39" i="2"/>
  <c r="H42" i="2"/>
  <c r="H44" i="2"/>
  <c r="H46" i="2"/>
  <c r="H52" i="2"/>
  <c r="H48" i="2"/>
  <c r="H81" i="2"/>
  <c r="H75" i="2"/>
  <c r="H69" i="2"/>
  <c r="H70" i="2" s="1"/>
  <c r="H71" i="2" s="1"/>
  <c r="J26" i="2"/>
  <c r="J29" i="2"/>
  <c r="J31" i="2"/>
  <c r="J33" i="2"/>
  <c r="J35" i="2"/>
  <c r="J39" i="2"/>
  <c r="J42" i="2"/>
  <c r="J44" i="2"/>
  <c r="J46" i="2"/>
  <c r="J52" i="2"/>
  <c r="J48" i="2"/>
  <c r="I70" i="2"/>
  <c r="I71" i="2" s="1"/>
  <c r="I57" i="2"/>
  <c r="I58" i="2" s="1"/>
  <c r="J57" i="2"/>
  <c r="J58" i="2" s="1"/>
  <c r="J69" i="2"/>
  <c r="J70" i="2" s="1"/>
  <c r="J71" i="2" s="1"/>
  <c r="H22" i="2" l="1"/>
  <c r="I82" i="2"/>
  <c r="I83" i="2" s="1"/>
  <c r="I22" i="2"/>
  <c r="J82" i="2"/>
  <c r="J83" i="2" s="1"/>
  <c r="J22" i="2"/>
  <c r="H82" i="2"/>
  <c r="H83" i="2" s="1"/>
  <c r="I53" i="2"/>
  <c r="J53" i="2"/>
  <c r="H53" i="2"/>
  <c r="I63" i="2" l="1"/>
  <c r="I84" i="2" s="1"/>
  <c r="J63" i="2"/>
  <c r="J84" i="2" s="1"/>
  <c r="H63" i="2"/>
  <c r="H84" i="2" s="1"/>
</calcChain>
</file>

<file path=xl/sharedStrings.xml><?xml version="1.0" encoding="utf-8"?>
<sst xmlns="http://schemas.openxmlformats.org/spreadsheetml/2006/main" count="362" uniqueCount="168">
  <si>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</si>
  <si>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</si>
  <si>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</si>
  <si>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</si>
  <si>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</si>
  <si>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</si>
  <si>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</si>
  <si>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</si>
  <si>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</si>
  <si>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</si>
  <si>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</si>
  <si>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</si>
  <si>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</si>
  <si>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</si>
  <si>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</si>
  <si>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</si>
  <si>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</si>
  <si>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</si>
  <si>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</si>
  <si>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</si>
  <si>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</si>
  <si>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</si>
  <si>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</si>
  <si>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</si>
  <si>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</si>
  <si>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</si>
  <si>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</si>
  <si>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</si>
  <si>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</si>
  <si>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</si>
  <si>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</si>
  <si>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</si>
  <si>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</si>
  <si>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</si>
  <si>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</si>
  <si>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</si>
  <si>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</si>
  <si>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</si>
  <si>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</si>
  <si>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</si>
  <si>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</si>
  <si>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</si>
  <si>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</si>
  <si>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</si>
  <si>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</si>
  <si>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</si>
  <si>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</si>
  <si>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</si>
  <si>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</si>
  <si>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</si>
  <si>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</si>
  <si>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</si>
  <si>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</si>
  <si>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</si>
  <si>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</si>
  <si>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</si>
  <si>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</si>
  <si>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</si>
  <si>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</si>
  <si>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</si>
  <si>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</si>
  <si>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</si>
  <si>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</si>
  <si>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</si>
  <si>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</si>
  <si>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</si>
  <si>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</si>
  <si>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</si>
  <si>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</si>
  <si>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</si>
  <si>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</si>
  <si>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</si>
  <si>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</si>
  <si>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Tinkamai įgyvendinti Savivaldybei perduotas valstybės funkcijas.</t>
  </si>
  <si>
    <t>17</t>
  </si>
  <si>
    <t>3</t>
  </si>
  <si>
    <t>19</t>
  </si>
  <si>
    <t>6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</si>
  <si>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</si>
  <si>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</si>
  <si>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</si>
  <si>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</si>
  <si>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</si>
  <si>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0;5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</si>
  <si>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</si>
  <si>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</si>
  <si>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</si>
  <si>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</si>
  <si>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</si>
  <si>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</si>
  <si>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23</t>
  </si>
  <si>
    <t>SB(VB)</t>
  </si>
  <si>
    <t>Tobulinti Savivaldybės veiklą, pagerinti valdymo kokybę ir efektyvumą</t>
  </si>
  <si>
    <t xml:space="preserve"> Organizuoti civilinę saugą ir mobilizaciją</t>
  </si>
  <si>
    <t xml:space="preserve"> Administruoti viešuosius darbus</t>
  </si>
  <si>
    <t>Pagaminta ir išplatinta įvairių informacinių priemonių korupcijos prevencijos tematika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</si>
  <si>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</si>
  <si>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</si>
  <si>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</si>
  <si>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 xml:space="preserve">27;
25
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</si>
  <si>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</si>
  <si>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</si>
  <si>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</si>
  <si>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</si>
  <si>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</si>
  <si>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</si>
  <si>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1</t>
  </si>
  <si>
    <t>126</t>
  </si>
  <si>
    <t>144</t>
  </si>
  <si>
    <t>Perduotoms skoloms bankams sumokėti</t>
  </si>
  <si>
    <t>VB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</si>
  <si>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</si>
  <si>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</si>
  <si>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</si>
  <si>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</si>
  <si>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</si>
  <si>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t>Vertinimo kriterijaus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</si>
  <si>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</si>
  <si>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</si>
  <si>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</si>
  <si>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</si>
  <si>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</si>
  <si>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</si>
  <si>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</si>
  <si>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</si>
  <si>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</si>
  <si>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Paaiškinimai dėl nukrypimų</t>
  </si>
  <si>
    <t>VEIKLOS PLANO VYKDYMO ATASKAITA</t>
  </si>
  <si>
    <t>1511</t>
  </si>
  <si>
    <t xml:space="preserve">2015 M. PANEVĖŽIO MIESTO SAVIVALDYBĖS </t>
  </si>
  <si>
    <t>VYKDYMO ATASKAITA</t>
  </si>
  <si>
    <t>Faktiškai įvykdyta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</si>
  <si>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</si>
  <si>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</si>
  <si>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</si>
  <si>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VALDYMO PROGRAMOS  (01)</t>
  </si>
  <si>
    <t>1474</t>
  </si>
  <si>
    <t>2015 m.  programos Nr. 01 įvykdymas</t>
  </si>
  <si>
    <t>Skolų mokėjimas už šildymą</t>
  </si>
  <si>
    <t>(pagal planą arba geriau)</t>
  </si>
  <si>
    <r>
      <t xml:space="preserve">Savivaldybės biudžeto lėšos </t>
    </r>
    <r>
      <rPr>
        <b/>
        <sz val="10"/>
        <rFont val="Times New Roman"/>
        <family val="1"/>
      </rPr>
      <t xml:space="preserve">SB </t>
    </r>
    <r>
      <rPr>
        <sz val="10"/>
        <rFont val="Times New Roman"/>
        <family val="1"/>
        <charset val="186"/>
      </rPr>
      <t>(Faktoringas)</t>
    </r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</si>
  <si>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25 priemonių  (kurioms patvirtinti / skirti asignavimai): </t>
    </r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</si>
  <si>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</si>
  <si>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</si>
  <si>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</si>
  <si>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</si>
  <si>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</si>
  <si>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</si>
  <si>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</si>
  <si>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Įgyvendinti projektą „Panevėžio miesto savivaldybės administracijos dirbančiųjų kvalifikacijos tobulinimas“</t>
  </si>
  <si>
    <t xml:space="preserve">Skirti lėšų pagrindinės mokyklos pastato (V. Alanto g. 10) nebaigtos statybos ir statybvietės apsaugai  </t>
  </si>
  <si>
    <t>Civilinės būklės aktų įrašymo, sudarymo, keitimo, papildymo, atkūrimo anuliavimas ir pakartotinių dokumentų išdavimas per metus (vnt.)</t>
  </si>
  <si>
    <t>Vykdyti vaiko teisių apsaugą
Vykdyti jaunimo teisių apsaugą</t>
  </si>
  <si>
    <t>Atstovauta vaiko interesams (atvejų skaičius)</t>
  </si>
  <si>
    <t xml:space="preserve">Atstovavimas susideda iš: ieškinių, pareiškimų teismui, dalyvavimo apklausose, policijoje, apklausiant vaikus, dalyvavimo teismo posėdžiuose, atstovaujant vaiko interesams, išvadų teikimo teismams, informacijos teikimo policijai apie vaiko auklėjimo ir gyvenimo sąlygas ir kt. 
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</si>
  <si>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</si>
  <si>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</si>
  <si>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</si>
  <si>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</si>
  <si>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Savivaldybės darbuotojams organizuojami seminarai antikorupcine tema</t>
  </si>
  <si>
    <t>Išleidžiami straipsniai spaudoje</t>
  </si>
  <si>
    <t xml:space="preserve">Švietimo sistemoje organizuojamas konkursas antikorupcine tema </t>
  </si>
  <si>
    <t xml:space="preserve">Finansinių įsipareigojimų vykdymas (paskolų ir palūkanų mokėjimas pagal grafiką, skolų mokėjimas pagal pasirašytas skolų grąžinimo sutartis ir kitų finansinių įsipareigojimų vykdymas) proc. </t>
  </si>
  <si>
    <t>128</t>
  </si>
  <si>
    <t>140,5</t>
  </si>
  <si>
    <t>6000</t>
  </si>
  <si>
    <t>6460</t>
  </si>
  <si>
    <t>PRITARTA
Panevėžio miesto savivaldybės tarybos 
2016 m. kovo d.  sprendimu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</si>
</sst>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b/>
      <sz val="12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26" fillId="0" borderId="0"/>
  </cellStyleXfs>
  <cellXfs count="4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10" fillId="4" borderId="12" xfId="0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top"/>
    </xf>
    <xf numFmtId="49" fontId="7" fillId="3" borderId="36" xfId="0" applyNumberFormat="1" applyFont="1" applyFill="1" applyBorder="1" applyAlignment="1">
      <alignment horizontal="center" vertical="top"/>
    </xf>
    <xf numFmtId="49" fontId="7" fillId="3" borderId="41" xfId="0" applyNumberFormat="1" applyFont="1" applyFill="1" applyBorder="1" applyAlignment="1">
      <alignment horizontal="center" vertical="top"/>
    </xf>
    <xf numFmtId="49" fontId="7" fillId="2" borderId="4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50" xfId="0" applyFont="1" applyBorder="1" applyAlignment="1">
      <alignment horizontal="center" vertical="top" wrapText="1"/>
    </xf>
    <xf numFmtId="0" fontId="13" fillId="0" borderId="24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 wrapText="1"/>
    </xf>
    <xf numFmtId="0" fontId="12" fillId="0" borderId="48" xfId="0" applyFont="1" applyBorder="1" applyAlignment="1">
      <alignment vertical="top" wrapText="1"/>
    </xf>
    <xf numFmtId="0" fontId="13" fillId="0" borderId="43" xfId="0" applyFont="1" applyBorder="1" applyAlignment="1">
      <alignment horizontal="center" vertical="top" wrapText="1"/>
    </xf>
    <xf numFmtId="0" fontId="12" fillId="0" borderId="46" xfId="0" applyFont="1" applyBorder="1" applyAlignment="1">
      <alignment vertical="top" wrapText="1"/>
    </xf>
    <xf numFmtId="164" fontId="6" fillId="0" borderId="52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6" fillId="5" borderId="53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/>
    </xf>
    <xf numFmtId="164" fontId="8" fillId="0" borderId="25" xfId="0" applyNumberFormat="1" applyFont="1" applyFill="1" applyBorder="1" applyAlignment="1">
      <alignment horizontal="center" vertical="top"/>
    </xf>
    <xf numFmtId="164" fontId="8" fillId="0" borderId="14" xfId="0" applyNumberFormat="1" applyFont="1" applyFill="1" applyBorder="1" applyAlignment="1">
      <alignment horizontal="center" vertical="top"/>
    </xf>
    <xf numFmtId="164" fontId="8" fillId="0" borderId="26" xfId="0" applyNumberFormat="1" applyFont="1" applyFill="1" applyBorder="1" applyAlignment="1">
      <alignment horizontal="center" vertical="top"/>
    </xf>
    <xf numFmtId="0" fontId="11" fillId="0" borderId="38" xfId="0" applyFont="1" applyBorder="1" applyAlignment="1"/>
    <xf numFmtId="0" fontId="11" fillId="0" borderId="37" xfId="0" applyFont="1" applyBorder="1" applyAlignment="1"/>
    <xf numFmtId="0" fontId="11" fillId="0" borderId="39" xfId="0" applyFont="1" applyBorder="1" applyAlignment="1"/>
    <xf numFmtId="49" fontId="8" fillId="2" borderId="40" xfId="0" applyNumberFormat="1" applyFont="1" applyFill="1" applyBorder="1" applyAlignment="1">
      <alignment horizontal="center" vertical="top"/>
    </xf>
    <xf numFmtId="0" fontId="10" fillId="4" borderId="43" xfId="0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49" fontId="7" fillId="3" borderId="31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2" fillId="3" borderId="45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164" fontId="7" fillId="2" borderId="34" xfId="0" applyNumberFormat="1" applyFont="1" applyFill="1" applyBorder="1" applyAlignment="1">
      <alignment horizontal="center" vertical="top"/>
    </xf>
    <xf numFmtId="0" fontId="2" fillId="2" borderId="3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0" borderId="27" xfId="0" applyFont="1" applyFill="1" applyBorder="1" applyAlignment="1">
      <alignment horizontal="center" vertical="top"/>
    </xf>
    <xf numFmtId="1" fontId="2" fillId="0" borderId="27" xfId="0" applyNumberFormat="1" applyFont="1" applyFill="1" applyBorder="1" applyAlignment="1">
      <alignment horizontal="center" vertical="top"/>
    </xf>
    <xf numFmtId="49" fontId="2" fillId="0" borderId="27" xfId="0" applyNumberFormat="1" applyFont="1" applyFill="1" applyBorder="1" applyAlignment="1">
      <alignment horizontal="center" vertical="top"/>
    </xf>
    <xf numFmtId="9" fontId="2" fillId="0" borderId="19" xfId="0" applyNumberFormat="1" applyFont="1" applyFill="1" applyBorder="1" applyAlignment="1">
      <alignment horizontal="center" vertical="top"/>
    </xf>
    <xf numFmtId="9" fontId="2" fillId="0" borderId="3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>
      <alignment horizontal="center" vertical="top"/>
    </xf>
    <xf numFmtId="0" fontId="8" fillId="3" borderId="23" xfId="0" applyFont="1" applyFill="1" applyBorder="1" applyAlignment="1">
      <alignment vertical="top" wrapText="1"/>
    </xf>
    <xf numFmtId="0" fontId="8" fillId="0" borderId="47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left" vertical="top" wrapText="1"/>
    </xf>
    <xf numFmtId="164" fontId="8" fillId="0" borderId="6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0" fontId="8" fillId="0" borderId="48" xfId="0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164" fontId="7" fillId="6" borderId="3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horizontal="right" vertical="top"/>
    </xf>
    <xf numFmtId="49" fontId="21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" fontId="2" fillId="0" borderId="15" xfId="0" applyNumberFormat="1" applyFont="1" applyFill="1" applyBorder="1" applyAlignment="1">
      <alignment horizontal="center" vertical="top"/>
    </xf>
    <xf numFmtId="9" fontId="2" fillId="0" borderId="13" xfId="0" applyNumberFormat="1" applyFont="1" applyFill="1" applyBorder="1" applyAlignment="1">
      <alignment horizontal="center" vertical="top"/>
    </xf>
    <xf numFmtId="0" fontId="2" fillId="2" borderId="44" xfId="0" applyFont="1" applyFill="1" applyBorder="1" applyAlignment="1">
      <alignment vertical="top"/>
    </xf>
    <xf numFmtId="0" fontId="6" fillId="0" borderId="31" xfId="0" applyNumberFormat="1" applyFont="1" applyFill="1" applyBorder="1" applyAlignment="1">
      <alignment horizontal="center" vertical="top"/>
    </xf>
    <xf numFmtId="0" fontId="6" fillId="0" borderId="44" xfId="0" applyNumberFormat="1" applyFont="1" applyFill="1" applyBorder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164" fontId="8" fillId="0" borderId="43" xfId="0" applyNumberFormat="1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top"/>
    </xf>
    <xf numFmtId="0" fontId="22" fillId="0" borderId="15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164" fontId="8" fillId="0" borderId="38" xfId="0" applyNumberFormat="1" applyFont="1" applyFill="1" applyBorder="1" applyAlignment="1">
      <alignment horizontal="center" vertical="top"/>
    </xf>
    <xf numFmtId="164" fontId="8" fillId="0" borderId="37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0" fontId="22" fillId="0" borderId="6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22" fillId="0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49" fontId="2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/>
    </xf>
    <xf numFmtId="0" fontId="24" fillId="0" borderId="0" xfId="0" applyNumberFormat="1" applyFont="1" applyAlignment="1">
      <alignment vertical="top"/>
    </xf>
    <xf numFmtId="0" fontId="24" fillId="0" borderId="0" xfId="0" applyFont="1" applyAlignment="1">
      <alignment horizontal="center" vertical="top"/>
    </xf>
    <xf numFmtId="164" fontId="22" fillId="0" borderId="25" xfId="0" applyNumberFormat="1" applyFont="1" applyFill="1" applyBorder="1" applyAlignment="1">
      <alignment horizontal="center" vertical="top"/>
    </xf>
    <xf numFmtId="164" fontId="22" fillId="0" borderId="29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 wrapText="1"/>
    </xf>
    <xf numFmtId="49" fontId="8" fillId="0" borderId="5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 wrapText="1"/>
    </xf>
    <xf numFmtId="0" fontId="8" fillId="0" borderId="71" xfId="0" applyFont="1" applyBorder="1" applyAlignment="1">
      <alignment horizontal="center" vertical="top"/>
    </xf>
    <xf numFmtId="0" fontId="8" fillId="0" borderId="41" xfId="0" applyFont="1" applyFill="1" applyBorder="1" applyAlignment="1">
      <alignment horizontal="center" vertical="top" wrapText="1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41" xfId="0" applyNumberFormat="1" applyFont="1" applyFill="1" applyBorder="1" applyAlignment="1">
      <alignment horizontal="center" vertical="top"/>
    </xf>
    <xf numFmtId="9" fontId="2" fillId="0" borderId="41" xfId="0" applyNumberFormat="1" applyFont="1" applyFill="1" applyBorder="1" applyAlignment="1">
      <alignment horizontal="center" vertical="top"/>
    </xf>
    <xf numFmtId="0" fontId="16" fillId="0" borderId="67" xfId="0" applyFont="1" applyBorder="1" applyAlignment="1">
      <alignment vertical="top"/>
    </xf>
    <xf numFmtId="0" fontId="16" fillId="0" borderId="28" xfId="0" applyFont="1" applyBorder="1" applyAlignment="1">
      <alignment vertical="top"/>
    </xf>
    <xf numFmtId="0" fontId="16" fillId="0" borderId="75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16" fillId="0" borderId="40" xfId="0" applyFont="1" applyBorder="1" applyAlignment="1">
      <alignment vertical="top"/>
    </xf>
    <xf numFmtId="0" fontId="16" fillId="0" borderId="32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5" xfId="0" applyFont="1" applyBorder="1" applyAlignment="1">
      <alignment vertical="top"/>
    </xf>
    <xf numFmtId="9" fontId="2" fillId="0" borderId="7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9" fontId="2" fillId="0" borderId="64" xfId="0" applyNumberFormat="1" applyFont="1" applyFill="1" applyBorder="1" applyAlignment="1">
      <alignment horizontal="center"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164" fontId="22" fillId="0" borderId="69" xfId="0" applyNumberFormat="1" applyFont="1" applyBorder="1" applyAlignment="1">
      <alignment horizontal="center" vertical="top"/>
    </xf>
    <xf numFmtId="164" fontId="22" fillId="0" borderId="55" xfId="0" applyNumberFormat="1" applyFont="1" applyBorder="1" applyAlignment="1">
      <alignment horizontal="center" vertical="top"/>
    </xf>
    <xf numFmtId="164" fontId="22" fillId="0" borderId="74" xfId="0" applyNumberFormat="1" applyFont="1" applyBorder="1" applyAlignment="1">
      <alignment horizontal="center" vertical="top"/>
    </xf>
    <xf numFmtId="0" fontId="2" fillId="0" borderId="67" xfId="0" applyFont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64" fontId="25" fillId="4" borderId="33" xfId="0" applyNumberFormat="1" applyFont="1" applyFill="1" applyBorder="1" applyAlignment="1">
      <alignment horizontal="center" vertical="top"/>
    </xf>
    <xf numFmtId="164" fontId="25" fillId="4" borderId="50" xfId="0" applyNumberFormat="1" applyFont="1" applyFill="1" applyBorder="1" applyAlignment="1">
      <alignment horizontal="center" vertical="top"/>
    </xf>
    <xf numFmtId="164" fontId="25" fillId="0" borderId="33" xfId="0" applyNumberFormat="1" applyFont="1" applyBorder="1" applyAlignment="1">
      <alignment horizontal="center" vertical="center"/>
    </xf>
    <xf numFmtId="164" fontId="22" fillId="0" borderId="39" xfId="0" applyNumberFormat="1" applyFont="1" applyBorder="1" applyAlignment="1">
      <alignment horizontal="center" vertical="top"/>
    </xf>
    <xf numFmtId="164" fontId="22" fillId="0" borderId="71" xfId="0" applyNumberFormat="1" applyFont="1" applyBorder="1" applyAlignment="1">
      <alignment horizontal="center" vertical="top"/>
    </xf>
    <xf numFmtId="164" fontId="22" fillId="0" borderId="73" xfId="0" applyNumberFormat="1" applyFont="1" applyBorder="1" applyAlignment="1">
      <alignment horizontal="center" vertical="top"/>
    </xf>
    <xf numFmtId="164" fontId="25" fillId="0" borderId="50" xfId="0" applyNumberFormat="1" applyFont="1" applyBorder="1" applyAlignment="1">
      <alignment horizontal="center" vertical="center"/>
    </xf>
    <xf numFmtId="164" fontId="22" fillId="0" borderId="56" xfId="0" applyNumberFormat="1" applyFont="1" applyBorder="1" applyAlignment="1">
      <alignment horizontal="center" vertical="top"/>
    </xf>
    <xf numFmtId="164" fontId="22" fillId="0" borderId="52" xfId="0" applyNumberFormat="1" applyFont="1" applyBorder="1" applyAlignment="1">
      <alignment horizontal="center" vertical="top"/>
    </xf>
    <xf numFmtId="164" fontId="22" fillId="0" borderId="8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4" xfId="0" applyFont="1" applyBorder="1" applyAlignment="1">
      <alignment horizontal="center" vertical="center" textRotation="90"/>
    </xf>
    <xf numFmtId="164" fontId="25" fillId="7" borderId="33" xfId="0" applyNumberFormat="1" applyFont="1" applyFill="1" applyBorder="1" applyAlignment="1">
      <alignment horizontal="center" vertical="top"/>
    </xf>
    <xf numFmtId="164" fontId="25" fillId="7" borderId="50" xfId="0" applyNumberFormat="1" applyFont="1" applyFill="1" applyBorder="1" applyAlignment="1">
      <alignment horizontal="center" vertical="top"/>
    </xf>
    <xf numFmtId="0" fontId="8" fillId="0" borderId="5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vertical="top"/>
    </xf>
    <xf numFmtId="0" fontId="16" fillId="0" borderId="61" xfId="0" applyFont="1" applyBorder="1" applyAlignment="1">
      <alignment vertical="top"/>
    </xf>
    <xf numFmtId="164" fontId="22" fillId="0" borderId="20" xfId="0" applyNumberFormat="1" applyFont="1" applyFill="1" applyBorder="1" applyAlignment="1">
      <alignment horizontal="center" vertical="top"/>
    </xf>
    <xf numFmtId="49" fontId="7" fillId="2" borderId="45" xfId="0" applyNumberFormat="1" applyFont="1" applyFill="1" applyBorder="1" applyAlignment="1">
      <alignment horizontal="center" vertical="top"/>
    </xf>
    <xf numFmtId="164" fontId="7" fillId="3" borderId="40" xfId="0" applyNumberFormat="1" applyFont="1" applyFill="1" applyBorder="1" applyAlignment="1">
      <alignment horizontal="center" vertical="top"/>
    </xf>
    <xf numFmtId="0" fontId="8" fillId="3" borderId="44" xfId="0" applyFont="1" applyFill="1" applyBorder="1" applyAlignment="1">
      <alignment vertical="top" wrapText="1"/>
    </xf>
    <xf numFmtId="49" fontId="7" fillId="0" borderId="27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left" vertical="center" wrapText="1"/>
    </xf>
    <xf numFmtId="164" fontId="8" fillId="0" borderId="43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vertical="top"/>
    </xf>
    <xf numFmtId="0" fontId="28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wrapText="1"/>
    </xf>
    <xf numFmtId="49" fontId="8" fillId="0" borderId="74" xfId="0" applyNumberFormat="1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wrapText="1"/>
    </xf>
    <xf numFmtId="164" fontId="8" fillId="0" borderId="43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top" wrapText="1"/>
    </xf>
    <xf numFmtId="164" fontId="8" fillId="0" borderId="72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75" xfId="0" applyNumberFormat="1" applyFont="1" applyFill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left" vertical="center"/>
    </xf>
    <xf numFmtId="0" fontId="8" fillId="0" borderId="72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7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8" fillId="5" borderId="5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3" fillId="0" borderId="0" xfId="2" applyFont="1" applyAlignment="1">
      <alignment horizontal="center" wrapText="1"/>
    </xf>
    <xf numFmtId="0" fontId="27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7" xfId="0" applyBorder="1" applyAlignment="1">
      <alignment horizontal="center" vertical="top" wrapText="1"/>
    </xf>
    <xf numFmtId="0" fontId="0" fillId="0" borderId="76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6" fillId="0" borderId="74" xfId="0" applyFont="1" applyBorder="1" applyAlignment="1">
      <alignment vertical="top" wrapText="1"/>
    </xf>
    <xf numFmtId="0" fontId="0" fillId="0" borderId="77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49" fontId="9" fillId="0" borderId="51" xfId="0" applyNumberFormat="1" applyFont="1" applyBorder="1" applyAlignment="1">
      <alignment horizontal="center" vertical="top"/>
    </xf>
    <xf numFmtId="49" fontId="9" fillId="0" borderId="4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7" fillId="0" borderId="27" xfId="0" applyNumberFormat="1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 wrapText="1"/>
    </xf>
    <xf numFmtId="0" fontId="11" fillId="0" borderId="43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left" vertical="top" wrapText="1"/>
    </xf>
    <xf numFmtId="0" fontId="11" fillId="0" borderId="40" xfId="0" applyFont="1" applyBorder="1" applyAlignment="1">
      <alignment vertical="top" wrapText="1"/>
    </xf>
    <xf numFmtId="49" fontId="7" fillId="0" borderId="19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0" fontId="6" fillId="0" borderId="20" xfId="0" applyFont="1" applyFill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vertical="top" wrapText="1"/>
    </xf>
    <xf numFmtId="0" fontId="6" fillId="0" borderId="64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0" fontId="8" fillId="0" borderId="66" xfId="0" applyFont="1" applyFill="1" applyBorder="1" applyAlignment="1">
      <alignment horizontal="left" vertical="top" wrapText="1"/>
    </xf>
    <xf numFmtId="0" fontId="11" fillId="0" borderId="42" xfId="0" applyFont="1" applyFill="1" applyBorder="1" applyAlignment="1">
      <alignment horizontal="left" vertical="top" wrapText="1"/>
    </xf>
    <xf numFmtId="0" fontId="6" fillId="0" borderId="3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6" fillId="0" borderId="35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16" fillId="0" borderId="28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16" fillId="0" borderId="20" xfId="0" applyFont="1" applyBorder="1" applyAlignment="1">
      <alignment vertical="top" wrapText="1"/>
    </xf>
    <xf numFmtId="0" fontId="15" fillId="0" borderId="67" xfId="0" applyFont="1" applyBorder="1" applyAlignment="1">
      <alignment vertical="top" wrapText="1"/>
    </xf>
    <xf numFmtId="0" fontId="15" fillId="0" borderId="76" xfId="0" applyFont="1" applyBorder="1" applyAlignment="1">
      <alignment vertical="top" wrapText="1"/>
    </xf>
    <xf numFmtId="0" fontId="15" fillId="0" borderId="60" xfId="0" applyFont="1" applyBorder="1" applyAlignment="1">
      <alignment vertical="top" wrapText="1"/>
    </xf>
    <xf numFmtId="0" fontId="15" fillId="0" borderId="48" xfId="0" applyFont="1" applyBorder="1" applyAlignment="1">
      <alignment vertical="top" wrapText="1"/>
    </xf>
    <xf numFmtId="0" fontId="15" fillId="0" borderId="69" xfId="0" applyFont="1" applyBorder="1" applyAlignment="1">
      <alignment vertical="top" wrapText="1"/>
    </xf>
    <xf numFmtId="0" fontId="15" fillId="0" borderId="65" xfId="0" applyFont="1" applyBorder="1" applyAlignment="1">
      <alignment vertical="top" wrapText="1"/>
    </xf>
    <xf numFmtId="0" fontId="25" fillId="4" borderId="3" xfId="0" applyFont="1" applyFill="1" applyBorder="1" applyAlignment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15" fillId="0" borderId="61" xfId="0" applyFont="1" applyBorder="1" applyAlignment="1">
      <alignment vertical="top" wrapText="1"/>
    </xf>
    <xf numFmtId="0" fontId="6" fillId="0" borderId="62" xfId="0" applyFont="1" applyBorder="1" applyAlignment="1">
      <alignment horizontal="left" vertical="top" wrapText="1"/>
    </xf>
    <xf numFmtId="0" fontId="11" fillId="0" borderId="58" xfId="0" applyFont="1" applyBorder="1" applyAlignment="1">
      <alignment vertical="top" wrapText="1"/>
    </xf>
    <xf numFmtId="0" fontId="11" fillId="0" borderId="57" xfId="0" applyFont="1" applyBorder="1" applyAlignment="1">
      <alignment vertical="top" wrapText="1"/>
    </xf>
    <xf numFmtId="0" fontId="6" fillId="5" borderId="69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65" xfId="0" applyFont="1" applyFill="1" applyBorder="1" applyAlignment="1">
      <alignment horizontal="left" vertical="top" wrapText="1"/>
    </xf>
    <xf numFmtId="0" fontId="6" fillId="5" borderId="55" xfId="0" applyFont="1" applyFill="1" applyBorder="1" applyAlignment="1">
      <alignment horizontal="left" vertical="top" wrapText="1"/>
    </xf>
    <xf numFmtId="0" fontId="11" fillId="5" borderId="63" xfId="0" applyFont="1" applyFill="1" applyBorder="1" applyAlignment="1">
      <alignment horizontal="left" vertical="top" wrapText="1"/>
    </xf>
    <xf numFmtId="0" fontId="11" fillId="5" borderId="70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5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2" xfId="0" applyFont="1" applyFill="1" applyBorder="1" applyAlignment="1">
      <alignment vertical="top" wrapText="1"/>
    </xf>
    <xf numFmtId="0" fontId="6" fillId="0" borderId="55" xfId="0" applyFont="1" applyBorder="1" applyAlignment="1">
      <alignment horizontal="left" vertical="top" wrapText="1"/>
    </xf>
    <xf numFmtId="0" fontId="11" fillId="0" borderId="63" xfId="0" applyFont="1" applyBorder="1" applyAlignment="1">
      <alignment vertical="top" wrapText="1"/>
    </xf>
    <xf numFmtId="0" fontId="11" fillId="0" borderId="70" xfId="0" applyFont="1" applyBorder="1" applyAlignment="1">
      <alignment vertical="top" wrapText="1"/>
    </xf>
    <xf numFmtId="0" fontId="11" fillId="0" borderId="71" xfId="0" applyFont="1" applyBorder="1" applyAlignment="1">
      <alignment vertical="top" wrapText="1"/>
    </xf>
    <xf numFmtId="0" fontId="6" fillId="0" borderId="72" xfId="0" applyFont="1" applyBorder="1" applyAlignment="1">
      <alignment horizontal="left" vertical="top" wrapText="1"/>
    </xf>
    <xf numFmtId="0" fontId="11" fillId="0" borderId="37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5" fillId="0" borderId="3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0" fillId="0" borderId="18" xfId="0" applyBorder="1" applyAlignment="1">
      <alignment wrapText="1"/>
    </xf>
    <xf numFmtId="0" fontId="8" fillId="0" borderId="51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8" fillId="0" borderId="4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31" xfId="0" applyNumberFormat="1" applyFont="1" applyFill="1" applyBorder="1" applyAlignment="1">
      <alignment horizontal="right" vertical="top"/>
    </xf>
    <xf numFmtId="49" fontId="7" fillId="3" borderId="61" xfId="0" applyNumberFormat="1" applyFont="1" applyFill="1" applyBorder="1" applyAlignment="1">
      <alignment horizontal="right" vertical="top"/>
    </xf>
    <xf numFmtId="49" fontId="7" fillId="0" borderId="19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7" fillId="2" borderId="53" xfId="0" applyNumberFormat="1" applyFont="1" applyFill="1" applyBorder="1" applyAlignment="1">
      <alignment horizontal="center" vertical="top"/>
    </xf>
    <xf numFmtId="49" fontId="7" fillId="2" borderId="54" xfId="0" applyNumberFormat="1" applyFont="1" applyFill="1" applyBorder="1" applyAlignment="1">
      <alignment horizontal="center" vertical="top"/>
    </xf>
    <xf numFmtId="49" fontId="7" fillId="3" borderId="14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2" fillId="0" borderId="65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68" xfId="0" applyNumberFormat="1" applyFont="1" applyFill="1" applyBorder="1" applyAlignment="1">
      <alignment horizontal="left" vertical="top"/>
    </xf>
    <xf numFmtId="0" fontId="8" fillId="0" borderId="68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49" fontId="7" fillId="2" borderId="60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8" fillId="0" borderId="29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textRotation="90" wrapText="1"/>
    </xf>
    <xf numFmtId="0" fontId="6" fillId="0" borderId="18" xfId="0" applyNumberFormat="1" applyFont="1" applyBorder="1" applyAlignment="1">
      <alignment horizontal="center" vertical="center" textRotation="90" wrapText="1"/>
    </xf>
    <xf numFmtId="0" fontId="6" fillId="0" borderId="43" xfId="0" applyNumberFormat="1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top"/>
    </xf>
    <xf numFmtId="49" fontId="9" fillId="0" borderId="56" xfId="0" applyNumberFormat="1" applyFont="1" applyBorder="1" applyAlignment="1">
      <alignment horizontal="center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29" fillId="0" borderId="44" xfId="0" applyNumberFormat="1" applyFont="1" applyBorder="1" applyAlignment="1">
      <alignment horizontal="right" vertical="top" wrapText="1"/>
    </xf>
    <xf numFmtId="0" fontId="31" fillId="0" borderId="44" xfId="0" applyFont="1" applyBorder="1" applyAlignment="1">
      <alignment horizontal="right" vertical="top" wrapText="1"/>
    </xf>
    <xf numFmtId="0" fontId="31" fillId="0" borderId="44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2" borderId="13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3" borderId="73" xfId="0" applyNumberFormat="1" applyFont="1" applyFill="1" applyBorder="1" applyAlignment="1">
      <alignment horizontal="center" vertical="top"/>
    </xf>
    <xf numFmtId="49" fontId="7" fillId="3" borderId="64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6" fillId="0" borderId="3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49" fontId="2" fillId="0" borderId="53" xfId="0" applyNumberFormat="1" applyFont="1" applyBorder="1" applyAlignment="1">
      <alignment horizontal="center" vertical="top"/>
    </xf>
    <xf numFmtId="49" fontId="2" fillId="0" borderId="74" xfId="0" applyNumberFormat="1" applyFont="1" applyBorder="1" applyAlignment="1">
      <alignment horizontal="center" vertical="top"/>
    </xf>
    <xf numFmtId="49" fontId="2" fillId="0" borderId="54" xfId="0" applyNumberFormat="1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textRotation="90" wrapText="1"/>
    </xf>
    <xf numFmtId="0" fontId="11" fillId="0" borderId="32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41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11" fillId="0" borderId="40" xfId="0" applyFont="1" applyBorder="1"/>
    <xf numFmtId="0" fontId="6" fillId="0" borderId="9" xfId="0" applyFont="1" applyFill="1" applyBorder="1" applyAlignment="1">
      <alignment horizontal="center" vertical="center" textRotation="90" wrapText="1"/>
    </xf>
    <xf numFmtId="0" fontId="11" fillId="0" borderId="31" xfId="0" applyFont="1" applyBorder="1"/>
    <xf numFmtId="49" fontId="2" fillId="0" borderId="67" xfId="0" applyNumberFormat="1" applyFont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left" vertical="center" wrapText="1"/>
    </xf>
    <xf numFmtId="164" fontId="8" fillId="0" borderId="43" xfId="0" applyNumberFormat="1" applyFont="1" applyFill="1" applyBorder="1" applyAlignment="1">
      <alignment horizontal="left" vertical="center" wrapText="1"/>
    </xf>
    <xf numFmtId="49" fontId="7" fillId="6" borderId="23" xfId="0" applyNumberFormat="1" applyFont="1" applyFill="1" applyBorder="1" applyAlignment="1">
      <alignment horizontal="right" vertical="top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49" fontId="7" fillId="3" borderId="22" xfId="0" applyNumberFormat="1" applyFont="1" applyFill="1" applyBorder="1" applyAlignment="1">
      <alignment horizontal="right" vertical="top"/>
    </xf>
    <xf numFmtId="49" fontId="7" fillId="3" borderId="23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left" vertical="top" wrapText="1"/>
    </xf>
    <xf numFmtId="0" fontId="14" fillId="0" borderId="40" xfId="0" applyFont="1" applyBorder="1" applyAlignment="1">
      <alignment vertical="top" wrapText="1"/>
    </xf>
    <xf numFmtId="49" fontId="7" fillId="3" borderId="40" xfId="0" applyNumberFormat="1" applyFont="1" applyFill="1" applyBorder="1" applyAlignment="1">
      <alignment horizontal="right" vertical="top"/>
    </xf>
    <xf numFmtId="49" fontId="7" fillId="3" borderId="32" xfId="0" applyNumberFormat="1" applyFont="1" applyFill="1" applyBorder="1" applyAlignment="1">
      <alignment horizontal="right" vertical="top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1" xfId="0" applyNumberFormat="1" applyFont="1" applyFill="1" applyBorder="1" applyAlignment="1">
      <alignment horizontal="right" vertical="top"/>
    </xf>
    <xf numFmtId="0" fontId="16" fillId="0" borderId="10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9" fontId="6" fillId="0" borderId="6" xfId="0" applyNumberFormat="1" applyFont="1" applyFill="1" applyBorder="1" applyAlignment="1">
      <alignment horizontal="left" vertical="top" wrapText="1"/>
    </xf>
    <xf numFmtId="2" fontId="6" fillId="0" borderId="74" xfId="0" applyNumberFormat="1" applyFont="1" applyBorder="1" applyAlignment="1">
      <alignment vertical="top" wrapText="1"/>
    </xf>
    <xf numFmtId="0" fontId="11" fillId="0" borderId="77" xfId="0" applyFont="1" applyBorder="1" applyAlignment="1">
      <alignment vertical="top" wrapText="1"/>
    </xf>
    <xf numFmtId="0" fontId="11" fillId="0" borderId="60" xfId="0" applyFont="1" applyBorder="1" applyAlignment="1">
      <alignment vertical="top" wrapText="1"/>
    </xf>
    <xf numFmtId="0" fontId="11" fillId="0" borderId="48" xfId="0" applyFont="1" applyBorder="1" applyAlignment="1">
      <alignment vertical="top" wrapText="1"/>
    </xf>
    <xf numFmtId="0" fontId="11" fillId="0" borderId="69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888888888888913E-3"/>
          <c:y val="0.22453703703703723"/>
          <c:w val="0.81388888888888944"/>
          <c:h val="0.773148148148148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46"/>
                  <c:y val="0.205290536599591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Ataskaita!$C$9:$C$11</c:f>
              <c:strCache>
                <c:ptCount val="1"/>
                <c:pt idx="0">
                  <c:v>Faktiškai įvykdyta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</c:spPr>
    </c:plotArea>
    <c:plotVisOnly val="1"/>
    <c:dispBlanksAs val="zero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38100</xdr:rowOff>
    </xdr:from>
    <xdr:to>
      <xdr:col>7</xdr:col>
      <xdr:colOff>419100</xdr:colOff>
      <xdr:row>28</xdr:row>
      <xdr:rowOff>152400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workbookViewId="0">
      <selection activeCell="K29" sqref="K29"/>
    </sheetView>
  </sheetViews>
  <sheetFormatPr defaultRowHeight="12.75" x14ac:dyDescent="0.2"/>
  <cols>
    <col min="1" max="1" width="7.85546875" customWidth="1"/>
    <col min="3" max="3" width="16.28515625" customWidth="1"/>
    <col min="8" max="8" width="10.7109375" customWidth="1"/>
    <col min="9" max="9" width="10.85546875" customWidth="1"/>
  </cols>
  <sheetData>
    <row r="3" spans="2:10" ht="15.75" x14ac:dyDescent="0.25">
      <c r="B3" s="238" t="s">
        <v>129</v>
      </c>
      <c r="C3" s="239"/>
      <c r="D3" s="239"/>
      <c r="E3" s="239"/>
      <c r="F3" s="239"/>
      <c r="G3" s="239"/>
      <c r="H3" s="239"/>
      <c r="I3" s="239"/>
      <c r="J3" s="190"/>
    </row>
    <row r="4" spans="2:10" ht="6.75" customHeight="1" x14ac:dyDescent="0.25">
      <c r="B4" s="238" t="s">
        <v>135</v>
      </c>
      <c r="C4" s="239"/>
      <c r="D4" s="239"/>
      <c r="E4" s="239"/>
      <c r="F4" s="239"/>
      <c r="G4" s="239"/>
      <c r="H4" s="239"/>
      <c r="I4" s="239"/>
      <c r="J4" s="190"/>
    </row>
    <row r="5" spans="2:10" ht="9.75" customHeight="1" x14ac:dyDescent="0.25">
      <c r="B5" s="239"/>
      <c r="C5" s="239"/>
      <c r="D5" s="239"/>
      <c r="E5" s="239"/>
      <c r="F5" s="239"/>
      <c r="G5" s="239"/>
      <c r="H5" s="239"/>
      <c r="I5" s="239"/>
      <c r="J5" s="190"/>
    </row>
    <row r="6" spans="2:10" ht="15.75" x14ac:dyDescent="0.25">
      <c r="B6" s="238" t="s">
        <v>130</v>
      </c>
      <c r="C6" s="238"/>
      <c r="D6" s="238"/>
      <c r="E6" s="238"/>
      <c r="F6" s="238"/>
      <c r="G6" s="238"/>
      <c r="H6" s="238"/>
      <c r="I6" s="191"/>
    </row>
    <row r="7" spans="2:10" ht="15.75" x14ac:dyDescent="0.25">
      <c r="B7" s="190"/>
      <c r="C7" s="190"/>
      <c r="D7" s="190"/>
      <c r="E7" s="190"/>
      <c r="F7" s="190"/>
      <c r="G7" s="190"/>
      <c r="H7" s="190"/>
      <c r="I7" s="191"/>
    </row>
    <row r="8" spans="2:10" ht="15.75" customHeight="1" x14ac:dyDescent="0.25">
      <c r="B8" s="192" t="s">
        <v>141</v>
      </c>
      <c r="C8" s="192"/>
      <c r="D8" s="192"/>
      <c r="E8" s="192"/>
      <c r="F8" s="192"/>
      <c r="G8" s="192"/>
      <c r="H8" s="192"/>
      <c r="I8" s="192"/>
      <c r="J8" s="192"/>
    </row>
    <row r="9" spans="2:10" ht="15.75" x14ac:dyDescent="0.25">
      <c r="B9" s="192"/>
      <c r="C9" s="193" t="s">
        <v>131</v>
      </c>
      <c r="D9" s="194">
        <v>25</v>
      </c>
      <c r="E9" s="193"/>
      <c r="F9" s="192" t="s">
        <v>139</v>
      </c>
      <c r="G9" s="192"/>
      <c r="H9" s="192"/>
      <c r="I9" s="192"/>
      <c r="J9" s="192"/>
    </row>
    <row r="10" spans="2:10" ht="15.75" x14ac:dyDescent="0.25">
      <c r="B10" s="192"/>
      <c r="C10" s="193"/>
      <c r="D10" s="194"/>
      <c r="E10" s="195"/>
      <c r="F10" s="243"/>
      <c r="G10" s="243"/>
      <c r="H10" s="243"/>
      <c r="I10" s="243"/>
      <c r="J10" s="243"/>
    </row>
    <row r="11" spans="2:10" ht="15.75" x14ac:dyDescent="0.25">
      <c r="C11" s="193"/>
      <c r="D11" s="194"/>
      <c r="E11" s="195"/>
      <c r="F11" s="243"/>
      <c r="G11" s="243"/>
      <c r="H11" s="243"/>
      <c r="I11" s="243"/>
      <c r="J11" s="243"/>
    </row>
    <row r="12" spans="2:10" ht="15.75" x14ac:dyDescent="0.25">
      <c r="C12" s="244" t="s">
        <v>137</v>
      </c>
      <c r="D12" s="244"/>
      <c r="E12" s="244"/>
      <c r="F12" s="244"/>
      <c r="G12" s="244"/>
    </row>
    <row r="13" spans="2:10" ht="15.75" customHeight="1" x14ac:dyDescent="0.2"/>
    <row r="31" spans="2:9" ht="15.75" x14ac:dyDescent="0.25">
      <c r="B31" s="190"/>
      <c r="C31" s="190"/>
      <c r="D31" s="190"/>
      <c r="E31" s="190"/>
      <c r="F31" s="190"/>
      <c r="G31" s="190"/>
      <c r="H31" s="190"/>
      <c r="I31" s="191"/>
    </row>
    <row r="32" spans="2:9" ht="15.75" x14ac:dyDescent="0.25">
      <c r="B32" s="190"/>
      <c r="C32" s="190"/>
      <c r="D32" s="190"/>
      <c r="E32" s="190"/>
      <c r="F32" s="190"/>
      <c r="G32" s="190"/>
      <c r="H32" s="190"/>
      <c r="I32" s="191"/>
    </row>
    <row r="33" spans="2:10" ht="15.75" x14ac:dyDescent="0.25">
      <c r="B33" s="190"/>
      <c r="C33" s="190"/>
      <c r="D33" s="190"/>
      <c r="E33" s="190"/>
      <c r="F33" s="190"/>
      <c r="G33" s="190"/>
      <c r="H33" s="190"/>
      <c r="I33" s="191"/>
    </row>
    <row r="35" spans="2:10" ht="34.5" customHeight="1" x14ac:dyDescent="0.2">
      <c r="B35" s="240" t="s">
        <v>132</v>
      </c>
      <c r="C35" s="240"/>
      <c r="D35" s="240"/>
      <c r="E35" s="240"/>
      <c r="F35" s="240"/>
      <c r="G35" s="240"/>
      <c r="H35" s="241"/>
      <c r="I35" s="232"/>
      <c r="J35" s="196"/>
    </row>
    <row r="36" spans="2:10" ht="33" customHeight="1" x14ac:dyDescent="0.2">
      <c r="B36" s="242" t="s">
        <v>133</v>
      </c>
      <c r="C36" s="242"/>
      <c r="D36" s="242"/>
      <c r="E36" s="242"/>
      <c r="F36" s="242"/>
      <c r="G36" s="242"/>
      <c r="H36" s="237"/>
      <c r="I36" s="231"/>
      <c r="J36" s="197"/>
    </row>
    <row r="37" spans="2:10" ht="32.25" customHeight="1" x14ac:dyDescent="0.2">
      <c r="B37" s="236" t="s">
        <v>142</v>
      </c>
      <c r="C37" s="236"/>
      <c r="D37" s="236"/>
      <c r="E37" s="236"/>
      <c r="F37" s="236"/>
      <c r="G37" s="236"/>
      <c r="H37" s="236"/>
      <c r="I37" s="233"/>
      <c r="J37" s="198"/>
    </row>
    <row r="38" spans="2:10" ht="31.5" customHeight="1" x14ac:dyDescent="0.2">
      <c r="B38" s="236" t="s">
        <v>134</v>
      </c>
      <c r="C38" s="237"/>
      <c r="D38" s="237"/>
      <c r="E38" s="237"/>
      <c r="F38" s="237"/>
      <c r="G38" s="237"/>
      <c r="H38" s="237"/>
      <c r="I38" s="234"/>
      <c r="J38" s="198"/>
    </row>
  </sheetData>
  <mergeCells count="10">
    <mergeCell ref="B37:H37"/>
    <mergeCell ref="B38:H38"/>
    <mergeCell ref="B3:I3"/>
    <mergeCell ref="B4:I5"/>
    <mergeCell ref="B6:H6"/>
    <mergeCell ref="B35:H35"/>
    <mergeCell ref="B36:H36"/>
    <mergeCell ref="F10:J10"/>
    <mergeCell ref="C12:G12"/>
    <mergeCell ref="F11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8"/>
  <sheetViews>
    <sheetView workbookViewId="0">
      <selection activeCell="K1" sqref="K1:N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 x14ac:dyDescent="0.2">
      <c r="D1" s="209"/>
      <c r="E1" s="210"/>
      <c r="F1" s="209"/>
      <c r="G1" s="211"/>
      <c r="H1" s="209"/>
      <c r="I1" s="209"/>
      <c r="J1" s="209"/>
      <c r="K1" s="245" t="s">
        <v>167</v>
      </c>
      <c r="L1" s="245"/>
      <c r="M1" s="245"/>
      <c r="N1" s="246"/>
    </row>
    <row r="2" spans="1:19" ht="13.5" customHeight="1" x14ac:dyDescent="0.2">
      <c r="D2" s="378" t="s">
        <v>127</v>
      </c>
      <c r="E2" s="379"/>
      <c r="F2" s="379"/>
      <c r="G2" s="379"/>
      <c r="H2" s="379"/>
      <c r="I2" s="379"/>
      <c r="J2" s="379"/>
      <c r="K2" s="379"/>
      <c r="L2" s="212"/>
      <c r="M2" s="212"/>
      <c r="N2" s="89"/>
      <c r="O2" s="89"/>
      <c r="P2" s="89"/>
      <c r="Q2" s="89"/>
      <c r="R2" s="89"/>
      <c r="S2" s="89"/>
    </row>
    <row r="3" spans="1:19" ht="15.75" customHeight="1" thickBot="1" x14ac:dyDescent="0.3">
      <c r="A3" s="103"/>
      <c r="B3" s="104"/>
      <c r="C3" s="104"/>
      <c r="D3" s="380" t="s">
        <v>70</v>
      </c>
      <c r="E3" s="381"/>
      <c r="F3" s="381"/>
      <c r="G3" s="381"/>
      <c r="H3" s="381"/>
      <c r="I3" s="381"/>
      <c r="J3" s="381"/>
      <c r="K3" s="382"/>
      <c r="L3" s="213"/>
      <c r="M3" s="213"/>
      <c r="N3" s="140"/>
      <c r="O3" s="140"/>
      <c r="P3" s="140"/>
      <c r="Q3" s="140"/>
      <c r="R3" s="140"/>
      <c r="S3" s="140"/>
    </row>
    <row r="4" spans="1:19" ht="36.75" customHeight="1" x14ac:dyDescent="0.2">
      <c r="A4" s="362" t="s">
        <v>0</v>
      </c>
      <c r="B4" s="365" t="s">
        <v>1</v>
      </c>
      <c r="C4" s="365" t="s">
        <v>2</v>
      </c>
      <c r="D4" s="368" t="s">
        <v>3</v>
      </c>
      <c r="E4" s="371" t="s">
        <v>4</v>
      </c>
      <c r="F4" s="396" t="s">
        <v>5</v>
      </c>
      <c r="G4" s="413" t="s">
        <v>6</v>
      </c>
      <c r="H4" s="404" t="s">
        <v>144</v>
      </c>
      <c r="I4" s="405"/>
      <c r="J4" s="406"/>
      <c r="K4" s="384" t="s">
        <v>116</v>
      </c>
      <c r="L4" s="385"/>
      <c r="M4" s="385"/>
      <c r="N4" s="279" t="s">
        <v>145</v>
      </c>
      <c r="O4" s="281" t="s">
        <v>126</v>
      </c>
    </row>
    <row r="5" spans="1:19" ht="15" customHeight="1" x14ac:dyDescent="0.2">
      <c r="A5" s="363"/>
      <c r="B5" s="366"/>
      <c r="C5" s="366"/>
      <c r="D5" s="369"/>
      <c r="E5" s="372"/>
      <c r="F5" s="397"/>
      <c r="G5" s="414"/>
      <c r="H5" s="416" t="s">
        <v>111</v>
      </c>
      <c r="I5" s="418" t="s">
        <v>112</v>
      </c>
      <c r="J5" s="402" t="s">
        <v>113</v>
      </c>
      <c r="K5" s="409" t="s">
        <v>3</v>
      </c>
      <c r="L5" s="411"/>
      <c r="M5" s="412"/>
      <c r="N5" s="280"/>
      <c r="O5" s="282"/>
    </row>
    <row r="6" spans="1:19" ht="94.5" customHeight="1" thickBot="1" x14ac:dyDescent="0.25">
      <c r="A6" s="364"/>
      <c r="B6" s="367"/>
      <c r="C6" s="367"/>
      <c r="D6" s="370"/>
      <c r="E6" s="373"/>
      <c r="F6" s="398"/>
      <c r="G6" s="415"/>
      <c r="H6" s="417"/>
      <c r="I6" s="419"/>
      <c r="J6" s="403"/>
      <c r="K6" s="410"/>
      <c r="L6" s="185" t="s">
        <v>114</v>
      </c>
      <c r="M6" s="186" t="s">
        <v>115</v>
      </c>
      <c r="N6" s="268"/>
      <c r="O6" s="283"/>
    </row>
    <row r="7" spans="1:19" ht="14.25" customHeight="1" thickBot="1" x14ac:dyDescent="0.25">
      <c r="A7" s="18" t="s">
        <v>7</v>
      </c>
      <c r="B7" s="52" t="s">
        <v>7</v>
      </c>
      <c r="C7" s="407" t="s">
        <v>85</v>
      </c>
      <c r="D7" s="407"/>
      <c r="E7" s="407"/>
      <c r="F7" s="407"/>
      <c r="G7" s="407"/>
      <c r="H7" s="407"/>
      <c r="I7" s="407"/>
      <c r="J7" s="407"/>
      <c r="K7" s="407"/>
      <c r="L7" s="407"/>
      <c r="M7" s="408"/>
      <c r="N7" s="199"/>
      <c r="O7" s="200"/>
      <c r="P7" s="94"/>
      <c r="Q7" s="94"/>
      <c r="R7" s="94"/>
      <c r="S7" s="94"/>
    </row>
    <row r="8" spans="1:19" ht="27" customHeight="1" x14ac:dyDescent="0.2">
      <c r="A8" s="386" t="s">
        <v>7</v>
      </c>
      <c r="B8" s="389" t="s">
        <v>7</v>
      </c>
      <c r="C8" s="272" t="s">
        <v>7</v>
      </c>
      <c r="D8" s="393" t="s">
        <v>51</v>
      </c>
      <c r="E8" s="263" t="s">
        <v>78</v>
      </c>
      <c r="F8" s="399" t="s">
        <v>53</v>
      </c>
      <c r="G8" s="64" t="s">
        <v>52</v>
      </c>
      <c r="H8" s="13">
        <v>3301.1</v>
      </c>
      <c r="I8" s="12">
        <v>3437.2</v>
      </c>
      <c r="J8" s="14">
        <v>3364.7</v>
      </c>
      <c r="K8" s="29" t="s">
        <v>100</v>
      </c>
      <c r="L8" s="113" t="s">
        <v>107</v>
      </c>
      <c r="M8" s="235" t="s">
        <v>163</v>
      </c>
      <c r="N8" s="294"/>
      <c r="O8" s="295"/>
      <c r="P8" s="94"/>
      <c r="Q8" s="94"/>
      <c r="R8" s="94"/>
      <c r="S8" s="94"/>
    </row>
    <row r="9" spans="1:19" ht="37.5" customHeight="1" x14ac:dyDescent="0.2">
      <c r="A9" s="387"/>
      <c r="B9" s="390"/>
      <c r="C9" s="392"/>
      <c r="D9" s="394"/>
      <c r="E9" s="345"/>
      <c r="F9" s="400"/>
      <c r="G9" s="105" t="s">
        <v>110</v>
      </c>
      <c r="H9" s="90"/>
      <c r="I9" s="91">
        <v>3.5</v>
      </c>
      <c r="J9" s="92">
        <v>3.5</v>
      </c>
      <c r="K9" s="28" t="s">
        <v>101</v>
      </c>
      <c r="L9" s="31" t="s">
        <v>108</v>
      </c>
      <c r="M9" s="214" t="s">
        <v>164</v>
      </c>
      <c r="N9" s="296"/>
      <c r="O9" s="297"/>
      <c r="P9" s="95"/>
      <c r="Q9" s="94"/>
      <c r="R9" s="94"/>
      <c r="S9" s="94"/>
    </row>
    <row r="10" spans="1:19" ht="27" customHeight="1" x14ac:dyDescent="0.2">
      <c r="A10" s="387"/>
      <c r="B10" s="390"/>
      <c r="C10" s="392"/>
      <c r="D10" s="394"/>
      <c r="E10" s="345"/>
      <c r="F10" s="400"/>
      <c r="G10" s="105"/>
      <c r="H10" s="90"/>
      <c r="I10" s="91"/>
      <c r="J10" s="92"/>
      <c r="K10" s="39" t="s">
        <v>105</v>
      </c>
      <c r="L10" s="31" t="s">
        <v>84</v>
      </c>
      <c r="M10" s="214" t="s">
        <v>84</v>
      </c>
      <c r="N10" s="296"/>
      <c r="O10" s="297"/>
      <c r="P10" s="95"/>
      <c r="Q10" s="94"/>
      <c r="R10" s="94"/>
      <c r="S10" s="94"/>
    </row>
    <row r="11" spans="1:19" ht="24.75" customHeight="1" x14ac:dyDescent="0.2">
      <c r="A11" s="387"/>
      <c r="B11" s="390"/>
      <c r="C11" s="392"/>
      <c r="D11" s="394"/>
      <c r="E11" s="345"/>
      <c r="F11" s="400"/>
      <c r="G11" s="105"/>
      <c r="H11" s="90"/>
      <c r="I11" s="91"/>
      <c r="J11" s="92"/>
      <c r="K11" s="39" t="s">
        <v>146</v>
      </c>
      <c r="L11" s="40" t="s">
        <v>84</v>
      </c>
      <c r="M11" s="141" t="s">
        <v>84</v>
      </c>
      <c r="N11" s="296"/>
      <c r="O11" s="297"/>
      <c r="P11" s="95"/>
      <c r="Q11" s="94"/>
      <c r="R11" s="94"/>
      <c r="S11" s="94"/>
    </row>
    <row r="12" spans="1:19" ht="14.25" customHeight="1" thickBot="1" x14ac:dyDescent="0.25">
      <c r="A12" s="388"/>
      <c r="B12" s="391"/>
      <c r="C12" s="273"/>
      <c r="D12" s="395"/>
      <c r="E12" s="264"/>
      <c r="F12" s="401"/>
      <c r="G12" s="7" t="s">
        <v>8</v>
      </c>
      <c r="H12" s="9">
        <f>SUM(H8:H9)</f>
        <v>3301.1</v>
      </c>
      <c r="I12" s="9">
        <f t="shared" ref="I12:J12" si="0">SUM(I8:I9)</f>
        <v>3440.7</v>
      </c>
      <c r="J12" s="9">
        <f t="shared" si="0"/>
        <v>3368.2</v>
      </c>
      <c r="K12" s="215"/>
      <c r="L12" s="216"/>
      <c r="M12" s="217"/>
      <c r="N12" s="298"/>
      <c r="O12" s="299"/>
      <c r="P12" s="95"/>
      <c r="Q12" s="94"/>
      <c r="R12" s="94"/>
      <c r="S12" s="94"/>
    </row>
    <row r="13" spans="1:19" ht="24.75" customHeight="1" x14ac:dyDescent="0.2">
      <c r="A13" s="15" t="s">
        <v>7</v>
      </c>
      <c r="B13" s="16" t="s">
        <v>7</v>
      </c>
      <c r="C13" s="374" t="s">
        <v>9</v>
      </c>
      <c r="D13" s="255" t="s">
        <v>147</v>
      </c>
      <c r="E13" s="263" t="s">
        <v>78</v>
      </c>
      <c r="F13" s="420" t="s">
        <v>53</v>
      </c>
      <c r="G13" s="11" t="s">
        <v>52</v>
      </c>
      <c r="H13" s="13">
        <v>416.9</v>
      </c>
      <c r="I13" s="12">
        <v>446.4</v>
      </c>
      <c r="J13" s="14">
        <v>442.3</v>
      </c>
      <c r="K13" s="30" t="s">
        <v>148</v>
      </c>
      <c r="L13" s="32">
        <v>31</v>
      </c>
      <c r="M13" s="145">
        <v>31</v>
      </c>
      <c r="N13" s="284"/>
      <c r="O13" s="286"/>
      <c r="P13" s="95"/>
      <c r="Q13" s="94"/>
      <c r="R13" s="94"/>
      <c r="S13" s="94"/>
    </row>
    <row r="14" spans="1:19" ht="14.25" customHeight="1" x14ac:dyDescent="0.2">
      <c r="A14" s="37"/>
      <c r="B14" s="38"/>
      <c r="C14" s="269"/>
      <c r="D14" s="271"/>
      <c r="E14" s="345"/>
      <c r="F14" s="376"/>
      <c r="G14" s="134" t="s">
        <v>52</v>
      </c>
      <c r="H14" s="65">
        <v>14.5</v>
      </c>
      <c r="I14" s="66">
        <v>14.5</v>
      </c>
      <c r="J14" s="67">
        <v>12.2</v>
      </c>
      <c r="K14" s="330" t="s">
        <v>102</v>
      </c>
      <c r="L14" s="114">
        <v>9</v>
      </c>
      <c r="M14" s="146">
        <v>9</v>
      </c>
      <c r="N14" s="285"/>
      <c r="O14" s="287"/>
      <c r="P14" s="95"/>
      <c r="Q14" s="94"/>
      <c r="R14" s="94"/>
      <c r="S14" s="94"/>
    </row>
    <row r="15" spans="1:19" ht="13.5" customHeight="1" thickBot="1" x14ac:dyDescent="0.25">
      <c r="A15" s="37"/>
      <c r="B15" s="38"/>
      <c r="C15" s="269"/>
      <c r="D15" s="271"/>
      <c r="E15" s="345"/>
      <c r="F15" s="376"/>
      <c r="G15" s="218" t="s">
        <v>8</v>
      </c>
      <c r="H15" s="219">
        <f>H13+H14</f>
        <v>431.4</v>
      </c>
      <c r="I15" s="219">
        <f t="shared" ref="I15:J15" si="1">I13+I14</f>
        <v>460.9</v>
      </c>
      <c r="J15" s="219">
        <f t="shared" si="1"/>
        <v>454.5</v>
      </c>
      <c r="K15" s="331"/>
      <c r="L15" s="229"/>
      <c r="M15" s="230"/>
      <c r="N15" s="285"/>
      <c r="O15" s="287"/>
      <c r="P15" s="95"/>
      <c r="Q15" s="94"/>
      <c r="R15" s="94"/>
      <c r="S15" s="94"/>
    </row>
    <row r="16" spans="1:19" ht="18.75" customHeight="1" x14ac:dyDescent="0.2">
      <c r="A16" s="15" t="s">
        <v>7</v>
      </c>
      <c r="B16" s="16" t="s">
        <v>7</v>
      </c>
      <c r="C16" s="374" t="s">
        <v>49</v>
      </c>
      <c r="D16" s="255" t="s">
        <v>86</v>
      </c>
      <c r="E16" s="257" t="s">
        <v>78</v>
      </c>
      <c r="F16" s="259" t="s">
        <v>53</v>
      </c>
      <c r="G16" s="11" t="s">
        <v>52</v>
      </c>
      <c r="H16" s="13">
        <v>156.30000000000001</v>
      </c>
      <c r="I16" s="12">
        <v>156.30000000000001</v>
      </c>
      <c r="J16" s="14">
        <v>156.30000000000001</v>
      </c>
      <c r="K16" s="421" t="s">
        <v>103</v>
      </c>
      <c r="L16" s="32">
        <v>8</v>
      </c>
      <c r="M16" s="145">
        <v>8</v>
      </c>
      <c r="N16" s="288"/>
      <c r="O16" s="290"/>
      <c r="P16" s="95"/>
      <c r="Q16" s="94"/>
      <c r="R16" s="94"/>
      <c r="S16" s="94"/>
    </row>
    <row r="17" spans="1:19" ht="18.75" customHeight="1" thickBot="1" x14ac:dyDescent="0.25">
      <c r="A17" s="18"/>
      <c r="B17" s="17"/>
      <c r="C17" s="270"/>
      <c r="D17" s="256"/>
      <c r="E17" s="258"/>
      <c r="F17" s="260"/>
      <c r="G17" s="7" t="s">
        <v>8</v>
      </c>
      <c r="H17" s="9">
        <f t="shared" ref="H17:J17" si="2">H16</f>
        <v>156.30000000000001</v>
      </c>
      <c r="I17" s="8">
        <f t="shared" si="2"/>
        <v>156.30000000000001</v>
      </c>
      <c r="J17" s="10">
        <f t="shared" si="2"/>
        <v>156.30000000000001</v>
      </c>
      <c r="K17" s="422"/>
      <c r="L17" s="33"/>
      <c r="M17" s="147"/>
      <c r="N17" s="289"/>
      <c r="O17" s="291"/>
      <c r="P17" s="95"/>
      <c r="Q17" s="94"/>
      <c r="R17" s="94"/>
      <c r="S17" s="94"/>
    </row>
    <row r="18" spans="1:19" ht="24" customHeight="1" x14ac:dyDescent="0.2">
      <c r="A18" s="15" t="s">
        <v>7</v>
      </c>
      <c r="B18" s="16" t="s">
        <v>7</v>
      </c>
      <c r="C18" s="205" t="s">
        <v>54</v>
      </c>
      <c r="D18" s="255" t="s">
        <v>149</v>
      </c>
      <c r="E18" s="257" t="s">
        <v>78</v>
      </c>
      <c r="F18" s="259" t="s">
        <v>53</v>
      </c>
      <c r="G18" s="11" t="s">
        <v>52</v>
      </c>
      <c r="H18" s="13">
        <v>0</v>
      </c>
      <c r="I18" s="12">
        <v>1.7</v>
      </c>
      <c r="J18" s="14">
        <v>1.7</v>
      </c>
      <c r="K18" s="207"/>
      <c r="L18" s="227"/>
      <c r="M18" s="228"/>
      <c r="N18" s="247"/>
      <c r="O18" s="248"/>
      <c r="P18" s="95"/>
      <c r="Q18" s="94"/>
      <c r="R18" s="94"/>
      <c r="S18" s="94"/>
    </row>
    <row r="19" spans="1:19" ht="43.5" customHeight="1" thickBot="1" x14ac:dyDescent="0.25">
      <c r="A19" s="18"/>
      <c r="B19" s="17"/>
      <c r="C19" s="206"/>
      <c r="D19" s="256"/>
      <c r="E19" s="258"/>
      <c r="F19" s="260"/>
      <c r="G19" s="7" t="s">
        <v>8</v>
      </c>
      <c r="H19" s="9">
        <f>H18*1</f>
        <v>0</v>
      </c>
      <c r="I19" s="9">
        <f t="shared" ref="I19:J19" si="3">I18*1</f>
        <v>1.7</v>
      </c>
      <c r="J19" s="9">
        <f t="shared" si="3"/>
        <v>1.7</v>
      </c>
      <c r="K19" s="208"/>
      <c r="L19" s="33"/>
      <c r="M19" s="147"/>
      <c r="N19" s="249"/>
      <c r="O19" s="250"/>
      <c r="P19" s="95"/>
      <c r="Q19" s="94"/>
      <c r="R19" s="94"/>
      <c r="S19" s="94"/>
    </row>
    <row r="20" spans="1:19" ht="18.75" customHeight="1" x14ac:dyDescent="0.2">
      <c r="A20" s="37" t="s">
        <v>7</v>
      </c>
      <c r="B20" s="38" t="s">
        <v>7</v>
      </c>
      <c r="C20" s="269" t="s">
        <v>56</v>
      </c>
      <c r="D20" s="271" t="s">
        <v>150</v>
      </c>
      <c r="E20" s="375" t="s">
        <v>78</v>
      </c>
      <c r="F20" s="376" t="s">
        <v>53</v>
      </c>
      <c r="G20" s="220" t="s">
        <v>52</v>
      </c>
      <c r="H20" s="221">
        <v>34.799999999999997</v>
      </c>
      <c r="I20" s="222">
        <v>34.799999999999997</v>
      </c>
      <c r="J20" s="223">
        <v>33.5</v>
      </c>
      <c r="K20" s="224"/>
      <c r="L20" s="225"/>
      <c r="M20" s="226"/>
      <c r="N20" s="292"/>
      <c r="O20" s="293"/>
      <c r="P20" s="95"/>
      <c r="Q20" s="94"/>
      <c r="R20" s="94"/>
      <c r="S20" s="94"/>
    </row>
    <row r="21" spans="1:19" ht="48" customHeight="1" thickBot="1" x14ac:dyDescent="0.25">
      <c r="A21" s="18"/>
      <c r="B21" s="17"/>
      <c r="C21" s="270"/>
      <c r="D21" s="256"/>
      <c r="E21" s="264"/>
      <c r="F21" s="377"/>
      <c r="G21" s="7" t="s">
        <v>8</v>
      </c>
      <c r="H21" s="9">
        <f t="shared" ref="H21:J21" si="4">H20</f>
        <v>34.799999999999997</v>
      </c>
      <c r="I21" s="8">
        <f t="shared" si="4"/>
        <v>34.799999999999997</v>
      </c>
      <c r="J21" s="10">
        <f t="shared" si="4"/>
        <v>33.5</v>
      </c>
      <c r="K21" s="112"/>
      <c r="L21" s="33"/>
      <c r="M21" s="147"/>
      <c r="N21" s="289"/>
      <c r="O21" s="291"/>
      <c r="P21" s="95"/>
      <c r="Q21" s="94"/>
      <c r="R21" s="94"/>
      <c r="S21" s="94"/>
    </row>
    <row r="22" spans="1:19" ht="11.25" customHeight="1" thickBot="1" x14ac:dyDescent="0.25">
      <c r="A22" s="35" t="s">
        <v>7</v>
      </c>
      <c r="B22" s="68" t="s">
        <v>7</v>
      </c>
      <c r="C22" s="338" t="s">
        <v>10</v>
      </c>
      <c r="D22" s="339"/>
      <c r="E22" s="339"/>
      <c r="F22" s="339"/>
      <c r="G22" s="341"/>
      <c r="H22" s="132">
        <f>H21+H17+H15+H12+H19</f>
        <v>3923.6</v>
      </c>
      <c r="I22" s="132">
        <f>I21+I17+I15+I12+I19</f>
        <v>4094.3999999999996</v>
      </c>
      <c r="J22" s="132">
        <f t="shared" ref="J22" si="5">J21+J17+J15+J12+J19</f>
        <v>4014.2</v>
      </c>
      <c r="K22" s="69"/>
      <c r="L22" s="55"/>
      <c r="M22" s="55"/>
      <c r="N22" s="152"/>
      <c r="O22" s="153"/>
      <c r="P22" s="94"/>
      <c r="Q22" s="94"/>
      <c r="R22" s="94"/>
      <c r="S22" s="94"/>
    </row>
    <row r="23" spans="1:19" ht="12" customHeight="1" thickBot="1" x14ac:dyDescent="0.25">
      <c r="A23" s="35" t="s">
        <v>7</v>
      </c>
      <c r="B23" s="36" t="s">
        <v>9</v>
      </c>
      <c r="C23" s="352" t="s">
        <v>73</v>
      </c>
      <c r="D23" s="353"/>
      <c r="E23" s="354"/>
      <c r="F23" s="354"/>
      <c r="G23" s="353"/>
      <c r="H23" s="353"/>
      <c r="I23" s="353"/>
      <c r="J23" s="353"/>
      <c r="K23" s="353"/>
      <c r="L23" s="353"/>
      <c r="M23" s="353"/>
      <c r="N23" s="162"/>
      <c r="O23" s="158"/>
      <c r="P23" s="94"/>
      <c r="Q23" s="94"/>
      <c r="R23" s="94"/>
      <c r="S23" s="94"/>
    </row>
    <row r="24" spans="1:19" ht="14.25" customHeight="1" x14ac:dyDescent="0.2">
      <c r="A24" s="346" t="s">
        <v>7</v>
      </c>
      <c r="B24" s="348" t="s">
        <v>9</v>
      </c>
      <c r="C24" s="272" t="s">
        <v>7</v>
      </c>
      <c r="D24" s="274" t="s">
        <v>63</v>
      </c>
      <c r="E24" s="263" t="s">
        <v>78</v>
      </c>
      <c r="F24" s="276" t="s">
        <v>74</v>
      </c>
      <c r="G24" s="70" t="s">
        <v>91</v>
      </c>
      <c r="H24" s="71">
        <v>1.6</v>
      </c>
      <c r="I24" s="138">
        <v>1.6</v>
      </c>
      <c r="J24" s="73">
        <v>1.6</v>
      </c>
      <c r="K24" s="277"/>
      <c r="L24" s="61"/>
      <c r="M24" s="148"/>
      <c r="N24" s="163"/>
      <c r="O24" s="153"/>
      <c r="P24" s="95"/>
      <c r="Q24" s="94"/>
      <c r="R24" s="94"/>
      <c r="S24" s="94"/>
    </row>
    <row r="25" spans="1:19" ht="12.75" customHeight="1" x14ac:dyDescent="0.2">
      <c r="A25" s="357"/>
      <c r="B25" s="358"/>
      <c r="C25" s="269"/>
      <c r="D25" s="359"/>
      <c r="E25" s="345"/>
      <c r="F25" s="361"/>
      <c r="G25" s="82"/>
      <c r="H25" s="75"/>
      <c r="I25" s="76"/>
      <c r="J25" s="77"/>
      <c r="K25" s="360"/>
      <c r="L25" s="78"/>
      <c r="M25" s="149"/>
      <c r="N25" s="157"/>
      <c r="O25" s="158"/>
      <c r="P25" s="95"/>
      <c r="Q25" s="94"/>
      <c r="R25" s="94"/>
      <c r="S25" s="94"/>
    </row>
    <row r="26" spans="1:19" ht="12.75" customHeight="1" thickBot="1" x14ac:dyDescent="0.25">
      <c r="A26" s="347"/>
      <c r="B26" s="349"/>
      <c r="C26" s="273"/>
      <c r="D26" s="275"/>
      <c r="E26" s="264"/>
      <c r="F26" s="264"/>
      <c r="G26" s="79" t="s">
        <v>8</v>
      </c>
      <c r="H26" s="80">
        <f>H24</f>
        <v>1.6</v>
      </c>
      <c r="I26" s="80">
        <f t="shared" ref="I26" si="6">I24</f>
        <v>1.6</v>
      </c>
      <c r="J26" s="81">
        <f>SUM(J24:J25)</f>
        <v>1.6</v>
      </c>
      <c r="K26" s="337"/>
      <c r="L26" s="83"/>
      <c r="M26" s="150"/>
      <c r="N26" s="159"/>
      <c r="O26" s="154"/>
      <c r="P26" s="95"/>
      <c r="Q26" s="94"/>
      <c r="R26" s="94"/>
      <c r="S26" s="94"/>
    </row>
    <row r="27" spans="1:19" ht="14.25" customHeight="1" x14ac:dyDescent="0.2">
      <c r="A27" s="346" t="s">
        <v>7</v>
      </c>
      <c r="B27" s="348" t="s">
        <v>9</v>
      </c>
      <c r="C27" s="272" t="s">
        <v>9</v>
      </c>
      <c r="D27" s="274" t="s">
        <v>64</v>
      </c>
      <c r="E27" s="263" t="s">
        <v>78</v>
      </c>
      <c r="F27" s="276" t="s">
        <v>74</v>
      </c>
      <c r="G27" s="70" t="s">
        <v>91</v>
      </c>
      <c r="H27" s="71">
        <v>52.1</v>
      </c>
      <c r="I27" s="138">
        <v>52.1</v>
      </c>
      <c r="J27" s="73">
        <v>52</v>
      </c>
      <c r="K27" s="277" t="s">
        <v>151</v>
      </c>
      <c r="L27" s="61" t="s">
        <v>165</v>
      </c>
      <c r="M27" s="148" t="s">
        <v>166</v>
      </c>
      <c r="N27" s="439"/>
      <c r="O27" s="286"/>
      <c r="P27" s="95"/>
      <c r="Q27" s="94"/>
      <c r="R27" s="94"/>
      <c r="S27" s="94"/>
    </row>
    <row r="28" spans="1:19" ht="14.25" customHeight="1" x14ac:dyDescent="0.2">
      <c r="A28" s="357"/>
      <c r="B28" s="358"/>
      <c r="C28" s="269"/>
      <c r="D28" s="359"/>
      <c r="E28" s="345"/>
      <c r="F28" s="361"/>
      <c r="G28" s="82"/>
      <c r="H28" s="75"/>
      <c r="I28" s="76"/>
      <c r="J28" s="77"/>
      <c r="K28" s="360"/>
      <c r="L28" s="78"/>
      <c r="M28" s="149"/>
      <c r="N28" s="285"/>
      <c r="O28" s="287"/>
      <c r="P28" s="95"/>
      <c r="Q28" s="94"/>
      <c r="R28" s="94"/>
      <c r="S28" s="94"/>
    </row>
    <row r="29" spans="1:19" ht="35.25" customHeight="1" thickBot="1" x14ac:dyDescent="0.25">
      <c r="A29" s="347"/>
      <c r="B29" s="349"/>
      <c r="C29" s="273"/>
      <c r="D29" s="275"/>
      <c r="E29" s="264"/>
      <c r="F29" s="264"/>
      <c r="G29" s="79" t="s">
        <v>8</v>
      </c>
      <c r="H29" s="80">
        <f>H27</f>
        <v>52.1</v>
      </c>
      <c r="I29" s="80">
        <f t="shared" ref="I29" si="7">I27</f>
        <v>52.1</v>
      </c>
      <c r="J29" s="81">
        <f>SUM(J27:J28)</f>
        <v>52</v>
      </c>
      <c r="K29" s="337"/>
      <c r="L29" s="83"/>
      <c r="M29" s="150"/>
      <c r="N29" s="440"/>
      <c r="O29" s="441"/>
      <c r="P29" s="95"/>
      <c r="Q29" s="94"/>
      <c r="R29" s="94"/>
      <c r="S29" s="94"/>
    </row>
    <row r="30" spans="1:19" ht="21.75" customHeight="1" x14ac:dyDescent="0.2">
      <c r="A30" s="346" t="s">
        <v>7</v>
      </c>
      <c r="B30" s="348" t="s">
        <v>9</v>
      </c>
      <c r="C30" s="272" t="s">
        <v>49</v>
      </c>
      <c r="D30" s="274" t="s">
        <v>93</v>
      </c>
      <c r="E30" s="263" t="s">
        <v>78</v>
      </c>
      <c r="F30" s="276" t="s">
        <v>75</v>
      </c>
      <c r="G30" s="70" t="s">
        <v>91</v>
      </c>
      <c r="H30" s="71">
        <v>48.8</v>
      </c>
      <c r="I30" s="138">
        <v>48.8</v>
      </c>
      <c r="J30" s="73">
        <v>45.4</v>
      </c>
      <c r="K30" s="277"/>
      <c r="L30" s="61"/>
      <c r="M30" s="148"/>
      <c r="N30" s="155"/>
      <c r="O30" s="156"/>
      <c r="P30" s="95"/>
      <c r="Q30" s="94"/>
      <c r="R30" s="94"/>
      <c r="S30" s="94"/>
    </row>
    <row r="31" spans="1:19" ht="15" customHeight="1" thickBot="1" x14ac:dyDescent="0.25">
      <c r="A31" s="347"/>
      <c r="B31" s="349"/>
      <c r="C31" s="273"/>
      <c r="D31" s="275"/>
      <c r="E31" s="264"/>
      <c r="F31" s="264"/>
      <c r="G31" s="79" t="s">
        <v>8</v>
      </c>
      <c r="H31" s="80">
        <f>H30</f>
        <v>48.8</v>
      </c>
      <c r="I31" s="80">
        <f t="shared" ref="I31" si="8">I30</f>
        <v>48.8</v>
      </c>
      <c r="J31" s="81">
        <f>SUM(J30:J30)</f>
        <v>45.4</v>
      </c>
      <c r="K31" s="337"/>
      <c r="L31" s="83"/>
      <c r="M31" s="150"/>
      <c r="N31" s="159"/>
      <c r="O31" s="154"/>
      <c r="P31" s="95"/>
      <c r="Q31" s="94"/>
      <c r="R31" s="94"/>
      <c r="S31" s="94"/>
    </row>
    <row r="32" spans="1:19" ht="14.25" customHeight="1" x14ac:dyDescent="0.2">
      <c r="A32" s="346" t="s">
        <v>7</v>
      </c>
      <c r="B32" s="348" t="s">
        <v>9</v>
      </c>
      <c r="C32" s="272" t="s">
        <v>50</v>
      </c>
      <c r="D32" s="274" t="s">
        <v>65</v>
      </c>
      <c r="E32" s="263" t="s">
        <v>78</v>
      </c>
      <c r="F32" s="276" t="s">
        <v>76</v>
      </c>
      <c r="G32" s="70" t="s">
        <v>91</v>
      </c>
      <c r="H32" s="71">
        <v>14.8</v>
      </c>
      <c r="I32" s="138">
        <v>14.8</v>
      </c>
      <c r="J32" s="73">
        <v>14.8</v>
      </c>
      <c r="K32" s="277"/>
      <c r="L32" s="61"/>
      <c r="M32" s="148"/>
      <c r="N32" s="155"/>
      <c r="O32" s="156"/>
      <c r="P32" s="95"/>
      <c r="Q32" s="94"/>
      <c r="R32" s="94"/>
      <c r="S32" s="94"/>
    </row>
    <row r="33" spans="1:19" ht="27.75" customHeight="1" thickBot="1" x14ac:dyDescent="0.25">
      <c r="A33" s="347"/>
      <c r="B33" s="349"/>
      <c r="C33" s="273"/>
      <c r="D33" s="275"/>
      <c r="E33" s="264"/>
      <c r="F33" s="264"/>
      <c r="G33" s="79" t="s">
        <v>8</v>
      </c>
      <c r="H33" s="80">
        <f>H32</f>
        <v>14.8</v>
      </c>
      <c r="I33" s="80">
        <f t="shared" ref="I33" si="9">I32</f>
        <v>14.8</v>
      </c>
      <c r="J33" s="81">
        <f>SUM(J32:J32)</f>
        <v>14.8</v>
      </c>
      <c r="K33" s="337"/>
      <c r="L33" s="83"/>
      <c r="M33" s="150"/>
      <c r="N33" s="159"/>
      <c r="O33" s="154"/>
      <c r="P33" s="95"/>
      <c r="Q33" s="94"/>
      <c r="R33" s="94"/>
      <c r="S33" s="94"/>
    </row>
    <row r="34" spans="1:19" ht="14.25" customHeight="1" x14ac:dyDescent="0.2">
      <c r="A34" s="346" t="s">
        <v>7</v>
      </c>
      <c r="B34" s="348" t="s">
        <v>9</v>
      </c>
      <c r="C34" s="272" t="s">
        <v>54</v>
      </c>
      <c r="D34" s="274" t="s">
        <v>66</v>
      </c>
      <c r="E34" s="263" t="s">
        <v>78</v>
      </c>
      <c r="F34" s="276" t="s">
        <v>77</v>
      </c>
      <c r="G34" s="70" t="s">
        <v>91</v>
      </c>
      <c r="H34" s="71">
        <v>4.9000000000000004</v>
      </c>
      <c r="I34" s="138">
        <v>4.9000000000000004</v>
      </c>
      <c r="J34" s="73">
        <v>4.9000000000000004</v>
      </c>
      <c r="K34" s="277"/>
      <c r="L34" s="61"/>
      <c r="M34" s="148"/>
      <c r="N34" s="155"/>
      <c r="O34" s="156"/>
      <c r="P34" s="95"/>
      <c r="Q34" s="94"/>
      <c r="R34" s="94"/>
      <c r="S34" s="94"/>
    </row>
    <row r="35" spans="1:19" ht="18.75" customHeight="1" thickBot="1" x14ac:dyDescent="0.25">
      <c r="A35" s="347"/>
      <c r="B35" s="349"/>
      <c r="C35" s="273"/>
      <c r="D35" s="275"/>
      <c r="E35" s="264"/>
      <c r="F35" s="264"/>
      <c r="G35" s="79" t="s">
        <v>8</v>
      </c>
      <c r="H35" s="80">
        <f>H34</f>
        <v>4.9000000000000004</v>
      </c>
      <c r="I35" s="80">
        <f t="shared" ref="I35" si="10">I34</f>
        <v>4.9000000000000004</v>
      </c>
      <c r="J35" s="81">
        <f>SUM(J34:J34)</f>
        <v>4.9000000000000004</v>
      </c>
      <c r="K35" s="337"/>
      <c r="L35" s="83"/>
      <c r="M35" s="150"/>
      <c r="N35" s="159"/>
      <c r="O35" s="154"/>
      <c r="P35" s="95"/>
      <c r="Q35" s="94"/>
      <c r="R35" s="94"/>
      <c r="S35" s="94"/>
    </row>
    <row r="36" spans="1:19" ht="14.25" customHeight="1" x14ac:dyDescent="0.2">
      <c r="A36" s="346" t="s">
        <v>7</v>
      </c>
      <c r="B36" s="348" t="s">
        <v>9</v>
      </c>
      <c r="C36" s="272" t="s">
        <v>55</v>
      </c>
      <c r="D36" s="274" t="s">
        <v>67</v>
      </c>
      <c r="E36" s="263" t="s">
        <v>78</v>
      </c>
      <c r="F36" s="276" t="s">
        <v>76</v>
      </c>
      <c r="G36" s="70" t="s">
        <v>91</v>
      </c>
      <c r="H36" s="71">
        <v>55.5</v>
      </c>
      <c r="I36" s="138">
        <v>55.5</v>
      </c>
      <c r="J36" s="73">
        <v>55.4</v>
      </c>
      <c r="K36" s="277"/>
      <c r="L36" s="60"/>
      <c r="M36" s="148"/>
      <c r="N36" s="155"/>
      <c r="O36" s="156"/>
      <c r="P36" s="95"/>
      <c r="Q36" s="94"/>
      <c r="R36" s="94"/>
      <c r="S36" s="94"/>
    </row>
    <row r="37" spans="1:19" ht="17.25" customHeight="1" thickBot="1" x14ac:dyDescent="0.25">
      <c r="A37" s="347"/>
      <c r="B37" s="349"/>
      <c r="C37" s="273"/>
      <c r="D37" s="275"/>
      <c r="E37" s="264"/>
      <c r="F37" s="264"/>
      <c r="G37" s="79" t="s">
        <v>8</v>
      </c>
      <c r="H37" s="80">
        <f>H36</f>
        <v>55.5</v>
      </c>
      <c r="I37" s="80">
        <f t="shared" ref="I37" si="11">I36</f>
        <v>55.5</v>
      </c>
      <c r="J37" s="80">
        <f t="shared" ref="J37" si="12">J36</f>
        <v>55.4</v>
      </c>
      <c r="K37" s="337"/>
      <c r="L37" s="63"/>
      <c r="M37" s="151"/>
      <c r="N37" s="159"/>
      <c r="O37" s="154"/>
      <c r="P37" s="95"/>
      <c r="Q37" s="94"/>
      <c r="R37" s="94"/>
      <c r="S37" s="94"/>
    </row>
    <row r="38" spans="1:19" ht="14.25" customHeight="1" x14ac:dyDescent="0.2">
      <c r="A38" s="346" t="s">
        <v>7</v>
      </c>
      <c r="B38" s="348" t="s">
        <v>9</v>
      </c>
      <c r="C38" s="272" t="s">
        <v>56</v>
      </c>
      <c r="D38" s="274" t="s">
        <v>94</v>
      </c>
      <c r="E38" s="263" t="s">
        <v>78</v>
      </c>
      <c r="F38" s="276" t="s">
        <v>75</v>
      </c>
      <c r="G38" s="70" t="s">
        <v>91</v>
      </c>
      <c r="H38" s="71">
        <v>8.3000000000000007</v>
      </c>
      <c r="I38" s="138">
        <v>8.3000000000000007</v>
      </c>
      <c r="J38" s="73">
        <v>8.3000000000000007</v>
      </c>
      <c r="K38" s="277"/>
      <c r="L38" s="60"/>
      <c r="M38" s="148"/>
      <c r="N38" s="155"/>
      <c r="O38" s="156"/>
      <c r="P38" s="95"/>
      <c r="Q38" s="94"/>
      <c r="R38" s="94"/>
      <c r="S38" s="94"/>
    </row>
    <row r="39" spans="1:19" ht="14.25" customHeight="1" thickBot="1" x14ac:dyDescent="0.25">
      <c r="A39" s="347"/>
      <c r="B39" s="349"/>
      <c r="C39" s="273"/>
      <c r="D39" s="275"/>
      <c r="E39" s="264"/>
      <c r="F39" s="264"/>
      <c r="G39" s="79" t="s">
        <v>8</v>
      </c>
      <c r="H39" s="80">
        <f>H38</f>
        <v>8.3000000000000007</v>
      </c>
      <c r="I39" s="80">
        <f t="shared" ref="I39" si="13">I38</f>
        <v>8.3000000000000007</v>
      </c>
      <c r="J39" s="81">
        <f>SUM(J38:J38)</f>
        <v>8.3000000000000007</v>
      </c>
      <c r="K39" s="337"/>
      <c r="L39" s="63"/>
      <c r="M39" s="151"/>
      <c r="N39" s="159"/>
      <c r="O39" s="154"/>
      <c r="P39" s="95"/>
      <c r="Q39" s="94"/>
      <c r="R39" s="94"/>
      <c r="S39" s="94"/>
    </row>
    <row r="40" spans="1:19" ht="45" customHeight="1" thickBot="1" x14ac:dyDescent="0.25">
      <c r="A40" s="346" t="s">
        <v>7</v>
      </c>
      <c r="B40" s="348" t="s">
        <v>9</v>
      </c>
      <c r="C40" s="272" t="s">
        <v>57</v>
      </c>
      <c r="D40" s="274" t="s">
        <v>152</v>
      </c>
      <c r="E40" s="263" t="s">
        <v>78</v>
      </c>
      <c r="F40" s="383" t="s">
        <v>99</v>
      </c>
      <c r="G40" s="70" t="s">
        <v>91</v>
      </c>
      <c r="H40" s="71">
        <v>183.7</v>
      </c>
      <c r="I40" s="138">
        <v>183.7</v>
      </c>
      <c r="J40" s="73">
        <v>183.3</v>
      </c>
      <c r="K40" s="74" t="s">
        <v>153</v>
      </c>
      <c r="L40" s="60">
        <v>1400</v>
      </c>
      <c r="M40" s="148" t="s">
        <v>128</v>
      </c>
      <c r="N40" s="445" t="s">
        <v>154</v>
      </c>
      <c r="O40" s="446"/>
      <c r="P40" s="95"/>
      <c r="Q40" s="94"/>
      <c r="R40" s="94"/>
      <c r="S40" s="94"/>
    </row>
    <row r="41" spans="1:19" ht="45.75" customHeight="1" x14ac:dyDescent="0.2">
      <c r="A41" s="357"/>
      <c r="B41" s="358"/>
      <c r="C41" s="269"/>
      <c r="D41" s="359"/>
      <c r="E41" s="345"/>
      <c r="F41" s="361"/>
      <c r="G41" s="70" t="s">
        <v>91</v>
      </c>
      <c r="H41" s="75">
        <v>13.1</v>
      </c>
      <c r="I41" s="139">
        <v>13.1</v>
      </c>
      <c r="J41" s="201">
        <v>13.1</v>
      </c>
      <c r="K41" s="444"/>
      <c r="L41" s="78"/>
      <c r="M41" s="149"/>
      <c r="N41" s="447"/>
      <c r="O41" s="448"/>
      <c r="P41" s="95"/>
      <c r="Q41" s="94"/>
      <c r="R41" s="94"/>
      <c r="S41" s="94"/>
    </row>
    <row r="42" spans="1:19" ht="66" customHeight="1" thickBot="1" x14ac:dyDescent="0.25">
      <c r="A42" s="347"/>
      <c r="B42" s="349"/>
      <c r="C42" s="273"/>
      <c r="D42" s="275"/>
      <c r="E42" s="264"/>
      <c r="F42" s="264"/>
      <c r="G42" s="79" t="s">
        <v>8</v>
      </c>
      <c r="H42" s="80">
        <f>H40+H41</f>
        <v>196.79999999999998</v>
      </c>
      <c r="I42" s="80">
        <f t="shared" ref="I42" si="14">I40+I41</f>
        <v>196.79999999999998</v>
      </c>
      <c r="J42" s="81">
        <f>SUM(J40:J41)</f>
        <v>196.4</v>
      </c>
      <c r="K42" s="268"/>
      <c r="L42" s="63"/>
      <c r="M42" s="151"/>
      <c r="N42" s="449"/>
      <c r="O42" s="450"/>
      <c r="P42" s="95"/>
      <c r="Q42" s="94"/>
      <c r="R42" s="94"/>
      <c r="S42" s="94"/>
    </row>
    <row r="43" spans="1:19" ht="14.25" customHeight="1" x14ac:dyDescent="0.2">
      <c r="A43" s="346" t="s">
        <v>7</v>
      </c>
      <c r="B43" s="348" t="s">
        <v>9</v>
      </c>
      <c r="C43" s="272" t="s">
        <v>58</v>
      </c>
      <c r="D43" s="274" t="s">
        <v>68</v>
      </c>
      <c r="E43" s="263" t="s">
        <v>78</v>
      </c>
      <c r="F43" s="276" t="s">
        <v>62</v>
      </c>
      <c r="G43" s="70" t="s">
        <v>91</v>
      </c>
      <c r="H43" s="71">
        <v>18.7</v>
      </c>
      <c r="I43" s="138">
        <v>18.7</v>
      </c>
      <c r="J43" s="73">
        <v>18.2</v>
      </c>
      <c r="K43" s="442" t="s">
        <v>87</v>
      </c>
      <c r="L43" s="61">
        <v>1500</v>
      </c>
      <c r="M43" s="148" t="s">
        <v>136</v>
      </c>
      <c r="N43" s="439"/>
      <c r="O43" s="286"/>
      <c r="P43" s="95"/>
      <c r="Q43" s="94"/>
      <c r="R43" s="94"/>
      <c r="S43" s="94"/>
    </row>
    <row r="44" spans="1:19" ht="23.25" customHeight="1" thickBot="1" x14ac:dyDescent="0.25">
      <c r="A44" s="347"/>
      <c r="B44" s="349"/>
      <c r="C44" s="273"/>
      <c r="D44" s="275"/>
      <c r="E44" s="264"/>
      <c r="F44" s="264"/>
      <c r="G44" s="79" t="s">
        <v>8</v>
      </c>
      <c r="H44" s="80">
        <f>H43</f>
        <v>18.7</v>
      </c>
      <c r="I44" s="80">
        <f t="shared" ref="I44" si="15">I43</f>
        <v>18.7</v>
      </c>
      <c r="J44" s="81">
        <f>SUM(J43:J43)</f>
        <v>18.2</v>
      </c>
      <c r="K44" s="443"/>
      <c r="L44" s="63"/>
      <c r="M44" s="151"/>
      <c r="N44" s="440"/>
      <c r="O44" s="441"/>
      <c r="P44" s="95"/>
      <c r="Q44" s="94"/>
      <c r="R44" s="94"/>
      <c r="S44" s="94"/>
    </row>
    <row r="45" spans="1:19" ht="14.25" customHeight="1" x14ac:dyDescent="0.2">
      <c r="A45" s="346" t="s">
        <v>7</v>
      </c>
      <c r="B45" s="348" t="s">
        <v>9</v>
      </c>
      <c r="C45" s="272" t="s">
        <v>59</v>
      </c>
      <c r="D45" s="274" t="s">
        <v>155</v>
      </c>
      <c r="E45" s="263" t="s">
        <v>78</v>
      </c>
      <c r="F45" s="276" t="s">
        <v>76</v>
      </c>
      <c r="G45" s="70" t="s">
        <v>91</v>
      </c>
      <c r="H45" s="71">
        <v>9.1999999999999993</v>
      </c>
      <c r="I45" s="138">
        <v>9.1999999999999993</v>
      </c>
      <c r="J45" s="73">
        <v>9.1999999999999993</v>
      </c>
      <c r="K45" s="277"/>
      <c r="L45" s="60"/>
      <c r="M45" s="148"/>
      <c r="N45" s="155"/>
      <c r="O45" s="156"/>
      <c r="P45" s="95"/>
      <c r="Q45" s="94"/>
      <c r="R45" s="94"/>
      <c r="S45" s="94"/>
    </row>
    <row r="46" spans="1:19" ht="24" customHeight="1" thickBot="1" x14ac:dyDescent="0.25">
      <c r="A46" s="347"/>
      <c r="B46" s="349"/>
      <c r="C46" s="273"/>
      <c r="D46" s="275"/>
      <c r="E46" s="264"/>
      <c r="F46" s="264"/>
      <c r="G46" s="79" t="s">
        <v>8</v>
      </c>
      <c r="H46" s="80">
        <f>H45</f>
        <v>9.1999999999999993</v>
      </c>
      <c r="I46" s="80">
        <f t="shared" ref="I46" si="16">I45</f>
        <v>9.1999999999999993</v>
      </c>
      <c r="J46" s="81">
        <f>SUM(J45:J45)</f>
        <v>9.1999999999999993</v>
      </c>
      <c r="K46" s="337"/>
      <c r="L46" s="63"/>
      <c r="M46" s="151"/>
      <c r="N46" s="159"/>
      <c r="O46" s="154"/>
      <c r="P46" s="95"/>
      <c r="Q46" s="94"/>
      <c r="R46" s="94"/>
      <c r="S46" s="94"/>
    </row>
    <row r="47" spans="1:19" ht="11.25" customHeight="1" x14ac:dyDescent="0.2">
      <c r="A47" s="346" t="s">
        <v>7</v>
      </c>
      <c r="B47" s="348" t="s">
        <v>9</v>
      </c>
      <c r="C47" s="272" t="s">
        <v>60</v>
      </c>
      <c r="D47" s="274" t="s">
        <v>69</v>
      </c>
      <c r="E47" s="263" t="s">
        <v>78</v>
      </c>
      <c r="F47" s="350" t="s">
        <v>62</v>
      </c>
      <c r="G47" s="70" t="s">
        <v>91</v>
      </c>
      <c r="H47" s="71">
        <v>0.6</v>
      </c>
      <c r="I47" s="138">
        <v>0.6</v>
      </c>
      <c r="J47" s="73">
        <v>0.6</v>
      </c>
      <c r="K47" s="277"/>
      <c r="L47" s="61"/>
      <c r="M47" s="148"/>
      <c r="N47" s="155"/>
      <c r="O47" s="156"/>
      <c r="P47" s="95"/>
      <c r="Q47" s="94"/>
      <c r="R47" s="94"/>
      <c r="S47" s="94"/>
    </row>
    <row r="48" spans="1:19" ht="18" customHeight="1" thickBot="1" x14ac:dyDescent="0.25">
      <c r="A48" s="347"/>
      <c r="B48" s="349"/>
      <c r="C48" s="273"/>
      <c r="D48" s="275"/>
      <c r="E48" s="264"/>
      <c r="F48" s="351"/>
      <c r="G48" s="79" t="s">
        <v>8</v>
      </c>
      <c r="H48" s="80">
        <f>H47</f>
        <v>0.6</v>
      </c>
      <c r="I48" s="80">
        <f t="shared" ref="I48" si="17">I47</f>
        <v>0.6</v>
      </c>
      <c r="J48" s="81">
        <f>SUM(J47:J47)</f>
        <v>0.6</v>
      </c>
      <c r="K48" s="278"/>
      <c r="L48" s="83"/>
      <c r="M48" s="150"/>
      <c r="N48" s="159"/>
      <c r="O48" s="154"/>
      <c r="P48" s="95"/>
      <c r="Q48" s="94"/>
      <c r="R48" s="94"/>
      <c r="S48" s="94"/>
    </row>
    <row r="49" spans="1:19" ht="18" customHeight="1" x14ac:dyDescent="0.2">
      <c r="A49" s="346" t="s">
        <v>7</v>
      </c>
      <c r="B49" s="348" t="s">
        <v>9</v>
      </c>
      <c r="C49" s="272" t="s">
        <v>61</v>
      </c>
      <c r="D49" s="274" t="s">
        <v>89</v>
      </c>
      <c r="E49" s="263" t="s">
        <v>78</v>
      </c>
      <c r="F49" s="350" t="s">
        <v>90</v>
      </c>
      <c r="G49" s="70" t="s">
        <v>91</v>
      </c>
      <c r="H49" s="71">
        <v>63.3</v>
      </c>
      <c r="I49" s="138">
        <v>61</v>
      </c>
      <c r="J49" s="73">
        <v>56.2</v>
      </c>
      <c r="K49" s="277"/>
      <c r="L49" s="61"/>
      <c r="M49" s="148"/>
      <c r="N49" s="155"/>
      <c r="O49" s="156"/>
      <c r="P49" s="95"/>
      <c r="Q49" s="94"/>
      <c r="R49" s="94"/>
      <c r="S49" s="94"/>
    </row>
    <row r="50" spans="1:19" ht="12.75" customHeight="1" thickBot="1" x14ac:dyDescent="0.25">
      <c r="A50" s="347"/>
      <c r="B50" s="349"/>
      <c r="C50" s="273"/>
      <c r="D50" s="275"/>
      <c r="E50" s="264"/>
      <c r="F50" s="351"/>
      <c r="G50" s="79" t="s">
        <v>8</v>
      </c>
      <c r="H50" s="80">
        <f>H49</f>
        <v>63.3</v>
      </c>
      <c r="I50" s="80">
        <f t="shared" ref="I50:J50" si="18">I49</f>
        <v>61</v>
      </c>
      <c r="J50" s="80">
        <f t="shared" si="18"/>
        <v>56.2</v>
      </c>
      <c r="K50" s="278"/>
      <c r="L50" s="83"/>
      <c r="M50" s="150"/>
      <c r="N50" s="159"/>
      <c r="O50" s="154"/>
      <c r="P50" s="95"/>
      <c r="Q50" s="94"/>
      <c r="R50" s="94"/>
      <c r="S50" s="94"/>
    </row>
    <row r="51" spans="1:19" ht="14.25" customHeight="1" x14ac:dyDescent="0.2">
      <c r="A51" s="346" t="s">
        <v>7</v>
      </c>
      <c r="B51" s="348" t="s">
        <v>9</v>
      </c>
      <c r="C51" s="272" t="s">
        <v>62</v>
      </c>
      <c r="D51" s="274" t="s">
        <v>104</v>
      </c>
      <c r="E51" s="263" t="s">
        <v>78</v>
      </c>
      <c r="F51" s="350" t="s">
        <v>106</v>
      </c>
      <c r="G51" s="70" t="s">
        <v>91</v>
      </c>
      <c r="H51" s="71">
        <v>0.6</v>
      </c>
      <c r="I51" s="72">
        <v>0.6</v>
      </c>
      <c r="J51" s="73">
        <v>0.6</v>
      </c>
      <c r="K51" s="277"/>
      <c r="L51" s="61"/>
      <c r="M51" s="148"/>
      <c r="N51" s="155"/>
      <c r="O51" s="156"/>
      <c r="P51" s="95"/>
      <c r="Q51" s="94"/>
      <c r="R51" s="94"/>
      <c r="S51" s="94"/>
    </row>
    <row r="52" spans="1:19" ht="50.25" customHeight="1" thickBot="1" x14ac:dyDescent="0.25">
      <c r="A52" s="347"/>
      <c r="B52" s="349"/>
      <c r="C52" s="273"/>
      <c r="D52" s="275"/>
      <c r="E52" s="264"/>
      <c r="F52" s="351"/>
      <c r="G52" s="79" t="s">
        <v>8</v>
      </c>
      <c r="H52" s="80">
        <f>H51</f>
        <v>0.6</v>
      </c>
      <c r="I52" s="80">
        <f t="shared" ref="I52" si="19">I51</f>
        <v>0.6</v>
      </c>
      <c r="J52" s="81">
        <f>SUM(J51:J51)</f>
        <v>0.6</v>
      </c>
      <c r="K52" s="278"/>
      <c r="L52" s="83"/>
      <c r="M52" s="150"/>
      <c r="N52" s="160"/>
      <c r="O52" s="161"/>
      <c r="P52" s="95"/>
      <c r="Q52" s="94"/>
      <c r="R52" s="94"/>
      <c r="S52" s="94"/>
    </row>
    <row r="53" spans="1:19" ht="15.75" customHeight="1" thickBot="1" x14ac:dyDescent="0.25">
      <c r="A53" s="85" t="s">
        <v>7</v>
      </c>
      <c r="B53" s="68" t="s">
        <v>9</v>
      </c>
      <c r="C53" s="338" t="s">
        <v>10</v>
      </c>
      <c r="D53" s="339"/>
      <c r="E53" s="340"/>
      <c r="F53" s="340"/>
      <c r="G53" s="341"/>
      <c r="H53" s="84">
        <f>H26+H29+H31+H33+H35+H37+H39+H42+H44+H46+H52+H48+H50</f>
        <v>475.2</v>
      </c>
      <c r="I53" s="84">
        <f t="shared" ref="I53" si="20">I26+I29+I31+I33+I35+I37+I39+I42+I44+I46+I52+I48+I50</f>
        <v>472.9</v>
      </c>
      <c r="J53" s="84">
        <f t="shared" ref="J53" si="21">J26+J29+J31+J33+J35+J37+J39+J42+J44+J46+J52+J48+J50</f>
        <v>463.6</v>
      </c>
      <c r="K53" s="69"/>
      <c r="L53" s="86"/>
      <c r="M53" s="86"/>
      <c r="N53" s="157"/>
      <c r="O53" s="158"/>
      <c r="P53" s="95"/>
      <c r="Q53" s="94"/>
      <c r="R53" s="94"/>
      <c r="S53" s="94"/>
    </row>
    <row r="54" spans="1:19" ht="20.25" customHeight="1" thickBot="1" x14ac:dyDescent="0.25">
      <c r="A54" s="35" t="s">
        <v>7</v>
      </c>
      <c r="B54" s="36" t="s">
        <v>49</v>
      </c>
      <c r="C54" s="352" t="s">
        <v>71</v>
      </c>
      <c r="D54" s="353"/>
      <c r="E54" s="354"/>
      <c r="F54" s="354"/>
      <c r="G54" s="353"/>
      <c r="H54" s="353"/>
      <c r="I54" s="353"/>
      <c r="J54" s="353"/>
      <c r="K54" s="353"/>
      <c r="L54" s="353"/>
      <c r="M54" s="353"/>
      <c r="N54" s="160"/>
      <c r="O54" s="161"/>
      <c r="P54" s="95"/>
      <c r="Q54" s="94"/>
      <c r="R54" s="94"/>
      <c r="S54" s="94"/>
    </row>
    <row r="55" spans="1:19" ht="14.25" customHeight="1" x14ac:dyDescent="0.2">
      <c r="A55" s="346" t="s">
        <v>7</v>
      </c>
      <c r="B55" s="348" t="s">
        <v>49</v>
      </c>
      <c r="C55" s="272" t="s">
        <v>7</v>
      </c>
      <c r="D55" s="274" t="s">
        <v>88</v>
      </c>
      <c r="E55" s="263" t="s">
        <v>78</v>
      </c>
      <c r="F55" s="276" t="s">
        <v>53</v>
      </c>
      <c r="G55" s="70" t="s">
        <v>52</v>
      </c>
      <c r="H55" s="71">
        <v>21.3</v>
      </c>
      <c r="I55" s="138">
        <v>21.8</v>
      </c>
      <c r="J55" s="73">
        <v>21.9</v>
      </c>
      <c r="K55" s="277" t="s">
        <v>156</v>
      </c>
      <c r="L55" s="60">
        <v>2</v>
      </c>
      <c r="M55" s="148" t="s">
        <v>72</v>
      </c>
      <c r="N55" s="163"/>
      <c r="O55" s="153"/>
      <c r="P55" s="95"/>
      <c r="Q55" s="94"/>
      <c r="R55" s="94"/>
      <c r="S55" s="94"/>
    </row>
    <row r="56" spans="1:19" ht="11.25" customHeight="1" x14ac:dyDescent="0.2">
      <c r="A56" s="357"/>
      <c r="B56" s="358"/>
      <c r="C56" s="269"/>
      <c r="D56" s="359"/>
      <c r="E56" s="345"/>
      <c r="F56" s="361"/>
      <c r="G56" s="82"/>
      <c r="H56" s="75"/>
      <c r="I56" s="76"/>
      <c r="J56" s="77"/>
      <c r="K56" s="360"/>
      <c r="L56" s="62"/>
      <c r="M56" s="164"/>
      <c r="N56" s="157"/>
      <c r="O56" s="158"/>
      <c r="P56" s="95"/>
      <c r="Q56" s="94"/>
      <c r="R56" s="94"/>
      <c r="S56" s="94"/>
    </row>
    <row r="57" spans="1:19" ht="27.75" customHeight="1" thickBot="1" x14ac:dyDescent="0.25">
      <c r="A57" s="347"/>
      <c r="B57" s="349"/>
      <c r="C57" s="273"/>
      <c r="D57" s="275"/>
      <c r="E57" s="264"/>
      <c r="F57" s="264"/>
      <c r="G57" s="79" t="s">
        <v>8</v>
      </c>
      <c r="H57" s="80">
        <f t="shared" ref="H57:J57" si="22">H55</f>
        <v>21.3</v>
      </c>
      <c r="I57" s="80">
        <f t="shared" si="22"/>
        <v>21.8</v>
      </c>
      <c r="J57" s="80">
        <f t="shared" si="22"/>
        <v>21.9</v>
      </c>
      <c r="K57" s="337"/>
      <c r="L57" s="63"/>
      <c r="M57" s="151"/>
      <c r="N57" s="160"/>
      <c r="O57" s="161"/>
      <c r="P57" s="95"/>
      <c r="Q57" s="94"/>
      <c r="R57" s="94"/>
      <c r="S57" s="94"/>
    </row>
    <row r="58" spans="1:19" ht="22.5" customHeight="1" thickBot="1" x14ac:dyDescent="0.25">
      <c r="A58" s="85" t="s">
        <v>7</v>
      </c>
      <c r="B58" s="68" t="s">
        <v>49</v>
      </c>
      <c r="C58" s="338" t="s">
        <v>10</v>
      </c>
      <c r="D58" s="339"/>
      <c r="E58" s="339"/>
      <c r="F58" s="339"/>
      <c r="G58" s="341"/>
      <c r="H58" s="84">
        <f t="shared" ref="H58:J58" si="23">H57</f>
        <v>21.3</v>
      </c>
      <c r="I58" s="84">
        <f t="shared" si="23"/>
        <v>21.8</v>
      </c>
      <c r="J58" s="84">
        <f t="shared" si="23"/>
        <v>21.9</v>
      </c>
      <c r="K58" s="69"/>
      <c r="L58" s="86"/>
      <c r="M58" s="86"/>
      <c r="N58" s="199"/>
      <c r="O58" s="200"/>
      <c r="P58" s="95"/>
      <c r="Q58" s="94"/>
      <c r="R58" s="94"/>
      <c r="S58" s="94"/>
    </row>
    <row r="59" spans="1:19" ht="15" customHeight="1" thickBot="1" x14ac:dyDescent="0.25">
      <c r="A59" s="35" t="s">
        <v>7</v>
      </c>
      <c r="B59" s="36" t="s">
        <v>50</v>
      </c>
      <c r="C59" s="352" t="s">
        <v>157</v>
      </c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199"/>
      <c r="O59" s="200"/>
      <c r="P59" s="95"/>
      <c r="Q59" s="94"/>
      <c r="R59" s="94"/>
      <c r="S59" s="94"/>
    </row>
    <row r="60" spans="1:19" ht="18" customHeight="1" x14ac:dyDescent="0.2">
      <c r="A60" s="346" t="s">
        <v>7</v>
      </c>
      <c r="B60" s="348" t="s">
        <v>50</v>
      </c>
      <c r="C60" s="272" t="s">
        <v>7</v>
      </c>
      <c r="D60" s="274" t="s">
        <v>158</v>
      </c>
      <c r="E60" s="263" t="s">
        <v>78</v>
      </c>
      <c r="F60" s="276" t="s">
        <v>53</v>
      </c>
      <c r="G60" s="70" t="s">
        <v>52</v>
      </c>
      <c r="H60" s="71">
        <v>5.8</v>
      </c>
      <c r="I60" s="138">
        <v>5.8</v>
      </c>
      <c r="J60" s="73">
        <v>5.2</v>
      </c>
      <c r="K60" s="355"/>
      <c r="L60" s="106"/>
      <c r="M60" s="165"/>
      <c r="N60" s="163"/>
      <c r="O60" s="153"/>
      <c r="P60" s="94"/>
      <c r="Q60" s="94"/>
      <c r="R60" s="94"/>
      <c r="S60" s="94"/>
    </row>
    <row r="61" spans="1:19" ht="21" customHeight="1" thickBot="1" x14ac:dyDescent="0.25">
      <c r="A61" s="347"/>
      <c r="B61" s="349"/>
      <c r="C61" s="273"/>
      <c r="D61" s="275"/>
      <c r="E61" s="264"/>
      <c r="F61" s="264"/>
      <c r="G61" s="79" t="s">
        <v>8</v>
      </c>
      <c r="H61" s="80">
        <f>H60*1</f>
        <v>5.8</v>
      </c>
      <c r="I61" s="80">
        <f t="shared" ref="I61:J61" si="24">I60*1</f>
        <v>5.8</v>
      </c>
      <c r="J61" s="80">
        <f t="shared" si="24"/>
        <v>5.2</v>
      </c>
      <c r="K61" s="356"/>
      <c r="L61" s="107"/>
      <c r="M61" s="166"/>
      <c r="N61" s="160"/>
      <c r="O61" s="161"/>
      <c r="P61" s="95"/>
      <c r="Q61" s="94"/>
      <c r="R61" s="94"/>
      <c r="S61" s="94"/>
    </row>
    <row r="62" spans="1:19" ht="12.75" customHeight="1" thickBot="1" x14ac:dyDescent="0.25">
      <c r="A62" s="202" t="s">
        <v>7</v>
      </c>
      <c r="B62" s="17" t="s">
        <v>50</v>
      </c>
      <c r="C62" s="435" t="s">
        <v>10</v>
      </c>
      <c r="D62" s="340"/>
      <c r="E62" s="340"/>
      <c r="F62" s="340"/>
      <c r="G62" s="436"/>
      <c r="H62" s="203">
        <f>H61</f>
        <v>5.8</v>
      </c>
      <c r="I62" s="203">
        <f>I61</f>
        <v>5.8</v>
      </c>
      <c r="J62" s="203">
        <f>J61</f>
        <v>5.2</v>
      </c>
      <c r="K62" s="204"/>
      <c r="L62" s="55"/>
      <c r="M62" s="55"/>
      <c r="N62" s="157"/>
      <c r="O62" s="158"/>
      <c r="P62" s="94"/>
      <c r="Q62" s="94"/>
      <c r="R62" s="94"/>
      <c r="S62" s="94"/>
    </row>
    <row r="63" spans="1:19" ht="12.75" customHeight="1" thickBot="1" x14ac:dyDescent="0.25">
      <c r="A63" s="85" t="s">
        <v>7</v>
      </c>
      <c r="B63" s="437" t="s">
        <v>11</v>
      </c>
      <c r="C63" s="437"/>
      <c r="D63" s="437"/>
      <c r="E63" s="437"/>
      <c r="F63" s="437"/>
      <c r="G63" s="438"/>
      <c r="H63" s="87">
        <f>H62+H58+H53+H22</f>
        <v>4425.8999999999996</v>
      </c>
      <c r="I63" s="87">
        <f t="shared" ref="I63:J63" si="25">I62+I58+I53+I22</f>
        <v>4594.8999999999996</v>
      </c>
      <c r="J63" s="87">
        <f t="shared" si="25"/>
        <v>4504.8999999999996</v>
      </c>
      <c r="K63" s="58"/>
      <c r="L63" s="108"/>
      <c r="M63" s="108"/>
      <c r="N63" s="157"/>
      <c r="O63" s="158"/>
      <c r="P63" s="94"/>
      <c r="Q63" s="94"/>
      <c r="R63" s="94"/>
      <c r="S63" s="94"/>
    </row>
    <row r="64" spans="1:19" ht="15.75" customHeight="1" thickBot="1" x14ac:dyDescent="0.25">
      <c r="A64" s="34" t="s">
        <v>9</v>
      </c>
      <c r="B64" s="424" t="s">
        <v>92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160"/>
      <c r="O64" s="161"/>
      <c r="P64" s="94"/>
      <c r="Q64" s="94"/>
      <c r="R64" s="94"/>
      <c r="S64" s="94"/>
    </row>
    <row r="65" spans="1:19" ht="33.75" customHeight="1" thickBot="1" x14ac:dyDescent="0.25">
      <c r="A65" s="35" t="s">
        <v>9</v>
      </c>
      <c r="B65" s="36" t="s">
        <v>7</v>
      </c>
      <c r="C65" s="426" t="s">
        <v>79</v>
      </c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167"/>
      <c r="O65" s="168"/>
      <c r="P65" s="94"/>
      <c r="Q65" s="94"/>
      <c r="R65" s="94"/>
      <c r="S65" s="94"/>
    </row>
    <row r="66" spans="1:19" ht="24" customHeight="1" x14ac:dyDescent="0.2">
      <c r="A66" s="15" t="s">
        <v>9</v>
      </c>
      <c r="B66" s="16" t="s">
        <v>7</v>
      </c>
      <c r="C66" s="261" t="s">
        <v>7</v>
      </c>
      <c r="D66" s="255" t="s">
        <v>96</v>
      </c>
      <c r="E66" s="263" t="s">
        <v>78</v>
      </c>
      <c r="F66" s="265" t="s">
        <v>82</v>
      </c>
      <c r="G66" s="332" t="s">
        <v>52</v>
      </c>
      <c r="H66" s="41">
        <v>0</v>
      </c>
      <c r="I66" s="42"/>
      <c r="J66" s="43"/>
      <c r="K66" s="115" t="s">
        <v>160</v>
      </c>
      <c r="L66" s="116">
        <v>4</v>
      </c>
      <c r="M66" s="117">
        <v>4</v>
      </c>
      <c r="N66" s="251"/>
      <c r="O66" s="252"/>
      <c r="P66" s="95"/>
      <c r="Q66" s="94"/>
      <c r="R66" s="94"/>
      <c r="S66" s="94"/>
    </row>
    <row r="67" spans="1:19" ht="25.5" customHeight="1" thickBot="1" x14ac:dyDescent="0.25">
      <c r="A67" s="37"/>
      <c r="B67" s="38"/>
      <c r="C67" s="342"/>
      <c r="D67" s="271"/>
      <c r="E67" s="344"/>
      <c r="F67" s="335"/>
      <c r="G67" s="333"/>
      <c r="H67" s="118"/>
      <c r="I67" s="119"/>
      <c r="J67" s="120"/>
      <c r="K67" s="121" t="s">
        <v>161</v>
      </c>
      <c r="L67" s="122">
        <v>1</v>
      </c>
      <c r="M67" s="123">
        <v>1</v>
      </c>
      <c r="N67" s="253"/>
      <c r="O67" s="254"/>
      <c r="P67" s="95"/>
      <c r="Q67" s="94"/>
      <c r="R67" s="94"/>
      <c r="S67" s="94"/>
    </row>
    <row r="68" spans="1:19" ht="24.75" customHeight="1" thickBot="1" x14ac:dyDescent="0.25">
      <c r="A68" s="37"/>
      <c r="B68" s="38"/>
      <c r="C68" s="343"/>
      <c r="D68" s="271"/>
      <c r="E68" s="345"/>
      <c r="F68" s="336"/>
      <c r="G68" s="334"/>
      <c r="H68" s="44"/>
      <c r="I68" s="45"/>
      <c r="J68" s="46"/>
      <c r="K68" s="124" t="s">
        <v>159</v>
      </c>
      <c r="L68" s="125">
        <v>3</v>
      </c>
      <c r="M68" s="142">
        <v>3</v>
      </c>
      <c r="N68" s="253"/>
      <c r="O68" s="254"/>
      <c r="P68" s="95"/>
      <c r="Q68" s="94"/>
      <c r="R68" s="94"/>
      <c r="S68" s="94"/>
    </row>
    <row r="69" spans="1:19" ht="24.75" customHeight="1" thickBot="1" x14ac:dyDescent="0.25">
      <c r="A69" s="47"/>
      <c r="B69" s="17"/>
      <c r="C69" s="262"/>
      <c r="D69" s="256"/>
      <c r="E69" s="264"/>
      <c r="F69" s="266"/>
      <c r="G69" s="48" t="s">
        <v>8</v>
      </c>
      <c r="H69" s="49">
        <f>H66</f>
        <v>0</v>
      </c>
      <c r="I69" s="50"/>
      <c r="J69" s="51">
        <f>J66</f>
        <v>0</v>
      </c>
      <c r="K69" s="126" t="s">
        <v>95</v>
      </c>
      <c r="L69" s="127"/>
      <c r="M69" s="143"/>
      <c r="N69" s="249"/>
      <c r="O69" s="250"/>
      <c r="P69" s="95"/>
      <c r="Q69" s="94"/>
      <c r="R69" s="94"/>
      <c r="S69" s="94"/>
    </row>
    <row r="70" spans="1:19" ht="14.25" customHeight="1" thickBot="1" x14ac:dyDescent="0.25">
      <c r="A70" s="18" t="s">
        <v>9</v>
      </c>
      <c r="B70" s="52" t="s">
        <v>7</v>
      </c>
      <c r="C70" s="427" t="s">
        <v>10</v>
      </c>
      <c r="D70" s="428"/>
      <c r="E70" s="428"/>
      <c r="F70" s="428"/>
      <c r="G70" s="428"/>
      <c r="H70" s="53">
        <f t="shared" ref="H70:J70" si="26">H69</f>
        <v>0</v>
      </c>
      <c r="I70" s="53">
        <f t="shared" si="26"/>
        <v>0</v>
      </c>
      <c r="J70" s="53">
        <f t="shared" si="26"/>
        <v>0</v>
      </c>
      <c r="K70" s="54"/>
      <c r="L70" s="55"/>
      <c r="M70" s="55"/>
      <c r="N70" s="163"/>
      <c r="O70" s="153"/>
      <c r="P70" s="94"/>
      <c r="Q70" s="94"/>
      <c r="R70" s="94"/>
      <c r="S70" s="94"/>
    </row>
    <row r="71" spans="1:19" ht="14.25" customHeight="1" thickBot="1" x14ac:dyDescent="0.25">
      <c r="A71" s="35" t="s">
        <v>9</v>
      </c>
      <c r="B71" s="429" t="s">
        <v>11</v>
      </c>
      <c r="C71" s="430"/>
      <c r="D71" s="430"/>
      <c r="E71" s="430"/>
      <c r="F71" s="430"/>
      <c r="G71" s="430"/>
      <c r="H71" s="56">
        <f t="shared" ref="H71:J71" si="27">H70</f>
        <v>0</v>
      </c>
      <c r="I71" s="56">
        <f t="shared" si="27"/>
        <v>0</v>
      </c>
      <c r="J71" s="56">
        <f t="shared" si="27"/>
        <v>0</v>
      </c>
      <c r="K71" s="57"/>
      <c r="L71" s="58"/>
      <c r="M71" s="58"/>
      <c r="N71" s="157"/>
      <c r="O71" s="158"/>
      <c r="P71" s="94"/>
      <c r="Q71" s="94"/>
      <c r="R71" s="94"/>
      <c r="S71" s="94"/>
    </row>
    <row r="72" spans="1:19" ht="16.5" customHeight="1" thickBot="1" x14ac:dyDescent="0.25">
      <c r="A72" s="34" t="s">
        <v>49</v>
      </c>
      <c r="B72" s="424" t="s">
        <v>80</v>
      </c>
      <c r="C72" s="425"/>
      <c r="D72" s="425"/>
      <c r="E72" s="425"/>
      <c r="F72" s="425"/>
      <c r="G72" s="425"/>
      <c r="H72" s="425"/>
      <c r="I72" s="425"/>
      <c r="J72" s="425"/>
      <c r="K72" s="425"/>
      <c r="L72" s="425"/>
      <c r="M72" s="425"/>
      <c r="N72" s="157"/>
      <c r="O72" s="158"/>
      <c r="P72" s="94"/>
      <c r="Q72" s="94"/>
      <c r="R72" s="94"/>
      <c r="S72" s="94"/>
    </row>
    <row r="73" spans="1:19" ht="24" customHeight="1" thickBot="1" x14ac:dyDescent="0.25">
      <c r="A73" s="35" t="s">
        <v>49</v>
      </c>
      <c r="B73" s="36" t="s">
        <v>7</v>
      </c>
      <c r="C73" s="426" t="s">
        <v>81</v>
      </c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159"/>
      <c r="O73" s="154"/>
      <c r="P73" s="94"/>
      <c r="Q73" s="94"/>
      <c r="R73" s="94"/>
      <c r="S73" s="94"/>
    </row>
    <row r="74" spans="1:19" ht="20.25" customHeight="1" thickBot="1" x14ac:dyDescent="0.25">
      <c r="A74" s="15" t="s">
        <v>49</v>
      </c>
      <c r="B74" s="16" t="s">
        <v>7</v>
      </c>
      <c r="C74" s="261" t="s">
        <v>7</v>
      </c>
      <c r="D74" s="255" t="s">
        <v>97</v>
      </c>
      <c r="E74" s="263" t="s">
        <v>78</v>
      </c>
      <c r="F74" s="265" t="s">
        <v>83</v>
      </c>
      <c r="G74" s="133" t="s">
        <v>52</v>
      </c>
      <c r="H74" s="41">
        <v>1095</v>
      </c>
      <c r="I74" s="42">
        <v>2367.6</v>
      </c>
      <c r="J74" s="43">
        <v>2367.6</v>
      </c>
      <c r="K74" s="433" t="s">
        <v>162</v>
      </c>
      <c r="L74" s="59">
        <v>100</v>
      </c>
      <c r="M74" s="144">
        <v>100</v>
      </c>
      <c r="N74" s="155"/>
      <c r="O74" s="156"/>
      <c r="P74" s="94"/>
      <c r="Q74" s="94"/>
      <c r="R74" s="94"/>
      <c r="S74" s="94"/>
    </row>
    <row r="75" spans="1:19" ht="57" customHeight="1" thickBot="1" x14ac:dyDescent="0.25">
      <c r="A75" s="47"/>
      <c r="B75" s="17"/>
      <c r="C75" s="262"/>
      <c r="D75" s="256"/>
      <c r="E75" s="264"/>
      <c r="F75" s="266"/>
      <c r="G75" s="48" t="s">
        <v>8</v>
      </c>
      <c r="H75" s="49">
        <f>H74</f>
        <v>1095</v>
      </c>
      <c r="I75" s="49">
        <f t="shared" ref="I75:J75" si="28">I74</f>
        <v>2367.6</v>
      </c>
      <c r="J75" s="49">
        <f t="shared" si="28"/>
        <v>2367.6</v>
      </c>
      <c r="K75" s="434"/>
      <c r="L75" s="59"/>
      <c r="M75" s="144"/>
      <c r="N75" s="159"/>
      <c r="O75" s="154"/>
      <c r="P75" s="94"/>
      <c r="Q75" s="94"/>
      <c r="R75" s="94"/>
      <c r="S75" s="94"/>
    </row>
    <row r="76" spans="1:19" ht="40.5" customHeight="1" x14ac:dyDescent="0.2">
      <c r="A76" s="15" t="s">
        <v>49</v>
      </c>
      <c r="B76" s="16" t="s">
        <v>7</v>
      </c>
      <c r="C76" s="261" t="s">
        <v>9</v>
      </c>
      <c r="D76" s="255" t="s">
        <v>98</v>
      </c>
      <c r="E76" s="263" t="s">
        <v>78</v>
      </c>
      <c r="F76" s="265" t="s">
        <v>83</v>
      </c>
      <c r="G76" s="133" t="s">
        <v>52</v>
      </c>
      <c r="H76" s="41">
        <v>376.3</v>
      </c>
      <c r="I76" s="42">
        <v>421.3</v>
      </c>
      <c r="J76" s="43">
        <v>408.9</v>
      </c>
      <c r="K76" s="267"/>
      <c r="L76" s="59"/>
      <c r="M76" s="144"/>
      <c r="N76" s="155"/>
      <c r="O76" s="156"/>
      <c r="P76" s="94"/>
      <c r="Q76" s="94"/>
      <c r="R76" s="94"/>
      <c r="S76" s="94"/>
    </row>
    <row r="77" spans="1:19" ht="24" customHeight="1" thickBot="1" x14ac:dyDescent="0.25">
      <c r="A77" s="47"/>
      <c r="B77" s="17"/>
      <c r="C77" s="262"/>
      <c r="D77" s="256"/>
      <c r="E77" s="264"/>
      <c r="F77" s="266"/>
      <c r="G77" s="48" t="s">
        <v>8</v>
      </c>
      <c r="H77" s="49">
        <f>H76</f>
        <v>376.3</v>
      </c>
      <c r="I77" s="49">
        <f t="shared" ref="I77:J77" si="29">I76</f>
        <v>421.3</v>
      </c>
      <c r="J77" s="49">
        <f t="shared" si="29"/>
        <v>408.9</v>
      </c>
      <c r="K77" s="268"/>
      <c r="L77" s="109"/>
      <c r="M77" s="110"/>
      <c r="N77" s="159"/>
      <c r="O77" s="154"/>
      <c r="P77" s="94"/>
      <c r="Q77" s="94"/>
      <c r="R77" s="94"/>
      <c r="S77" s="94"/>
    </row>
    <row r="78" spans="1:19" ht="24" customHeight="1" x14ac:dyDescent="0.2">
      <c r="A78" s="15" t="s">
        <v>49</v>
      </c>
      <c r="B78" s="16" t="s">
        <v>7</v>
      </c>
      <c r="C78" s="261" t="s">
        <v>49</v>
      </c>
      <c r="D78" s="255" t="s">
        <v>109</v>
      </c>
      <c r="E78" s="263" t="s">
        <v>78</v>
      </c>
      <c r="F78" s="265" t="s">
        <v>83</v>
      </c>
      <c r="G78" s="189" t="s">
        <v>52</v>
      </c>
      <c r="H78" s="41">
        <v>1082.5</v>
      </c>
      <c r="I78" s="42">
        <v>1728.1</v>
      </c>
      <c r="J78" s="43">
        <v>1728.1</v>
      </c>
      <c r="K78" s="267"/>
      <c r="L78" s="59"/>
      <c r="M78" s="144"/>
      <c r="N78" s="155"/>
      <c r="O78" s="156"/>
      <c r="P78" s="94"/>
      <c r="Q78" s="94"/>
      <c r="R78" s="94"/>
      <c r="S78" s="94"/>
    </row>
    <row r="79" spans="1:19" ht="24" customHeight="1" thickBot="1" x14ac:dyDescent="0.25">
      <c r="A79" s="47"/>
      <c r="B79" s="17"/>
      <c r="C79" s="262"/>
      <c r="D79" s="256"/>
      <c r="E79" s="264"/>
      <c r="F79" s="266"/>
      <c r="G79" s="48" t="s">
        <v>8</v>
      </c>
      <c r="H79" s="49">
        <f>H78*1</f>
        <v>1082.5</v>
      </c>
      <c r="I79" s="49">
        <f t="shared" ref="I79:J79" si="30">I78*1</f>
        <v>1728.1</v>
      </c>
      <c r="J79" s="49">
        <f t="shared" si="30"/>
        <v>1728.1</v>
      </c>
      <c r="K79" s="268"/>
      <c r="L79" s="109"/>
      <c r="M79" s="110"/>
      <c r="N79" s="159"/>
      <c r="O79" s="154"/>
      <c r="P79" s="94"/>
      <c r="Q79" s="94"/>
      <c r="R79" s="94"/>
      <c r="S79" s="94"/>
    </row>
    <row r="80" spans="1:19" ht="14.25" customHeight="1" x14ac:dyDescent="0.2">
      <c r="A80" s="15" t="s">
        <v>50</v>
      </c>
      <c r="B80" s="16" t="s">
        <v>7</v>
      </c>
      <c r="C80" s="261" t="s">
        <v>7</v>
      </c>
      <c r="D80" s="255" t="s">
        <v>138</v>
      </c>
      <c r="E80" s="263" t="s">
        <v>78</v>
      </c>
      <c r="F80" s="265" t="s">
        <v>83</v>
      </c>
      <c r="G80" s="133" t="s">
        <v>52</v>
      </c>
      <c r="H80" s="41">
        <v>0</v>
      </c>
      <c r="I80" s="42">
        <v>0</v>
      </c>
      <c r="J80" s="43">
        <v>404.1</v>
      </c>
      <c r="K80" s="267"/>
      <c r="L80" s="59"/>
      <c r="M80" s="144"/>
      <c r="N80" s="155"/>
      <c r="O80" s="156"/>
      <c r="P80" s="94"/>
      <c r="Q80" s="94"/>
      <c r="R80" s="94"/>
      <c r="S80" s="94"/>
    </row>
    <row r="81" spans="1:35" ht="23.25" customHeight="1" thickBot="1" x14ac:dyDescent="0.25">
      <c r="A81" s="47"/>
      <c r="B81" s="17"/>
      <c r="C81" s="262"/>
      <c r="D81" s="256"/>
      <c r="E81" s="264"/>
      <c r="F81" s="266"/>
      <c r="G81" s="48" t="s">
        <v>8</v>
      </c>
      <c r="H81" s="49">
        <f>H80</f>
        <v>0</v>
      </c>
      <c r="I81" s="49">
        <f t="shared" ref="I81:J81" si="31">I80</f>
        <v>0</v>
      </c>
      <c r="J81" s="49">
        <f t="shared" si="31"/>
        <v>404.1</v>
      </c>
      <c r="K81" s="268"/>
      <c r="L81" s="109"/>
      <c r="M81" s="110"/>
      <c r="N81" s="159"/>
      <c r="O81" s="154"/>
      <c r="P81" s="94"/>
      <c r="Q81" s="94"/>
      <c r="R81" s="94"/>
      <c r="S81" s="94"/>
    </row>
    <row r="82" spans="1:35" ht="12.75" customHeight="1" thickBot="1" x14ac:dyDescent="0.25">
      <c r="A82" s="18" t="s">
        <v>49</v>
      </c>
      <c r="B82" s="52" t="s">
        <v>7</v>
      </c>
      <c r="C82" s="427" t="s">
        <v>10</v>
      </c>
      <c r="D82" s="428"/>
      <c r="E82" s="428"/>
      <c r="F82" s="428"/>
      <c r="G82" s="428"/>
      <c r="H82" s="53">
        <f>H81+H75+H77+H79</f>
        <v>2553.8000000000002</v>
      </c>
      <c r="I82" s="53">
        <f>I81+I75+I77+I79</f>
        <v>4517</v>
      </c>
      <c r="J82" s="53">
        <f>J81+J75+J77+J79</f>
        <v>4908.7</v>
      </c>
      <c r="K82" s="54"/>
      <c r="L82" s="55"/>
      <c r="M82" s="55"/>
      <c r="N82" s="157"/>
      <c r="O82" s="158"/>
      <c r="P82" s="94"/>
      <c r="Q82" s="94"/>
      <c r="R82" s="94"/>
      <c r="S82" s="94"/>
    </row>
    <row r="83" spans="1:35" ht="14.25" customHeight="1" thickBot="1" x14ac:dyDescent="0.25">
      <c r="A83" s="35" t="s">
        <v>49</v>
      </c>
      <c r="B83" s="429" t="s">
        <v>11</v>
      </c>
      <c r="C83" s="430"/>
      <c r="D83" s="430"/>
      <c r="E83" s="430"/>
      <c r="F83" s="430"/>
      <c r="G83" s="430"/>
      <c r="H83" s="56">
        <f>H82</f>
        <v>2553.8000000000002</v>
      </c>
      <c r="I83" s="56">
        <f t="shared" ref="I83:J83" si="32">I82</f>
        <v>4517</v>
      </c>
      <c r="J83" s="56">
        <f t="shared" si="32"/>
        <v>4908.7</v>
      </c>
      <c r="K83" s="57"/>
      <c r="L83" s="58"/>
      <c r="M83" s="58"/>
      <c r="N83" s="157"/>
      <c r="O83" s="158"/>
      <c r="P83" s="94"/>
      <c r="Q83" s="94"/>
      <c r="R83" s="94"/>
      <c r="S83" s="94"/>
    </row>
    <row r="84" spans="1:35" ht="14.25" customHeight="1" thickBot="1" x14ac:dyDescent="0.25">
      <c r="A84" s="111" t="s">
        <v>7</v>
      </c>
      <c r="B84" s="423" t="s">
        <v>12</v>
      </c>
      <c r="C84" s="423"/>
      <c r="D84" s="423"/>
      <c r="E84" s="423"/>
      <c r="F84" s="423"/>
      <c r="G84" s="423"/>
      <c r="H84" s="88">
        <f>H83+H71+H63</f>
        <v>6979.7</v>
      </c>
      <c r="I84" s="88">
        <f t="shared" ref="I84:J84" si="33">I83+I71+I63</f>
        <v>9111.9</v>
      </c>
      <c r="J84" s="88">
        <f t="shared" si="33"/>
        <v>9413.5999999999985</v>
      </c>
      <c r="K84" s="431"/>
      <c r="L84" s="432"/>
      <c r="M84" s="432"/>
      <c r="N84" s="160"/>
      <c r="O84" s="161"/>
      <c r="P84" s="94"/>
      <c r="Q84" s="94"/>
      <c r="R84" s="94"/>
      <c r="S84" s="94"/>
    </row>
    <row r="85" spans="1:35" s="20" customFormat="1" ht="15.75" customHeight="1" x14ac:dyDescent="0.2">
      <c r="A85" s="96"/>
      <c r="B85" s="97"/>
      <c r="C85" s="97"/>
      <c r="D85" s="97"/>
      <c r="E85" s="97"/>
      <c r="F85" s="98"/>
      <c r="G85" s="99"/>
      <c r="H85" s="99"/>
      <c r="I85" s="99"/>
      <c r="J85" s="99"/>
      <c r="K85" s="100"/>
      <c r="L85" s="100"/>
      <c r="M85" s="100"/>
      <c r="N85" s="101"/>
      <c r="O85" s="101"/>
      <c r="P85" s="101"/>
      <c r="Q85" s="101"/>
      <c r="R85" s="101"/>
      <c r="S85" s="10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s="20" customFormat="1" ht="15.75" customHeight="1" x14ac:dyDescent="0.2">
      <c r="A86" s="128"/>
      <c r="B86" s="129"/>
      <c r="C86" s="129"/>
      <c r="D86" s="129"/>
      <c r="E86" s="129"/>
      <c r="F86" s="130"/>
      <c r="G86" s="131"/>
      <c r="H86" s="131"/>
      <c r="I86" s="131"/>
      <c r="J86" s="131"/>
      <c r="K86" s="100"/>
      <c r="L86" s="100"/>
      <c r="M86" s="100"/>
      <c r="N86" s="101"/>
      <c r="O86" s="101"/>
      <c r="P86" s="101"/>
      <c r="Q86" s="101"/>
      <c r="R86" s="101"/>
      <c r="S86" s="10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s="20" customFormat="1" ht="15.75" customHeight="1" thickBot="1" x14ac:dyDescent="0.25">
      <c r="A87" s="128"/>
      <c r="B87" s="129"/>
      <c r="C87" s="129"/>
      <c r="D87" s="129"/>
      <c r="E87" s="129"/>
      <c r="F87" s="328" t="s">
        <v>13</v>
      </c>
      <c r="G87" s="329"/>
      <c r="H87" s="329"/>
      <c r="I87" s="329"/>
      <c r="J87" s="329"/>
      <c r="K87" s="100"/>
      <c r="L87" s="100"/>
      <c r="M87" s="100"/>
      <c r="N87" s="101"/>
      <c r="O87" s="101"/>
      <c r="P87" s="101"/>
      <c r="Q87" s="101"/>
      <c r="R87" s="101"/>
      <c r="S87" s="10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72.75" customHeight="1" thickBot="1" x14ac:dyDescent="0.25">
      <c r="C88" s="325" t="s">
        <v>14</v>
      </c>
      <c r="D88" s="326"/>
      <c r="E88" s="326"/>
      <c r="F88" s="326"/>
      <c r="G88" s="327"/>
      <c r="H88" s="172" t="s">
        <v>111</v>
      </c>
      <c r="I88" s="174" t="s">
        <v>112</v>
      </c>
      <c r="J88" s="173" t="s">
        <v>113</v>
      </c>
      <c r="K88" s="93"/>
      <c r="L88" s="102"/>
      <c r="M88" s="93"/>
      <c r="N88" s="94"/>
      <c r="O88" s="94"/>
      <c r="P88" s="94"/>
      <c r="Q88" s="94"/>
      <c r="R88" s="94"/>
      <c r="S88" s="94"/>
    </row>
    <row r="89" spans="1:35" ht="14.1" customHeight="1" thickBot="1" x14ac:dyDescent="0.25">
      <c r="C89" s="315" t="s">
        <v>15</v>
      </c>
      <c r="D89" s="316"/>
      <c r="E89" s="316"/>
      <c r="F89" s="316"/>
      <c r="G89" s="317"/>
      <c r="H89" s="177">
        <f>H90+H92+H93+H94</f>
        <v>6979.7</v>
      </c>
      <c r="I89" s="177">
        <f>I90+I92+I93+I94+I91</f>
        <v>9111.9</v>
      </c>
      <c r="J89" s="181">
        <f>J90+J92+J93+J94+J91</f>
        <v>9413.6</v>
      </c>
      <c r="K89" s="93"/>
      <c r="L89" s="102"/>
      <c r="M89" s="93"/>
      <c r="N89" s="94"/>
      <c r="O89" s="94"/>
      <c r="P89" s="94"/>
      <c r="Q89" s="94"/>
      <c r="R89" s="94"/>
      <c r="S89" s="94"/>
    </row>
    <row r="90" spans="1:35" ht="14.1" customHeight="1" x14ac:dyDescent="0.2">
      <c r="C90" s="322" t="s">
        <v>118</v>
      </c>
      <c r="D90" s="323"/>
      <c r="E90" s="323"/>
      <c r="F90" s="323"/>
      <c r="G90" s="324"/>
      <c r="H90" s="169">
        <v>6504.5</v>
      </c>
      <c r="I90" s="178">
        <v>6907.5</v>
      </c>
      <c r="J90" s="182">
        <v>7218.5</v>
      </c>
      <c r="K90" s="93"/>
      <c r="L90" s="102"/>
      <c r="M90" s="93"/>
      <c r="N90" s="94"/>
      <c r="O90" s="94"/>
      <c r="P90" s="94"/>
      <c r="Q90" s="94"/>
      <c r="R90" s="94"/>
      <c r="S90" s="94"/>
    </row>
    <row r="91" spans="1:35" ht="14.1" customHeight="1" x14ac:dyDescent="0.2">
      <c r="C91" s="322" t="s">
        <v>140</v>
      </c>
      <c r="D91" s="323"/>
      <c r="E91" s="323"/>
      <c r="F91" s="323"/>
      <c r="G91" s="324"/>
      <c r="H91" s="169"/>
      <c r="I91" s="178">
        <v>1728.1</v>
      </c>
      <c r="J91" s="182">
        <v>1728.1</v>
      </c>
      <c r="K91" s="93"/>
      <c r="L91" s="102"/>
      <c r="M91" s="93"/>
      <c r="N91" s="94"/>
      <c r="O91" s="94"/>
      <c r="P91" s="94"/>
      <c r="Q91" s="94"/>
      <c r="R91" s="94"/>
      <c r="S91" s="94"/>
    </row>
    <row r="92" spans="1:35" ht="26.25" customHeight="1" x14ac:dyDescent="0.2">
      <c r="C92" s="318" t="s">
        <v>119</v>
      </c>
      <c r="D92" s="319"/>
      <c r="E92" s="319"/>
      <c r="F92" s="319"/>
      <c r="G92" s="320"/>
      <c r="H92" s="170"/>
      <c r="I92" s="179"/>
      <c r="J92" s="183"/>
      <c r="K92" s="93"/>
      <c r="L92" s="102"/>
      <c r="M92" s="93"/>
      <c r="N92" s="94"/>
      <c r="O92" s="94"/>
      <c r="P92" s="94"/>
      <c r="Q92" s="94"/>
      <c r="R92" s="94"/>
      <c r="S92" s="94"/>
    </row>
    <row r="93" spans="1:35" ht="28.5" customHeight="1" x14ac:dyDescent="0.2">
      <c r="C93" s="303" t="s">
        <v>120</v>
      </c>
      <c r="D93" s="304"/>
      <c r="E93" s="304"/>
      <c r="F93" s="304"/>
      <c r="G93" s="321"/>
      <c r="H93" s="170">
        <v>475.2</v>
      </c>
      <c r="I93" s="179">
        <v>472.8</v>
      </c>
      <c r="J93" s="183">
        <v>463.5</v>
      </c>
      <c r="K93" s="93"/>
      <c r="L93" s="102"/>
      <c r="M93" s="93"/>
      <c r="N93" s="94"/>
      <c r="O93" s="94"/>
      <c r="P93" s="94"/>
      <c r="Q93" s="94"/>
      <c r="R93" s="94"/>
      <c r="S93" s="94"/>
    </row>
    <row r="94" spans="1:35" ht="12.75" customHeight="1" thickBot="1" x14ac:dyDescent="0.25">
      <c r="C94" s="318" t="s">
        <v>121</v>
      </c>
      <c r="D94" s="319"/>
      <c r="E94" s="319"/>
      <c r="F94" s="319"/>
      <c r="G94" s="320"/>
      <c r="H94" s="171"/>
      <c r="I94" s="180">
        <v>3.5</v>
      </c>
      <c r="J94" s="184">
        <v>3.5</v>
      </c>
      <c r="K94" s="93"/>
      <c r="L94" s="102"/>
      <c r="M94" s="93"/>
      <c r="N94" s="94"/>
      <c r="O94" s="94"/>
      <c r="P94" s="94"/>
      <c r="Q94" s="94"/>
      <c r="R94" s="94"/>
      <c r="S94" s="94"/>
    </row>
    <row r="95" spans="1:35" ht="14.1" customHeight="1" thickBot="1" x14ac:dyDescent="0.25">
      <c r="C95" s="315" t="s">
        <v>16</v>
      </c>
      <c r="D95" s="316"/>
      <c r="E95" s="316"/>
      <c r="F95" s="316"/>
      <c r="G95" s="317"/>
      <c r="H95" s="187">
        <f>H96+H97+H98+H99</f>
        <v>0</v>
      </c>
      <c r="I95" s="187">
        <f t="shared" ref="I95:J95" si="34">I96+I97+I98+I99</f>
        <v>0</v>
      </c>
      <c r="J95" s="188">
        <f t="shared" si="34"/>
        <v>0</v>
      </c>
      <c r="K95" s="93"/>
      <c r="L95" s="102"/>
      <c r="M95" s="93"/>
      <c r="N95" s="94"/>
      <c r="O95" s="94"/>
      <c r="P95" s="94"/>
      <c r="Q95" s="94"/>
      <c r="R95" s="94"/>
      <c r="S95" s="94"/>
    </row>
    <row r="96" spans="1:35" ht="14.1" customHeight="1" x14ac:dyDescent="0.2">
      <c r="C96" s="312" t="s">
        <v>122</v>
      </c>
      <c r="D96" s="313"/>
      <c r="E96" s="313"/>
      <c r="F96" s="313"/>
      <c r="G96" s="314"/>
      <c r="H96" s="169">
        <v>0</v>
      </c>
      <c r="I96" s="178"/>
      <c r="J96" s="182"/>
      <c r="K96" s="93"/>
      <c r="L96" s="102"/>
      <c r="M96" s="93"/>
      <c r="N96" s="94"/>
      <c r="O96" s="94"/>
      <c r="P96" s="94"/>
      <c r="Q96" s="94"/>
      <c r="R96" s="94"/>
      <c r="S96" s="94"/>
    </row>
    <row r="97" spans="3:19" ht="14.1" customHeight="1" x14ac:dyDescent="0.2">
      <c r="C97" s="309" t="s">
        <v>123</v>
      </c>
      <c r="D97" s="310"/>
      <c r="E97" s="310"/>
      <c r="F97" s="310"/>
      <c r="G97" s="311"/>
      <c r="H97" s="170">
        <v>0</v>
      </c>
      <c r="I97" s="179"/>
      <c r="J97" s="183"/>
      <c r="K97" s="93"/>
      <c r="L97" s="102"/>
      <c r="M97" s="93"/>
      <c r="N97" s="94"/>
      <c r="O97" s="94"/>
      <c r="P97" s="94"/>
      <c r="Q97" s="94"/>
      <c r="R97" s="94"/>
      <c r="S97" s="94"/>
    </row>
    <row r="98" spans="3:19" ht="14.1" customHeight="1" x14ac:dyDescent="0.2">
      <c r="C98" s="306" t="s">
        <v>124</v>
      </c>
      <c r="D98" s="307"/>
      <c r="E98" s="307"/>
      <c r="F98" s="307"/>
      <c r="G98" s="308"/>
      <c r="H98" s="170">
        <v>0</v>
      </c>
      <c r="I98" s="179"/>
      <c r="J98" s="183"/>
      <c r="K98" s="93"/>
      <c r="L98" s="102"/>
      <c r="M98" s="93"/>
      <c r="N98" s="94"/>
      <c r="O98" s="94"/>
      <c r="P98" s="94"/>
      <c r="Q98" s="94"/>
      <c r="R98" s="94"/>
      <c r="S98" s="94"/>
    </row>
    <row r="99" spans="3:19" ht="14.1" customHeight="1" thickBot="1" x14ac:dyDescent="0.25">
      <c r="C99" s="303" t="s">
        <v>125</v>
      </c>
      <c r="D99" s="304"/>
      <c r="E99" s="304"/>
      <c r="F99" s="304"/>
      <c r="G99" s="305"/>
      <c r="H99" s="171">
        <v>0</v>
      </c>
      <c r="I99" s="180"/>
      <c r="J99" s="184"/>
      <c r="K99" s="93"/>
      <c r="L99" s="102"/>
      <c r="M99" s="93"/>
      <c r="N99" s="94"/>
      <c r="O99" s="94"/>
      <c r="P99" s="94"/>
      <c r="Q99" s="94"/>
      <c r="R99" s="94"/>
      <c r="S99" s="94"/>
    </row>
    <row r="100" spans="3:19" ht="14.1" customHeight="1" thickBot="1" x14ac:dyDescent="0.25">
      <c r="C100" s="300" t="s">
        <v>17</v>
      </c>
      <c r="D100" s="301"/>
      <c r="E100" s="301"/>
      <c r="F100" s="301"/>
      <c r="G100" s="302"/>
      <c r="H100" s="175">
        <f>H95+H89</f>
        <v>6979.7</v>
      </c>
      <c r="I100" s="175">
        <f>I95+I89</f>
        <v>9111.9</v>
      </c>
      <c r="J100" s="176">
        <f>J95+J89</f>
        <v>9413.6</v>
      </c>
      <c r="K100" s="93"/>
      <c r="L100" s="102"/>
      <c r="M100" s="93"/>
      <c r="N100" s="94"/>
      <c r="O100" s="94"/>
      <c r="P100" s="94"/>
      <c r="Q100" s="94"/>
      <c r="R100" s="94"/>
      <c r="S100" s="94"/>
    </row>
    <row r="101" spans="3:19" x14ac:dyDescent="0.2">
      <c r="C101" s="135"/>
      <c r="D101" s="135"/>
      <c r="E101" s="136"/>
      <c r="F101" s="135"/>
      <c r="G101" s="137"/>
      <c r="H101" s="135"/>
      <c r="I101" s="135"/>
      <c r="J101" s="135"/>
    </row>
    <row r="104" spans="3:19" ht="12.75" customHeight="1" x14ac:dyDescent="0.25">
      <c r="E104" s="21"/>
    </row>
    <row r="106" spans="3:19" ht="12.75" customHeight="1" x14ac:dyDescent="0.2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8" spans="3:19" ht="12.75" customHeight="1" x14ac:dyDescent="0.25">
      <c r="E108" s="21"/>
    </row>
  </sheetData>
  <mergeCells count="219">
    <mergeCell ref="C91:G91"/>
    <mergeCell ref="N43:N44"/>
    <mergeCell ref="O43:O44"/>
    <mergeCell ref="N27:N29"/>
    <mergeCell ref="O27:O29"/>
    <mergeCell ref="K38:K39"/>
    <mergeCell ref="E38:E39"/>
    <mergeCell ref="F43:F44"/>
    <mergeCell ref="K43:K44"/>
    <mergeCell ref="K41:K42"/>
    <mergeCell ref="N40:O42"/>
    <mergeCell ref="K34:K35"/>
    <mergeCell ref="K32:K33"/>
    <mergeCell ref="D43:D44"/>
    <mergeCell ref="D45:D46"/>
    <mergeCell ref="D51:D52"/>
    <mergeCell ref="E43:E44"/>
    <mergeCell ref="E45:E46"/>
    <mergeCell ref="F45:F46"/>
    <mergeCell ref="E51:E52"/>
    <mergeCell ref="F51:F52"/>
    <mergeCell ref="D34:D35"/>
    <mergeCell ref="F38:F39"/>
    <mergeCell ref="E36:E37"/>
    <mergeCell ref="F36:F37"/>
    <mergeCell ref="D38:D39"/>
    <mergeCell ref="D49:D50"/>
    <mergeCell ref="E49:E50"/>
    <mergeCell ref="F49:F50"/>
    <mergeCell ref="D40:D42"/>
    <mergeCell ref="E40:E42"/>
    <mergeCell ref="C82:G82"/>
    <mergeCell ref="B83:G83"/>
    <mergeCell ref="C80:C81"/>
    <mergeCell ref="D80:D81"/>
    <mergeCell ref="E80:E81"/>
    <mergeCell ref="F80:F81"/>
    <mergeCell ref="C62:G62"/>
    <mergeCell ref="B63:G63"/>
    <mergeCell ref="B64:M64"/>
    <mergeCell ref="C65:M65"/>
    <mergeCell ref="K36:K37"/>
    <mergeCell ref="K49:K50"/>
    <mergeCell ref="B84:G84"/>
    <mergeCell ref="B72:M72"/>
    <mergeCell ref="C73:M73"/>
    <mergeCell ref="C70:G70"/>
    <mergeCell ref="B71:G71"/>
    <mergeCell ref="K84:M84"/>
    <mergeCell ref="K80:K81"/>
    <mergeCell ref="K74:K75"/>
    <mergeCell ref="C74:C75"/>
    <mergeCell ref="D74:D75"/>
    <mergeCell ref="E74:E75"/>
    <mergeCell ref="A36:A37"/>
    <mergeCell ref="B36:B37"/>
    <mergeCell ref="C36:C37"/>
    <mergeCell ref="A34:A35"/>
    <mergeCell ref="B34:B35"/>
    <mergeCell ref="C34:C35"/>
    <mergeCell ref="C38:C39"/>
    <mergeCell ref="A45:A46"/>
    <mergeCell ref="B45:B46"/>
    <mergeCell ref="C45:C46"/>
    <mergeCell ref="A38:A39"/>
    <mergeCell ref="B38:B39"/>
    <mergeCell ref="A40:A42"/>
    <mergeCell ref="B40:B42"/>
    <mergeCell ref="C40:C42"/>
    <mergeCell ref="A43:A44"/>
    <mergeCell ref="B43:B44"/>
    <mergeCell ref="C43:C44"/>
    <mergeCell ref="C27:C29"/>
    <mergeCell ref="D27:D29"/>
    <mergeCell ref="C13:C15"/>
    <mergeCell ref="D13:D15"/>
    <mergeCell ref="E13:E15"/>
    <mergeCell ref="C23:M23"/>
    <mergeCell ref="E27:E29"/>
    <mergeCell ref="F13:F15"/>
    <mergeCell ref="K16:K17"/>
    <mergeCell ref="D2:K2"/>
    <mergeCell ref="D3:K3"/>
    <mergeCell ref="A30:A31"/>
    <mergeCell ref="D32:D33"/>
    <mergeCell ref="B30:B31"/>
    <mergeCell ref="F40:F42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4:A26"/>
    <mergeCell ref="B24:B26"/>
    <mergeCell ref="A32:A33"/>
    <mergeCell ref="B32:B33"/>
    <mergeCell ref="A4:A6"/>
    <mergeCell ref="B4:B6"/>
    <mergeCell ref="C4:C6"/>
    <mergeCell ref="D4:D6"/>
    <mergeCell ref="E4:E6"/>
    <mergeCell ref="F27:F29"/>
    <mergeCell ref="K27:K29"/>
    <mergeCell ref="K30:K31"/>
    <mergeCell ref="F16:F17"/>
    <mergeCell ref="C16:C17"/>
    <mergeCell ref="D16:D17"/>
    <mergeCell ref="E20:E21"/>
    <mergeCell ref="F20:F21"/>
    <mergeCell ref="C22:G22"/>
    <mergeCell ref="E24:E26"/>
    <mergeCell ref="F24:F26"/>
    <mergeCell ref="K24:K26"/>
    <mergeCell ref="C24:C26"/>
    <mergeCell ref="D24:D26"/>
    <mergeCell ref="A27:A29"/>
    <mergeCell ref="B27:B29"/>
    <mergeCell ref="E16:E17"/>
    <mergeCell ref="A51:A52"/>
    <mergeCell ref="B51:B52"/>
    <mergeCell ref="C51:C52"/>
    <mergeCell ref="A49:A50"/>
    <mergeCell ref="B49:B50"/>
    <mergeCell ref="A47:A48"/>
    <mergeCell ref="B47:B48"/>
    <mergeCell ref="E60:E61"/>
    <mergeCell ref="F60:F61"/>
    <mergeCell ref="F47:F48"/>
    <mergeCell ref="C49:C50"/>
    <mergeCell ref="C54:M54"/>
    <mergeCell ref="K60:K61"/>
    <mergeCell ref="A55:A57"/>
    <mergeCell ref="B55:B57"/>
    <mergeCell ref="C55:C57"/>
    <mergeCell ref="D55:D57"/>
    <mergeCell ref="A60:A61"/>
    <mergeCell ref="B60:B61"/>
    <mergeCell ref="D60:D61"/>
    <mergeCell ref="C59:M59"/>
    <mergeCell ref="K55:K57"/>
    <mergeCell ref="E55:E57"/>
    <mergeCell ref="F55:F57"/>
    <mergeCell ref="C90:G90"/>
    <mergeCell ref="C89:G89"/>
    <mergeCell ref="C88:G88"/>
    <mergeCell ref="F87:J87"/>
    <mergeCell ref="K14:K15"/>
    <mergeCell ref="C76:C77"/>
    <mergeCell ref="D76:D77"/>
    <mergeCell ref="E76:E77"/>
    <mergeCell ref="F76:F77"/>
    <mergeCell ref="K76:K77"/>
    <mergeCell ref="F74:F75"/>
    <mergeCell ref="G66:G68"/>
    <mergeCell ref="F66:F69"/>
    <mergeCell ref="E47:E48"/>
    <mergeCell ref="K45:K46"/>
    <mergeCell ref="K47:K48"/>
    <mergeCell ref="C60:C61"/>
    <mergeCell ref="C53:G53"/>
    <mergeCell ref="C47:C48"/>
    <mergeCell ref="D47:D48"/>
    <mergeCell ref="C58:G58"/>
    <mergeCell ref="C66:C69"/>
    <mergeCell ref="D66:D69"/>
    <mergeCell ref="E66:E69"/>
    <mergeCell ref="C100:G100"/>
    <mergeCell ref="C99:G99"/>
    <mergeCell ref="C98:G98"/>
    <mergeCell ref="C97:G97"/>
    <mergeCell ref="C96:G96"/>
    <mergeCell ref="C95:G95"/>
    <mergeCell ref="C94:G94"/>
    <mergeCell ref="C93:G93"/>
    <mergeCell ref="C92:G92"/>
    <mergeCell ref="N4:N6"/>
    <mergeCell ref="O4:O6"/>
    <mergeCell ref="N13:N15"/>
    <mergeCell ref="O13:O15"/>
    <mergeCell ref="N16:N17"/>
    <mergeCell ref="O16:O17"/>
    <mergeCell ref="N20:N21"/>
    <mergeCell ref="O20:O21"/>
    <mergeCell ref="N8:O12"/>
    <mergeCell ref="K1:N1"/>
    <mergeCell ref="N18:O19"/>
    <mergeCell ref="N66:O69"/>
    <mergeCell ref="D18:D19"/>
    <mergeCell ref="E18:E19"/>
    <mergeCell ref="F18:F19"/>
    <mergeCell ref="C78:C79"/>
    <mergeCell ref="D78:D79"/>
    <mergeCell ref="E78:E79"/>
    <mergeCell ref="F78:F79"/>
    <mergeCell ref="K78:K79"/>
    <mergeCell ref="C20:C21"/>
    <mergeCell ref="D20:D21"/>
    <mergeCell ref="C30:C31"/>
    <mergeCell ref="D30:D31"/>
    <mergeCell ref="E30:E31"/>
    <mergeCell ref="D36:D37"/>
    <mergeCell ref="F34:F35"/>
    <mergeCell ref="F30:F31"/>
    <mergeCell ref="E34:E35"/>
    <mergeCell ref="C32:C33"/>
    <mergeCell ref="E32:E33"/>
    <mergeCell ref="F32:F33"/>
    <mergeCell ref="K51:K5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tabSelected="1" workbookViewId="0">
      <selection activeCell="F19" sqref="F19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22" t="s">
        <v>18</v>
      </c>
      <c r="C3" s="23" t="s">
        <v>19</v>
      </c>
    </row>
    <row r="4" spans="2:3" ht="14.25" customHeight="1" x14ac:dyDescent="0.2">
      <c r="B4" s="24">
        <v>0</v>
      </c>
      <c r="C4" s="25" t="s">
        <v>20</v>
      </c>
    </row>
    <row r="5" spans="2:3" ht="14.25" customHeight="1" x14ac:dyDescent="0.2">
      <c r="B5" s="24">
        <v>1</v>
      </c>
      <c r="C5" s="25" t="s">
        <v>21</v>
      </c>
    </row>
    <row r="6" spans="2:3" ht="15.75" customHeight="1" x14ac:dyDescent="0.2">
      <c r="B6" s="24">
        <v>2</v>
      </c>
      <c r="C6" s="25" t="s">
        <v>22</v>
      </c>
    </row>
    <row r="7" spans="2:3" ht="16.5" customHeight="1" x14ac:dyDescent="0.2">
      <c r="B7" s="24">
        <v>3</v>
      </c>
      <c r="C7" s="25" t="s">
        <v>23</v>
      </c>
    </row>
    <row r="8" spans="2:3" ht="13.5" customHeight="1" x14ac:dyDescent="0.2">
      <c r="B8" s="24">
        <v>4</v>
      </c>
      <c r="C8" s="25" t="s">
        <v>24</v>
      </c>
    </row>
    <row r="9" spans="2:3" ht="15.75" customHeight="1" x14ac:dyDescent="0.2">
      <c r="B9" s="24">
        <v>5</v>
      </c>
      <c r="C9" s="25" t="s">
        <v>25</v>
      </c>
    </row>
    <row r="10" spans="2:3" ht="15.75" customHeight="1" x14ac:dyDescent="0.2">
      <c r="B10" s="24">
        <v>6</v>
      </c>
      <c r="C10" s="25" t="s">
        <v>26</v>
      </c>
    </row>
    <row r="11" spans="2:3" ht="15.75" customHeight="1" x14ac:dyDescent="0.2">
      <c r="B11" s="24">
        <v>7</v>
      </c>
      <c r="C11" s="25" t="s">
        <v>27</v>
      </c>
    </row>
    <row r="12" spans="2:3" ht="13.5" customHeight="1" x14ac:dyDescent="0.2">
      <c r="B12" s="24">
        <v>8</v>
      </c>
      <c r="C12" s="25" t="s">
        <v>28</v>
      </c>
    </row>
    <row r="13" spans="2:3" ht="13.5" customHeight="1" x14ac:dyDescent="0.2">
      <c r="B13" s="24">
        <v>9</v>
      </c>
      <c r="C13" s="25" t="s">
        <v>29</v>
      </c>
    </row>
    <row r="14" spans="2:3" ht="15.75" customHeight="1" x14ac:dyDescent="0.2">
      <c r="B14" s="24">
        <v>10</v>
      </c>
      <c r="C14" s="25" t="s">
        <v>30</v>
      </c>
    </row>
    <row r="15" spans="2:3" ht="18" customHeight="1" x14ac:dyDescent="0.2">
      <c r="B15" s="24">
        <v>11</v>
      </c>
      <c r="C15" s="25" t="s">
        <v>31</v>
      </c>
    </row>
    <row r="16" spans="2:3" ht="16.5" customHeight="1" x14ac:dyDescent="0.2">
      <c r="B16" s="24">
        <v>12</v>
      </c>
      <c r="C16" s="25" t="s">
        <v>32</v>
      </c>
    </row>
    <row r="17" spans="2:3" ht="14.25" customHeight="1" x14ac:dyDescent="0.2">
      <c r="B17" s="24">
        <v>13</v>
      </c>
      <c r="C17" s="25" t="s">
        <v>33</v>
      </c>
    </row>
    <row r="18" spans="2:3" ht="15" customHeight="1" x14ac:dyDescent="0.2">
      <c r="B18" s="24">
        <v>14</v>
      </c>
      <c r="C18" s="25" t="s">
        <v>34</v>
      </c>
    </row>
    <row r="19" spans="2:3" ht="15" customHeight="1" x14ac:dyDescent="0.2">
      <c r="B19" s="24">
        <v>15</v>
      </c>
      <c r="C19" s="25" t="s">
        <v>35</v>
      </c>
    </row>
    <row r="20" spans="2:3" ht="17.25" customHeight="1" x14ac:dyDescent="0.2">
      <c r="B20" s="24">
        <v>16</v>
      </c>
      <c r="C20" s="25" t="s">
        <v>36</v>
      </c>
    </row>
    <row r="21" spans="2:3" ht="17.25" customHeight="1" x14ac:dyDescent="0.2">
      <c r="B21" s="24">
        <v>17</v>
      </c>
      <c r="C21" s="25" t="s">
        <v>37</v>
      </c>
    </row>
    <row r="22" spans="2:3" ht="15.75" customHeight="1" x14ac:dyDescent="0.2">
      <c r="B22" s="24">
        <v>18</v>
      </c>
      <c r="C22" s="25" t="s">
        <v>38</v>
      </c>
    </row>
    <row r="23" spans="2:3" ht="15.75" customHeight="1" x14ac:dyDescent="0.2">
      <c r="B23" s="24">
        <v>19</v>
      </c>
      <c r="C23" s="25" t="s">
        <v>39</v>
      </c>
    </row>
    <row r="24" spans="2:3" ht="15.75" customHeight="1" x14ac:dyDescent="0.2">
      <c r="B24" s="24">
        <v>20</v>
      </c>
      <c r="C24" s="25" t="s">
        <v>40</v>
      </c>
    </row>
    <row r="25" spans="2:3" ht="17.25" customHeight="1" x14ac:dyDescent="0.2">
      <c r="B25" s="24">
        <v>21</v>
      </c>
      <c r="C25" s="25" t="s">
        <v>41</v>
      </c>
    </row>
    <row r="26" spans="2:3" ht="17.25" customHeight="1" x14ac:dyDescent="0.2">
      <c r="B26" s="24">
        <v>22</v>
      </c>
      <c r="C26" s="25" t="s">
        <v>48</v>
      </c>
    </row>
    <row r="27" spans="2:3" ht="16.5" customHeight="1" x14ac:dyDescent="0.2">
      <c r="B27" s="24">
        <v>23</v>
      </c>
      <c r="C27" s="25" t="s">
        <v>42</v>
      </c>
    </row>
    <row r="28" spans="2:3" ht="16.5" customHeight="1" x14ac:dyDescent="0.2">
      <c r="B28" s="24">
        <v>24</v>
      </c>
      <c r="C28" s="25" t="s">
        <v>43</v>
      </c>
    </row>
    <row r="29" spans="2:3" ht="16.5" customHeight="1" x14ac:dyDescent="0.2">
      <c r="B29" s="24">
        <v>25</v>
      </c>
      <c r="C29" s="25" t="s">
        <v>44</v>
      </c>
    </row>
    <row r="30" spans="2:3" ht="15" customHeight="1" x14ac:dyDescent="0.2">
      <c r="B30" s="24">
        <v>26</v>
      </c>
      <c r="C30" s="25" t="s">
        <v>45</v>
      </c>
    </row>
    <row r="31" spans="2:3" ht="18" customHeight="1" x14ac:dyDescent="0.2">
      <c r="B31" s="24">
        <v>27</v>
      </c>
      <c r="C31" s="25" t="s">
        <v>46</v>
      </c>
    </row>
    <row r="32" spans="2:3" ht="16.5" customHeight="1" x14ac:dyDescent="0.2">
      <c r="B32" s="24">
        <v>28</v>
      </c>
      <c r="C32" s="25" t="s">
        <v>117</v>
      </c>
    </row>
    <row r="33" spans="2:3" ht="18.75" customHeight="1" thickBot="1" x14ac:dyDescent="0.25">
      <c r="B33" s="26">
        <v>29</v>
      </c>
      <c r="C33" s="27" t="s">
        <v>143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2016-03-21T08:08:41Z</cp:lastPrinted>
  <dcterms:created xsi:type="dcterms:W3CDTF">1996-10-14T23:33:28Z</dcterms:created>
  <dcterms:modified xsi:type="dcterms:W3CDTF">2016-03-21T08:09:17Z</dcterms:modified>
</cp:coreProperties>
</file>