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11640" activeTab="1"/>
  </bookViews>
  <sheets>
    <sheet name="Ataskaita" sheetId="4" r:id="rId1"/>
    <sheet name="Priemonių suvestinė" sheetId="2" r:id="rId2"/>
    <sheet name="Priemoniu vykdytoju kodai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61" i="2"/>
  <c r="J61"/>
  <c r="H61"/>
  <c r="I65"/>
  <c r="J65"/>
  <c r="I51"/>
  <c r="I52" s="1"/>
  <c r="J51"/>
  <c r="J52" s="1"/>
  <c r="I40"/>
  <c r="J40"/>
  <c r="I34"/>
  <c r="J34"/>
  <c r="I32"/>
  <c r="J32"/>
  <c r="I28"/>
  <c r="J28"/>
  <c r="I24"/>
  <c r="J24"/>
  <c r="J21"/>
  <c r="I21"/>
  <c r="I16"/>
  <c r="J16"/>
  <c r="I12"/>
  <c r="J12"/>
  <c r="J35" s="1"/>
  <c r="J86"/>
  <c r="I86"/>
  <c r="H86"/>
  <c r="J81"/>
  <c r="J91" s="1"/>
  <c r="I81"/>
  <c r="H81"/>
  <c r="H51"/>
  <c r="H52" s="1"/>
  <c r="H40"/>
  <c r="H32"/>
  <c r="H28"/>
  <c r="H24"/>
  <c r="H21"/>
  <c r="H16"/>
  <c r="H12"/>
  <c r="H91" l="1"/>
  <c r="I35"/>
  <c r="I91"/>
  <c r="J55" l="1"/>
  <c r="J56" s="1"/>
  <c r="I55"/>
  <c r="I56" s="1"/>
  <c r="H55"/>
  <c r="H56" s="1"/>
  <c r="J46"/>
  <c r="I46"/>
  <c r="H46"/>
  <c r="J43"/>
  <c r="I43"/>
  <c r="H43"/>
  <c r="H34"/>
  <c r="H35" s="1"/>
  <c r="I68"/>
  <c r="J68"/>
  <c r="I73"/>
  <c r="J73"/>
  <c r="I70"/>
  <c r="J70"/>
  <c r="H70"/>
  <c r="H73"/>
  <c r="H68"/>
  <c r="H65"/>
  <c r="H47" l="1"/>
  <c r="J47"/>
  <c r="I74"/>
  <c r="H74"/>
  <c r="J74"/>
  <c r="I47"/>
  <c r="J75" l="1"/>
  <c r="J76" s="1"/>
  <c r="I75"/>
  <c r="I76" s="1"/>
  <c r="H75"/>
  <c r="H76" s="1"/>
</calcChain>
</file>

<file path=xl/sharedStrings.xml><?xml version="1.0" encoding="utf-8"?>
<sst xmlns="http://schemas.openxmlformats.org/spreadsheetml/2006/main" count="383" uniqueCount="222">
  <si>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</si>
  <si>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</si>
  <si>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</si>
  <si>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</si>
  <si>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</si>
  <si>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</si>
  <si>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</si>
  <si>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</si>
  <si>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</si>
  <si>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</si>
  <si>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</si>
  <si>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</si>
  <si>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</si>
  <si>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</si>
  <si>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</si>
  <si>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</si>
  <si>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</si>
  <si>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</si>
  <si>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</si>
  <si>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</si>
  <si>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</si>
  <si>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</si>
  <si>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</si>
  <si>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</si>
  <si>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</si>
  <si>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</si>
  <si>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</si>
  <si>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</si>
  <si>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</si>
  <si>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</si>
  <si>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</si>
  <si>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</si>
  <si>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</si>
  <si>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</si>
  <si>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</si>
  <si>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</si>
  <si>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</si>
  <si>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</si>
  <si>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</si>
  <si>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</si>
  <si>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</si>
  <si>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</si>
  <si>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</si>
  <si>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</si>
  <si>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</si>
  <si>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</si>
  <si>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</si>
  <si>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</si>
  <si>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</si>
  <si>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KULTŪROS IR MENO PROGRAMA (11)</t>
  </si>
  <si>
    <t>Sudaryti sąlygas Muzikinio teatro veiklai</t>
  </si>
  <si>
    <t>Sudaryti sąlygas koncertinės įstaigos „Panevėžio garsas“ veiklai</t>
  </si>
  <si>
    <t>Sudaryti sąlygas Dailės galerijos veiklai</t>
  </si>
  <si>
    <t>Sudaryti sąlygas teatro ,,Menas“ veiklai</t>
  </si>
  <si>
    <t>Sudaryti sąlygas Lėlių vežimo teatro veiklai</t>
  </si>
  <si>
    <t>Spektaklių skaičius per metus</t>
  </si>
  <si>
    <t xml:space="preserve">Premjerų skaičius per metus </t>
  </si>
  <si>
    <t>Koncertų skaičius per metus</t>
  </si>
  <si>
    <t>Parodų skaičius per metus</t>
  </si>
  <si>
    <t>Nekomercinio kino rodymas</t>
  </si>
  <si>
    <t>Kino renginių skaičius</t>
  </si>
  <si>
    <t xml:space="preserve">Žiūrovų (lankytojų) skaičius  </t>
  </si>
  <si>
    <t>03</t>
  </si>
  <si>
    <t>04</t>
  </si>
  <si>
    <t>05</t>
  </si>
  <si>
    <t>Sudaryti sąlygas Savivaldybės viešosios bibliotekos veiklai</t>
  </si>
  <si>
    <t xml:space="preserve">Viešosios bibliotekos skaitytojų skaičius </t>
  </si>
  <si>
    <t>Įsigytų naujų knygų skaičius</t>
  </si>
  <si>
    <t>Puoselėti kultūros paveldą</t>
  </si>
  <si>
    <t>Užtikrinti Kraštotyros muziejaus veiklą</t>
  </si>
  <si>
    <t>Kraštotyros muziejaus lankytojų skaičius</t>
  </si>
  <si>
    <t>Naujų edukacinių programų skaičius</t>
  </si>
  <si>
    <t>Edukacinių programų lankytojų skaičius per metus</t>
  </si>
  <si>
    <t>Sudaryti sąlygas kultūros centro Panevėžio bendruomenių rūmų veiklai</t>
  </si>
  <si>
    <t>Meno kolektyvų, klubų, būrelių skaičius</t>
  </si>
  <si>
    <t>Renginių miesto bendruomenei skaičius per metus</t>
  </si>
  <si>
    <t>288724610</t>
  </si>
  <si>
    <t>191782373</t>
  </si>
  <si>
    <t>190432352</t>
  </si>
  <si>
    <t>148428990</t>
  </si>
  <si>
    <t>190866014</t>
  </si>
  <si>
    <t>148504349</t>
  </si>
  <si>
    <t>190431250</t>
  </si>
  <si>
    <t xml:space="preserve">190431446 </t>
  </si>
  <si>
    <t>3</t>
  </si>
  <si>
    <t>11000</t>
  </si>
  <si>
    <t>45</t>
  </si>
  <si>
    <t>Naujų parengtų programų skaičius per metus</t>
  </si>
  <si>
    <t>4</t>
  </si>
  <si>
    <t>70 %</t>
  </si>
  <si>
    <t xml:space="preserve">Naujų parengtų programų skaičius </t>
  </si>
  <si>
    <t>288724610
193278297</t>
  </si>
  <si>
    <t>SB</t>
  </si>
  <si>
    <t>06</t>
  </si>
  <si>
    <t>07</t>
  </si>
  <si>
    <t>Užtikrinti Panevėžio paveldo skaitmeninimą ir skelbimą</t>
  </si>
  <si>
    <t>Aptarnaujamų prieigų skaičius</t>
  </si>
  <si>
    <t>2</t>
  </si>
  <si>
    <t>Naujų parengtų edukacinių programų skaičius</t>
  </si>
  <si>
    <t>Edukacinių programų dalyvių skaičius</t>
  </si>
  <si>
    <t>Interneto lankytojų skaičius</t>
  </si>
  <si>
    <t>Skirtų stipendijų skaičius</t>
  </si>
  <si>
    <t>12500</t>
  </si>
  <si>
    <t>6000</t>
  </si>
  <si>
    <t>49</t>
  </si>
  <si>
    <t>Suskaitmenintų dokumentų skaičius</t>
  </si>
  <si>
    <t>60</t>
  </si>
  <si>
    <t>Paskelbtų suskaitmenintų dokumentų skaičius</t>
  </si>
  <si>
    <t>3000</t>
  </si>
  <si>
    <t>1000</t>
  </si>
  <si>
    <t>Finansuoti įvairius renginius</t>
  </si>
  <si>
    <t>Paversti Panevėžio miestą kultūros traukos centru</t>
  </si>
  <si>
    <t>Sudaryti sąlygas miesto gyventojams, ypač jaunimui, dalyvauti kultūros ir meno veikloje, ugdyti jų kūrybiškumą ir meninę raišką</t>
  </si>
  <si>
    <t xml:space="preserve">Į meninį ugdymą įtrauktų gyventojų skaičius
</t>
  </si>
  <si>
    <t xml:space="preserve">Paremtų meninio ugdymo projektų skaičius </t>
  </si>
  <si>
    <t>420</t>
  </si>
  <si>
    <t>Didinti kultūros ir meno indėlį į miesto gyvybiškumą</t>
  </si>
  <si>
    <t>Kelti kultūros darbuotojų kompetencijas</t>
  </si>
  <si>
    <t>20; 0</t>
  </si>
  <si>
    <t>Kvalifikaciją kėlusių darbuotojų skaičius</t>
  </si>
  <si>
    <t>10</t>
  </si>
  <si>
    <t>Sudaryti sąlygas kino centrui „Garsas“ nekomercinio kino sklaidai</t>
  </si>
  <si>
    <t>Skirti stipendijas menininkams</t>
  </si>
  <si>
    <t>302477544</t>
  </si>
  <si>
    <t xml:space="preserve">Parodų lankytojų skaičius  </t>
  </si>
  <si>
    <t>Užtikrinti, kad kultūra Panevėžyje būtų aukštos šiuolaikiškos kokybės ir išsiskirtų iš kitų miestų</t>
  </si>
  <si>
    <t>25</t>
  </si>
  <si>
    <t>20</t>
  </si>
  <si>
    <t>10000</t>
  </si>
  <si>
    <t>40</t>
  </si>
  <si>
    <t>20000</t>
  </si>
  <si>
    <t>1</t>
  </si>
  <si>
    <t>180</t>
  </si>
  <si>
    <t>12000</t>
  </si>
  <si>
    <t>15</t>
  </si>
  <si>
    <t>35</t>
  </si>
  <si>
    <t>9000</t>
  </si>
  <si>
    <t>30000</t>
  </si>
  <si>
    <t>5000</t>
  </si>
  <si>
    <t>350</t>
  </si>
  <si>
    <t>Finansuotų renginių skaičius</t>
  </si>
  <si>
    <t>Dalyvavusių mėgėjų meno kolektyvų skaičius</t>
  </si>
  <si>
    <t>Sudaryti sąlygas mėgėjų meno kolektyvams pasirengti  dalyvauti Dainų šventėje</t>
  </si>
  <si>
    <t xml:space="preserve">Įgyvendinti renginių rinkodaros priemones </t>
  </si>
  <si>
    <t>Įgyvendintų rinkodaros priemonių skaičius</t>
  </si>
  <si>
    <t>VB</t>
  </si>
  <si>
    <t>VEIKLOS PLANO VYKDYMO ATASKAITA</t>
  </si>
  <si>
    <t>Vertinimo kriterijaus</t>
  </si>
  <si>
    <t>Paaiškinimai dėl nukrypimų</t>
  </si>
  <si>
    <t>2015 m. asignavimų patvirtintas planas</t>
  </si>
  <si>
    <t>2015 m. asignavimų patikslintas planas</t>
  </si>
  <si>
    <t>2015 m. panaudotos lėšos (kasinės išlaidos)</t>
  </si>
  <si>
    <t>Planuotos reikšmės</t>
  </si>
  <si>
    <t>Faktinės reikšmės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</si>
  <si>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</si>
  <si>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</si>
  <si>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</si>
  <si>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</si>
  <si>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</si>
  <si>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</si>
  <si>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</si>
  <si>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</si>
  <si>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182</t>
  </si>
  <si>
    <t>12232</t>
  </si>
  <si>
    <t>13792</t>
  </si>
  <si>
    <t>11</t>
  </si>
  <si>
    <t>7893</t>
  </si>
  <si>
    <t>46</t>
  </si>
  <si>
    <t>6</t>
  </si>
  <si>
    <t>34</t>
  </si>
  <si>
    <t>12213</t>
  </si>
  <si>
    <t>3955</t>
  </si>
  <si>
    <t>28</t>
  </si>
  <si>
    <t>39987</t>
  </si>
  <si>
    <t>67,6 %</t>
  </si>
  <si>
    <t xml:space="preserve">Finansavimas skirtas 7 kūrybiniams projektams įgyvendinti. Dviem menininkams atsisakius stipendijos, lėšos perskirstytos 5 menininkų pojektams. </t>
  </si>
  <si>
    <t>12601</t>
  </si>
  <si>
    <t>3792</t>
  </si>
  <si>
    <t>52</t>
  </si>
  <si>
    <t>2521</t>
  </si>
  <si>
    <t>Iš 2521 suskaitmeninto dokumento, 50 dokumentų suskaitmeninta pagal LIMIS standartus, 889 muziejaus nuotraukos.</t>
  </si>
  <si>
    <t>22749</t>
  </si>
  <si>
    <t>6341</t>
  </si>
  <si>
    <t>113</t>
  </si>
  <si>
    <t>Kultūros įstaigų darbuotojai kvalifikaciją kėlė įstaigos lėšomis. Didelė dalis seminarų nemokami.</t>
  </si>
  <si>
    <t>440</t>
  </si>
  <si>
    <t>459</t>
  </si>
  <si>
    <t>29</t>
  </si>
  <si>
    <t>27</t>
  </si>
  <si>
    <t>Mėgėjų meno kolektyvų ir studijų veikloje dalyvavo 459 asmenys.  Mėgėjišką veiklą vykdė 25 mėgėjų meno kolektyvai ir 5 studijos. Iš jų 9 vaikų ir jaunimo (iki 19 metų amžiaus), 20 suaugusiųjų.</t>
  </si>
  <si>
    <t>Skirtas finansavimas 27 kultūros ir meno projektams</t>
  </si>
  <si>
    <t>7</t>
  </si>
  <si>
    <t>21</t>
  </si>
  <si>
    <t xml:space="preserve">2015 M. PANEVĖŽIO MIESTO SAVIVALDYBĖS </t>
  </si>
  <si>
    <t>VYKDYMO ATASKAITA</t>
  </si>
  <si>
    <t>Faktiškai įvykdyta</t>
  </si>
  <si>
    <t>(pagal planą arba geriau)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</si>
  <si>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</si>
  <si>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</si>
  <si>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</si>
  <si>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>2015 m.  programos Nr. 11 įvykdymas</t>
  </si>
  <si>
    <t>KULTŪROS IR MENO PROGRAMOS (11)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</si>
  <si>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17 priemonių  (kurioms patvirtinti / skirti asignavimai): </t>
    </r>
  </si>
  <si>
    <t>Sporto skyrius</t>
  </si>
  <si>
    <t>2) priemonė laikoma iš dalies įvykdyta, jei pasiekta mažiau vertinimo kriterijų reikšmių nei planuota ataskaitiniais metais;</t>
  </si>
  <si>
    <t>Vyriausiasis jaunimo reikalų koordinatorius</t>
  </si>
  <si>
    <t>Asignavimai (tūkst. Eur)</t>
  </si>
  <si>
    <t>Informacija apie pasiektus rezultatus, duomenys apie programai skirtų asignavimų panaudojimo tikslingumą</t>
  </si>
  <si>
    <t>Sudaryti tinkamas sąlygas profesionaliojo meno kūrybai, įkurti ir vystyti kūrybinių industrijų sektorių mieste</t>
  </si>
  <si>
    <t>Teatras negavo finansavimo statyti spektaklius iš Lietuvos kultūros tarybos, todėl pastatytas tik 1 spektaklis ir 1 atnaujintas.</t>
  </si>
  <si>
    <t>Įvairiems fondams teikti 5 projektai. Finansavimas skirtas tik vienam, todėl dėl lėšų stokos teatras negalėjo pastatyti dar vieno spektaklio. Dėl to parodyta mažiau spektaklių, apsilankė mažiau žiūrovų.</t>
  </si>
  <si>
    <t>30 parodų suorganizuota Dailės galerijos parodų erdvėse, 40 parodų – kitose miesto parodų erdvėse. Parengta 16 kūrybinių ir 30 pažintinių edukacinių  programų.</t>
  </si>
  <si>
    <t xml:space="preserve">Planuota – 70 proc., bet dėl neįvykusių seansų, nekomercinio kino rodymo procentas sumažėjo. </t>
  </si>
  <si>
    <t xml:space="preserve">Kultūros ministerijos skirtomis lėšomis įsigyta 3216 knygų, Panevėžio miesto savivaldybės lėšomis – 576 knygos. Kadangi knygos brangios, planuoto knygų skaičiaus už skirtas lėšas įsigyti nebuvo galimybės. </t>
  </si>
  <si>
    <t>Išleistas leidinys „Kultūra. Edukacija 2015–2016“ 3000 egz. tiražu.</t>
  </si>
  <si>
    <t>Muziejaus lankytojų skaičius padidėjo. Parengtos trys didesnės apimties edukacinės programos. Po leidinio „Kultūra. Edukacija 2015–2016“ pristatymo Panevėžio miesto ir rajono švietimo įstaigose gerokai išaugo edukacinių programų lankytojų skaičius.</t>
  </si>
  <si>
    <t xml:space="preserve">Plėsti meninį ugdymą Panevėžyje </t>
  </si>
  <si>
    <t>Remti tradicinius ir unikalius miesto kultūros renginius, akcijas, forumus</t>
  </si>
  <si>
    <t>Paremtų kultūros ir meno sklaidos projektų skaičius</t>
  </si>
  <si>
    <t>Iš dalies finansuoti 7 renginiai</t>
  </si>
  <si>
    <t>Iš dalies finansuoti 21 mėgėjų  meno kolektyvo veikla: iš jų 8 choreografijos kolektyvai, 7 vokalinės muzikos kolektyvai, 3 folkloro kolektyvai, 1 dramos studija, 2 liaudiškos muzikos kapelos.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</si>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</sst>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8"/>
      <color theme="3"/>
      <name val="Times New Roman"/>
      <family val="1"/>
    </font>
    <font>
      <b/>
      <sz val="9"/>
      <color theme="3"/>
      <name val="Times New Roman"/>
      <family val="1"/>
    </font>
    <font>
      <sz val="8"/>
      <color rgb="FFFF0000"/>
      <name val="Times New Roman"/>
      <family val="1"/>
    </font>
    <font>
      <strike/>
      <sz val="10"/>
      <color rgb="FFFF0000"/>
      <name val="Times New Roman"/>
      <family val="1"/>
    </font>
    <font>
      <strike/>
      <sz val="8"/>
      <color rgb="FFFF000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348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164" fontId="7" fillId="4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top"/>
    </xf>
    <xf numFmtId="49" fontId="6" fillId="3" borderId="9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top" wrapText="1"/>
    </xf>
    <xf numFmtId="0" fontId="2" fillId="3" borderId="10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4" fillId="0" borderId="17" xfId="0" applyFont="1" applyBorder="1" applyAlignment="1">
      <alignment wrapText="1"/>
    </xf>
    <xf numFmtId="49" fontId="5" fillId="4" borderId="17" xfId="0" applyNumberFormat="1" applyFont="1" applyFill="1" applyBorder="1" applyAlignment="1">
      <alignment vertical="top"/>
    </xf>
    <xf numFmtId="0" fontId="5" fillId="0" borderId="18" xfId="0" applyFont="1" applyBorder="1" applyAlignment="1"/>
    <xf numFmtId="49" fontId="5" fillId="0" borderId="18" xfId="0" applyNumberFormat="1" applyFont="1" applyFill="1" applyBorder="1" applyAlignment="1">
      <alignment vertical="top" wrapText="1"/>
    </xf>
    <xf numFmtId="49" fontId="5" fillId="0" borderId="19" xfId="0" applyNumberFormat="1" applyFont="1" applyFill="1" applyBorder="1" applyAlignment="1">
      <alignment vertical="top" wrapText="1"/>
    </xf>
    <xf numFmtId="49" fontId="5" fillId="0" borderId="17" xfId="0" applyNumberFormat="1" applyFont="1" applyFill="1" applyBorder="1" applyAlignment="1">
      <alignment vertical="top" wrapText="1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wrapText="1"/>
    </xf>
    <xf numFmtId="9" fontId="14" fillId="0" borderId="25" xfId="0" applyNumberFormat="1" applyFont="1" applyFill="1" applyBorder="1" applyAlignment="1">
      <alignment horizontal="left" vertical="top" wrapText="1"/>
    </xf>
    <xf numFmtId="0" fontId="2" fillId="0" borderId="26" xfId="0" applyFont="1" applyBorder="1" applyAlignment="1">
      <alignment vertical="top"/>
    </xf>
    <xf numFmtId="49" fontId="2" fillId="0" borderId="27" xfId="0" applyNumberFormat="1" applyFont="1" applyFill="1" applyBorder="1" applyAlignment="1">
      <alignment horizontal="center" vertical="top"/>
    </xf>
    <xf numFmtId="164" fontId="7" fillId="0" borderId="20" xfId="0" applyNumberFormat="1" applyFont="1" applyBorder="1" applyAlignment="1">
      <alignment horizontal="center" vertical="center"/>
    </xf>
    <xf numFmtId="49" fontId="5" fillId="4" borderId="20" xfId="0" applyNumberFormat="1" applyFont="1" applyFill="1" applyBorder="1" applyAlignment="1">
      <alignment vertical="top"/>
    </xf>
    <xf numFmtId="164" fontId="7" fillId="0" borderId="34" xfId="0" applyNumberFormat="1" applyFont="1" applyFill="1" applyBorder="1" applyAlignment="1">
      <alignment horizontal="center" vertical="center"/>
    </xf>
    <xf numFmtId="49" fontId="5" fillId="0" borderId="36" xfId="0" applyNumberFormat="1" applyFont="1" applyFill="1" applyBorder="1" applyAlignment="1">
      <alignment vertical="top" wrapText="1"/>
    </xf>
    <xf numFmtId="164" fontId="6" fillId="5" borderId="37" xfId="0" applyNumberFormat="1" applyFont="1" applyFill="1" applyBorder="1" applyAlignment="1">
      <alignment horizontal="center" vertical="center"/>
    </xf>
    <xf numFmtId="49" fontId="6" fillId="2" borderId="39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top"/>
    </xf>
    <xf numFmtId="164" fontId="6" fillId="5" borderId="41" xfId="0" applyNumberFormat="1" applyFont="1" applyFill="1" applyBorder="1" applyAlignment="1">
      <alignment horizontal="center" vertical="center"/>
    </xf>
    <xf numFmtId="164" fontId="6" fillId="5" borderId="42" xfId="0" applyNumberFormat="1" applyFont="1" applyFill="1" applyBorder="1" applyAlignment="1">
      <alignment horizontal="center" vertical="center"/>
    </xf>
    <xf numFmtId="164" fontId="7" fillId="0" borderId="8" xfId="0" applyNumberFormat="1" applyFont="1" applyFill="1" applyBorder="1" applyAlignment="1">
      <alignment horizontal="center" vertical="center"/>
    </xf>
    <xf numFmtId="164" fontId="7" fillId="0" borderId="44" xfId="0" applyNumberFormat="1" applyFont="1" applyFill="1" applyBorder="1" applyAlignment="1">
      <alignment horizontal="center" vertical="center"/>
    </xf>
    <xf numFmtId="164" fontId="7" fillId="4" borderId="23" xfId="0" applyNumberFormat="1" applyFont="1" applyFill="1" applyBorder="1" applyAlignment="1">
      <alignment horizontal="center" vertical="center" wrapText="1"/>
    </xf>
    <xf numFmtId="164" fontId="7" fillId="0" borderId="45" xfId="0" applyNumberFormat="1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top" wrapText="1"/>
    </xf>
    <xf numFmtId="49" fontId="5" fillId="0" borderId="46" xfId="0" applyNumberFormat="1" applyFont="1" applyFill="1" applyBorder="1" applyAlignment="1">
      <alignment vertical="top" wrapText="1"/>
    </xf>
    <xf numFmtId="0" fontId="2" fillId="0" borderId="47" xfId="0" applyFont="1" applyBorder="1" applyAlignment="1">
      <alignment vertical="top"/>
    </xf>
    <xf numFmtId="0" fontId="7" fillId="3" borderId="39" xfId="0" applyFont="1" applyFill="1" applyBorder="1" applyAlignment="1">
      <alignment vertical="top" wrapText="1"/>
    </xf>
    <xf numFmtId="0" fontId="5" fillId="0" borderId="48" xfId="0" applyFont="1" applyBorder="1" applyAlignment="1">
      <alignment horizontal="left" wrapText="1"/>
    </xf>
    <xf numFmtId="0" fontId="5" fillId="0" borderId="24" xfId="0" applyFont="1" applyBorder="1" applyAlignment="1">
      <alignment horizontal="left"/>
    </xf>
    <xf numFmtId="0" fontId="5" fillId="0" borderId="55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wrapText="1"/>
    </xf>
    <xf numFmtId="0" fontId="10" fillId="0" borderId="56" xfId="0" applyFont="1" applyBorder="1" applyAlignment="1">
      <alignment wrapText="1"/>
    </xf>
    <xf numFmtId="49" fontId="5" fillId="4" borderId="53" xfId="0" applyNumberFormat="1" applyFont="1" applyFill="1" applyBorder="1" applyAlignment="1">
      <alignment vertical="top" wrapText="1"/>
    </xf>
    <xf numFmtId="49" fontId="5" fillId="4" borderId="52" xfId="0" applyNumberFormat="1" applyFont="1" applyFill="1" applyBorder="1" applyAlignment="1">
      <alignment vertical="top" wrapText="1"/>
    </xf>
    <xf numFmtId="49" fontId="2" fillId="0" borderId="25" xfId="0" applyNumberFormat="1" applyFont="1" applyFill="1" applyBorder="1" applyAlignment="1">
      <alignment horizontal="center" vertical="top"/>
    </xf>
    <xf numFmtId="49" fontId="5" fillId="0" borderId="54" xfId="0" applyNumberFormat="1" applyFont="1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49" fontId="17" fillId="2" borderId="2" xfId="0" applyNumberFormat="1" applyFont="1" applyFill="1" applyBorder="1" applyAlignment="1">
      <alignment horizontal="center" vertical="top"/>
    </xf>
    <xf numFmtId="0" fontId="16" fillId="0" borderId="26" xfId="0" applyFont="1" applyBorder="1" applyAlignment="1">
      <alignment vertical="top"/>
    </xf>
    <xf numFmtId="49" fontId="16" fillId="0" borderId="25" xfId="0" applyNumberFormat="1" applyFont="1" applyFill="1" applyBorder="1" applyAlignment="1">
      <alignment horizontal="center" vertical="top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center" vertical="top"/>
    </xf>
    <xf numFmtId="49" fontId="18" fillId="0" borderId="27" xfId="0" applyNumberFormat="1" applyFont="1" applyFill="1" applyBorder="1" applyAlignment="1">
      <alignment horizontal="center" vertical="top"/>
    </xf>
    <xf numFmtId="49" fontId="18" fillId="0" borderId="25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49" fontId="2" fillId="0" borderId="27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/>
    </xf>
    <xf numFmtId="49" fontId="2" fillId="0" borderId="49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25" xfId="0" applyNumberFormat="1" applyFont="1" applyFill="1" applyBorder="1" applyAlignment="1">
      <alignment horizontal="center" vertical="top"/>
    </xf>
    <xf numFmtId="49" fontId="3" fillId="0" borderId="25" xfId="0" applyNumberFormat="1" applyFont="1" applyFill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2" fillId="0" borderId="21" xfId="0" applyNumberFormat="1" applyFont="1" applyFill="1" applyBorder="1" applyAlignment="1">
      <alignment horizontal="center" vertical="top"/>
    </xf>
    <xf numFmtId="49" fontId="3" fillId="0" borderId="29" xfId="0" applyNumberFormat="1" applyFont="1" applyFill="1" applyBorder="1" applyAlignment="1">
      <alignment vertical="top" wrapText="1"/>
    </xf>
    <xf numFmtId="0" fontId="14" fillId="7" borderId="19" xfId="0" applyFont="1" applyFill="1" applyBorder="1" applyAlignment="1">
      <alignment wrapText="1"/>
    </xf>
    <xf numFmtId="49" fontId="19" fillId="7" borderId="18" xfId="0" applyNumberFormat="1" applyFont="1" applyFill="1" applyBorder="1" applyAlignment="1">
      <alignment vertical="top" wrapText="1"/>
    </xf>
    <xf numFmtId="49" fontId="20" fillId="7" borderId="27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/>
    </xf>
    <xf numFmtId="0" fontId="2" fillId="2" borderId="10" xfId="0" applyFont="1" applyFill="1" applyBorder="1" applyAlignment="1">
      <alignment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37" xfId="0" applyNumberFormat="1" applyFont="1" applyFill="1" applyBorder="1" applyAlignment="1">
      <alignment horizontal="center" vertical="top"/>
    </xf>
    <xf numFmtId="0" fontId="7" fillId="0" borderId="26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164" fontId="7" fillId="0" borderId="71" xfId="0" applyNumberFormat="1" applyFont="1" applyBorder="1" applyAlignment="1">
      <alignment horizontal="center" vertical="center"/>
    </xf>
    <xf numFmtId="164" fontId="7" fillId="4" borderId="0" xfId="0" applyNumberFormat="1" applyFont="1" applyFill="1" applyBorder="1" applyAlignment="1">
      <alignment horizontal="center" vertical="center" wrapText="1"/>
    </xf>
    <xf numFmtId="49" fontId="5" fillId="4" borderId="46" xfId="0" applyNumberFormat="1" applyFont="1" applyFill="1" applyBorder="1" applyAlignment="1">
      <alignment vertical="top" wrapText="1"/>
    </xf>
    <xf numFmtId="164" fontId="7" fillId="4" borderId="65" xfId="0" applyNumberFormat="1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2" fillId="0" borderId="0" xfId="0" applyFont="1" applyFill="1" applyBorder="1" applyAlignment="1">
      <alignment vertical="top"/>
    </xf>
    <xf numFmtId="0" fontId="6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righ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164" fontId="25" fillId="0" borderId="39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4" fontId="26" fillId="0" borderId="55" xfId="0" applyNumberFormat="1" applyFont="1" applyBorder="1" applyAlignment="1">
      <alignment horizontal="center" vertical="top"/>
    </xf>
    <xf numFmtId="164" fontId="26" fillId="0" borderId="70" xfId="0" applyNumberFormat="1" applyFont="1" applyBorder="1" applyAlignment="1">
      <alignment horizontal="center" vertical="top"/>
    </xf>
    <xf numFmtId="164" fontId="26" fillId="0" borderId="73" xfId="0" applyNumberFormat="1" applyFont="1" applyBorder="1" applyAlignment="1">
      <alignment horizontal="center" vertical="top"/>
    </xf>
    <xf numFmtId="164" fontId="26" fillId="0" borderId="24" xfId="0" applyNumberFormat="1" applyFont="1" applyBorder="1" applyAlignment="1">
      <alignment horizontal="center" vertical="top"/>
    </xf>
    <xf numFmtId="164" fontId="26" fillId="0" borderId="66" xfId="0" applyNumberFormat="1" applyFont="1" applyBorder="1" applyAlignment="1">
      <alignment horizontal="center" vertical="top"/>
    </xf>
    <xf numFmtId="164" fontId="26" fillId="0" borderId="74" xfId="0" applyNumberFormat="1" applyFont="1" applyBorder="1" applyAlignment="1">
      <alignment horizontal="center" vertical="top"/>
    </xf>
    <xf numFmtId="164" fontId="26" fillId="0" borderId="44" xfId="0" applyNumberFormat="1" applyFont="1" applyBorder="1" applyAlignment="1">
      <alignment horizontal="center" vertical="top"/>
    </xf>
    <xf numFmtId="164" fontId="26" fillId="0" borderId="35" xfId="0" applyNumberFormat="1" applyFont="1" applyBorder="1" applyAlignment="1">
      <alignment horizontal="center" vertical="top"/>
    </xf>
    <xf numFmtId="164" fontId="26" fillId="0" borderId="6" xfId="0" applyNumberFormat="1" applyFont="1" applyBorder="1" applyAlignment="1">
      <alignment horizontal="center" vertical="top"/>
    </xf>
    <xf numFmtId="164" fontId="25" fillId="7" borderId="39" xfId="0" applyNumberFormat="1" applyFont="1" applyFill="1" applyBorder="1" applyAlignment="1">
      <alignment horizontal="center" vertical="top"/>
    </xf>
    <xf numFmtId="164" fontId="25" fillId="7" borderId="12" xfId="0" applyNumberFormat="1" applyFont="1" applyFill="1" applyBorder="1" applyAlignment="1">
      <alignment horizontal="center" vertical="top"/>
    </xf>
    <xf numFmtId="164" fontId="25" fillId="5" borderId="39" xfId="0" applyNumberFormat="1" applyFont="1" applyFill="1" applyBorder="1" applyAlignment="1">
      <alignment horizontal="center" vertical="top"/>
    </xf>
    <xf numFmtId="164" fontId="25" fillId="5" borderId="12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/>
    </xf>
    <xf numFmtId="49" fontId="2" fillId="0" borderId="66" xfId="0" applyNumberFormat="1" applyFont="1" applyFill="1" applyBorder="1" applyAlignment="1">
      <alignment horizontal="center" vertical="top"/>
    </xf>
    <xf numFmtId="49" fontId="16" fillId="0" borderId="69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2" fillId="0" borderId="66" xfId="0" applyFont="1" applyFill="1" applyBorder="1" applyAlignment="1">
      <alignment horizontal="center" vertical="top"/>
    </xf>
    <xf numFmtId="49" fontId="18" fillId="0" borderId="69" xfId="0" applyNumberFormat="1" applyFont="1" applyFill="1" applyBorder="1" applyAlignment="1">
      <alignment horizontal="center" vertical="top"/>
    </xf>
    <xf numFmtId="49" fontId="2" fillId="0" borderId="70" xfId="0" applyNumberFormat="1" applyFont="1" applyFill="1" applyBorder="1" applyAlignment="1">
      <alignment horizontal="center" vertical="top"/>
    </xf>
    <xf numFmtId="49" fontId="2" fillId="0" borderId="33" xfId="0" applyNumberFormat="1" applyFont="1" applyFill="1" applyBorder="1" applyAlignment="1">
      <alignment horizontal="center" vertical="top" wrapText="1"/>
    </xf>
    <xf numFmtId="49" fontId="2" fillId="0" borderId="66" xfId="0" applyNumberFormat="1" applyFont="1" applyFill="1" applyBorder="1" applyAlignment="1">
      <alignment horizontal="center" vertical="top" wrapText="1"/>
    </xf>
    <xf numFmtId="49" fontId="20" fillId="7" borderId="66" xfId="0" applyNumberFormat="1" applyFont="1" applyFill="1" applyBorder="1" applyAlignment="1">
      <alignment horizontal="center" vertical="top" wrapText="1"/>
    </xf>
    <xf numFmtId="0" fontId="2" fillId="0" borderId="33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49" fontId="2" fillId="0" borderId="67" xfId="0" applyNumberFormat="1" applyFont="1" applyFill="1" applyBorder="1" applyAlignment="1">
      <alignment horizontal="center" vertical="top"/>
    </xf>
    <xf numFmtId="0" fontId="2" fillId="0" borderId="38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vertical="top" wrapText="1"/>
    </xf>
    <xf numFmtId="49" fontId="18" fillId="0" borderId="66" xfId="0" applyNumberFormat="1" applyFont="1" applyFill="1" applyBorder="1" applyAlignment="1">
      <alignment horizontal="center" vertical="top"/>
    </xf>
    <xf numFmtId="49" fontId="3" fillId="0" borderId="33" xfId="0" applyNumberFormat="1" applyFont="1" applyFill="1" applyBorder="1" applyAlignment="1">
      <alignment horizontal="center" vertical="top"/>
    </xf>
    <xf numFmtId="0" fontId="3" fillId="0" borderId="69" xfId="0" applyNumberFormat="1" applyFont="1" applyFill="1" applyBorder="1" applyAlignment="1">
      <alignment horizontal="center" vertical="top"/>
    </xf>
    <xf numFmtId="49" fontId="3" fillId="0" borderId="69" xfId="0" applyNumberFormat="1" applyFont="1" applyFill="1" applyBorder="1" applyAlignment="1">
      <alignment horizontal="center" vertical="top"/>
    </xf>
    <xf numFmtId="49" fontId="2" fillId="0" borderId="68" xfId="0" applyNumberFormat="1" applyFont="1" applyFill="1" applyBorder="1" applyAlignment="1">
      <alignment horizontal="center" vertical="top"/>
    </xf>
    <xf numFmtId="0" fontId="2" fillId="0" borderId="53" xfId="0" applyFont="1" applyBorder="1" applyAlignment="1">
      <alignment vertical="top"/>
    </xf>
    <xf numFmtId="0" fontId="2" fillId="0" borderId="72" xfId="0" applyFont="1" applyBorder="1" applyAlignment="1">
      <alignment vertical="top"/>
    </xf>
    <xf numFmtId="0" fontId="2" fillId="0" borderId="56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16" fillId="0" borderId="53" xfId="0" applyFont="1" applyBorder="1" applyAlignment="1">
      <alignment vertical="top"/>
    </xf>
    <xf numFmtId="0" fontId="16" fillId="0" borderId="72" xfId="0" applyFont="1" applyBorder="1" applyAlignment="1">
      <alignment vertical="top"/>
    </xf>
    <xf numFmtId="0" fontId="16" fillId="0" borderId="14" xfId="0" applyFont="1" applyBorder="1" applyAlignment="1">
      <alignment vertical="top"/>
    </xf>
    <xf numFmtId="0" fontId="16" fillId="0" borderId="56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46" xfId="0" applyFont="1" applyFill="1" applyBorder="1" applyAlignment="1">
      <alignment vertical="top"/>
    </xf>
    <xf numFmtId="0" fontId="16" fillId="0" borderId="56" xfId="0" applyFont="1" applyFill="1" applyBorder="1" applyAlignment="1">
      <alignment vertical="top"/>
    </xf>
    <xf numFmtId="49" fontId="2" fillId="0" borderId="68" xfId="0" applyNumberFormat="1" applyFont="1" applyFill="1" applyBorder="1" applyAlignment="1">
      <alignment horizontal="center" vertical="top" wrapText="1"/>
    </xf>
    <xf numFmtId="0" fontId="7" fillId="0" borderId="74" xfId="0" applyFont="1" applyBorder="1" applyAlignment="1">
      <alignment horizontal="center" vertical="top"/>
    </xf>
    <xf numFmtId="164" fontId="7" fillId="0" borderId="36" xfId="0" applyNumberFormat="1" applyFont="1" applyBorder="1" applyAlignment="1">
      <alignment horizontal="center" vertical="center"/>
    </xf>
    <xf numFmtId="164" fontId="7" fillId="4" borderId="74" xfId="0" applyNumberFormat="1" applyFont="1" applyFill="1" applyBorder="1" applyAlignment="1">
      <alignment horizontal="center" vertical="center" wrapText="1"/>
    </xf>
    <xf numFmtId="164" fontId="7" fillId="4" borderId="63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2" fillId="0" borderId="0" xfId="1" applyFont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25" xfId="0" applyNumberFormat="1" applyFont="1" applyFill="1" applyBorder="1" applyAlignment="1">
      <alignment horizontal="right" vertical="top"/>
    </xf>
    <xf numFmtId="49" fontId="6" fillId="3" borderId="57" xfId="0" applyNumberFormat="1" applyFont="1" applyFill="1" applyBorder="1" applyAlignment="1">
      <alignment horizontal="right" vertical="top"/>
    </xf>
    <xf numFmtId="49" fontId="6" fillId="3" borderId="49" xfId="0" applyNumberFormat="1" applyFont="1" applyFill="1" applyBorder="1" applyAlignment="1">
      <alignment horizontal="center" vertical="top"/>
    </xf>
    <xf numFmtId="49" fontId="6" fillId="3" borderId="21" xfId="0" applyNumberFormat="1" applyFont="1" applyFill="1" applyBorder="1" applyAlignment="1">
      <alignment horizontal="center" vertical="top"/>
    </xf>
    <xf numFmtId="49" fontId="6" fillId="3" borderId="25" xfId="0" applyNumberFormat="1" applyFont="1" applyFill="1" applyBorder="1" applyAlignment="1">
      <alignment horizontal="center" vertical="top"/>
    </xf>
    <xf numFmtId="49" fontId="5" fillId="4" borderId="53" xfId="0" applyNumberFormat="1" applyFont="1" applyFill="1" applyBorder="1" applyAlignment="1">
      <alignment vertical="top" wrapText="1"/>
    </xf>
    <xf numFmtId="0" fontId="10" fillId="0" borderId="19" xfId="0" applyFont="1" applyBorder="1" applyAlignment="1">
      <alignment wrapText="1"/>
    </xf>
    <xf numFmtId="49" fontId="6" fillId="2" borderId="53" xfId="0" applyNumberFormat="1" applyFont="1" applyFill="1" applyBorder="1" applyAlignment="1">
      <alignment horizontal="center" vertical="top"/>
    </xf>
    <xf numFmtId="49" fontId="6" fillId="2" borderId="46" xfId="0" applyNumberFormat="1" applyFont="1" applyFill="1" applyBorder="1" applyAlignment="1">
      <alignment horizontal="center" vertical="top"/>
    </xf>
    <xf numFmtId="49" fontId="6" fillId="2" borderId="56" xfId="0" applyNumberFormat="1" applyFont="1" applyFill="1" applyBorder="1" applyAlignment="1">
      <alignment horizontal="center" vertical="top"/>
    </xf>
    <xf numFmtId="49" fontId="6" fillId="0" borderId="49" xfId="0" applyNumberFormat="1" applyFont="1" applyBorder="1" applyAlignment="1">
      <alignment horizontal="center" vertical="top"/>
    </xf>
    <xf numFmtId="49" fontId="6" fillId="0" borderId="25" xfId="0" applyNumberFormat="1" applyFont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5" fillId="0" borderId="31" xfId="0" applyFont="1" applyFill="1" applyBorder="1" applyAlignment="1">
      <alignment horizontal="left" vertical="top" wrapText="1"/>
    </xf>
    <xf numFmtId="49" fontId="5" fillId="4" borderId="52" xfId="0" applyNumberFormat="1" applyFont="1" applyFill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0" fontId="2" fillId="6" borderId="45" xfId="0" applyFont="1" applyFill="1" applyBorder="1" applyAlignment="1">
      <alignment horizontal="center" vertical="top"/>
    </xf>
    <xf numFmtId="0" fontId="2" fillId="6" borderId="40" xfId="0" applyFont="1" applyFill="1" applyBorder="1" applyAlignment="1">
      <alignment horizontal="center" vertical="top"/>
    </xf>
    <xf numFmtId="0" fontId="5" fillId="0" borderId="67" xfId="0" applyFont="1" applyFill="1" applyBorder="1" applyAlignment="1">
      <alignment horizontal="left" vertical="top" wrapText="1"/>
    </xf>
    <xf numFmtId="0" fontId="5" fillId="0" borderId="68" xfId="0" applyFont="1" applyFill="1" applyBorder="1" applyAlignment="1">
      <alignment horizontal="left" vertical="top" wrapText="1"/>
    </xf>
    <xf numFmtId="49" fontId="2" fillId="0" borderId="67" xfId="0" applyNumberFormat="1" applyFont="1" applyFill="1" applyBorder="1" applyAlignment="1">
      <alignment horizontal="center" vertical="top" wrapText="1"/>
    </xf>
    <xf numFmtId="49" fontId="2" fillId="0" borderId="68" xfId="0" applyNumberFormat="1" applyFont="1" applyFill="1" applyBorder="1" applyAlignment="1">
      <alignment horizontal="center" vertical="top" wrapText="1"/>
    </xf>
    <xf numFmtId="49" fontId="2" fillId="0" borderId="69" xfId="0" applyNumberFormat="1" applyFont="1" applyFill="1" applyBorder="1" applyAlignment="1">
      <alignment horizontal="center" vertical="top" wrapText="1"/>
    </xf>
    <xf numFmtId="49" fontId="5" fillId="0" borderId="54" xfId="0" applyNumberFormat="1" applyFont="1" applyFill="1" applyBorder="1" applyAlignment="1">
      <alignment horizontal="left" vertical="top" wrapText="1"/>
    </xf>
    <xf numFmtId="49" fontId="5" fillId="0" borderId="56" xfId="0" applyNumberFormat="1" applyFont="1" applyFill="1" applyBorder="1" applyAlignment="1">
      <alignment horizontal="left" vertical="top" wrapText="1"/>
    </xf>
    <xf numFmtId="49" fontId="2" fillId="0" borderId="49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Fill="1" applyBorder="1" applyAlignment="1">
      <alignment horizontal="center" vertical="top" wrapText="1"/>
    </xf>
    <xf numFmtId="49" fontId="2" fillId="0" borderId="25" xfId="0" applyNumberFormat="1" applyFont="1" applyFill="1" applyBorder="1" applyAlignment="1">
      <alignment horizontal="center" vertical="top" wrapText="1"/>
    </xf>
    <xf numFmtId="0" fontId="5" fillId="0" borderId="69" xfId="0" applyFont="1" applyFill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7" xfId="0" applyNumberFormat="1" applyFont="1" applyFill="1" applyBorder="1" applyAlignment="1">
      <alignment horizontal="right" vertical="top"/>
    </xf>
    <xf numFmtId="49" fontId="6" fillId="3" borderId="33" xfId="0" applyNumberFormat="1" applyFont="1" applyFill="1" applyBorder="1" applyAlignment="1">
      <alignment horizontal="center" vertical="top"/>
    </xf>
    <xf numFmtId="49" fontId="6" fillId="3" borderId="35" xfId="0" applyNumberFormat="1" applyFont="1" applyFill="1" applyBorder="1" applyAlignment="1">
      <alignment horizontal="center" vertical="top"/>
    </xf>
    <xf numFmtId="49" fontId="6" fillId="3" borderId="38" xfId="0" applyNumberFormat="1" applyFont="1" applyFill="1" applyBorder="1" applyAlignment="1">
      <alignment horizontal="center" vertical="top"/>
    </xf>
    <xf numFmtId="0" fontId="0" fillId="0" borderId="46" xfId="0" applyBorder="1" applyAlignment="1">
      <alignment vertical="top" wrapText="1"/>
    </xf>
    <xf numFmtId="49" fontId="6" fillId="0" borderId="5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/>
    </xf>
    <xf numFmtId="49" fontId="2" fillId="0" borderId="45" xfId="0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8" fillId="0" borderId="58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5" fillId="0" borderId="54" xfId="0" applyFont="1" applyBorder="1" applyAlignment="1">
      <alignment horizontal="center" vertical="center" textRotation="90" wrapText="1"/>
    </xf>
    <xf numFmtId="0" fontId="10" fillId="0" borderId="56" xfId="0" applyFont="1" applyBorder="1"/>
    <xf numFmtId="0" fontId="5" fillId="0" borderId="54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left" vertical="top"/>
    </xf>
    <xf numFmtId="49" fontId="6" fillId="3" borderId="10" xfId="0" applyNumberFormat="1" applyFont="1" applyFill="1" applyBorder="1" applyAlignment="1">
      <alignment horizontal="left" vertical="top"/>
    </xf>
    <xf numFmtId="49" fontId="6" fillId="3" borderId="59" xfId="0" applyNumberFormat="1" applyFont="1" applyFill="1" applyBorder="1" applyAlignment="1">
      <alignment horizontal="left" vertical="top"/>
    </xf>
    <xf numFmtId="0" fontId="14" fillId="7" borderId="46" xfId="0" applyFont="1" applyFill="1" applyBorder="1" applyAlignment="1">
      <alignment horizontal="left" wrapText="1"/>
    </xf>
    <xf numFmtId="0" fontId="10" fillId="7" borderId="56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3" fillId="0" borderId="68" xfId="0" applyNumberFormat="1" applyFont="1" applyFill="1" applyBorder="1" applyAlignment="1">
      <alignment horizontal="center" vertical="top" wrapText="1"/>
    </xf>
    <xf numFmtId="0" fontId="10" fillId="0" borderId="69" xfId="0" applyFont="1" applyBorder="1" applyAlignment="1">
      <alignment horizontal="center" vertical="top" wrapText="1"/>
    </xf>
    <xf numFmtId="49" fontId="2" fillId="0" borderId="44" xfId="0" applyNumberFormat="1" applyFont="1" applyBorder="1" applyAlignment="1">
      <alignment horizontal="center" vertical="top"/>
    </xf>
    <xf numFmtId="0" fontId="5" fillId="0" borderId="22" xfId="0" applyFont="1" applyFill="1" applyBorder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 textRotation="90" wrapText="1"/>
    </xf>
    <xf numFmtId="0" fontId="2" fillId="0" borderId="13" xfId="0" applyNumberFormat="1" applyFont="1" applyBorder="1" applyAlignment="1">
      <alignment horizontal="center" vertical="center" textRotation="90" wrapText="1"/>
    </xf>
    <xf numFmtId="0" fontId="2" fillId="0" borderId="15" xfId="0" applyNumberFormat="1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49" fontId="6" fillId="0" borderId="21" xfId="0" applyNumberFormat="1" applyFont="1" applyBorder="1" applyAlignment="1">
      <alignment horizontal="center" vertical="top"/>
    </xf>
    <xf numFmtId="49" fontId="17" fillId="2" borderId="17" xfId="0" applyNumberFormat="1" applyFont="1" applyFill="1" applyBorder="1" applyAlignment="1">
      <alignment horizontal="center" vertical="top"/>
    </xf>
    <xf numFmtId="49" fontId="17" fillId="2" borderId="54" xfId="0" applyNumberFormat="1" applyFont="1" applyFill="1" applyBorder="1" applyAlignment="1">
      <alignment horizontal="center" vertical="top"/>
    </xf>
    <xf numFmtId="49" fontId="17" fillId="2" borderId="41" xfId="0" applyNumberFormat="1" applyFont="1" applyFill="1" applyBorder="1" applyAlignment="1">
      <alignment horizontal="center" vertical="top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right" vertical="top"/>
    </xf>
    <xf numFmtId="49" fontId="8" fillId="0" borderId="13" xfId="0" applyNumberFormat="1" applyFont="1" applyBorder="1" applyAlignment="1">
      <alignment horizontal="center" vertical="top" wrapText="1"/>
    </xf>
    <xf numFmtId="49" fontId="6" fillId="2" borderId="17" xfId="0" applyNumberFormat="1" applyFont="1" applyFill="1" applyBorder="1" applyAlignment="1">
      <alignment horizontal="center" vertical="top"/>
    </xf>
    <xf numFmtId="49" fontId="6" fillId="2" borderId="54" xfId="0" applyNumberFormat="1" applyFont="1" applyFill="1" applyBorder="1" applyAlignment="1">
      <alignment horizontal="center" vertical="top"/>
    </xf>
    <xf numFmtId="49" fontId="6" fillId="2" borderId="41" xfId="0" applyNumberFormat="1" applyFont="1" applyFill="1" applyBorder="1" applyAlignment="1">
      <alignment horizontal="center" vertical="top"/>
    </xf>
    <xf numFmtId="49" fontId="17" fillId="2" borderId="46" xfId="0" applyNumberFormat="1" applyFont="1" applyFill="1" applyBorder="1" applyAlignment="1">
      <alignment horizontal="center" vertical="top"/>
    </xf>
    <xf numFmtId="49" fontId="6" fillId="3" borderId="68" xfId="0" applyNumberFormat="1" applyFont="1" applyFill="1" applyBorder="1" applyAlignment="1">
      <alignment horizontal="center" vertical="top"/>
    </xf>
    <xf numFmtId="0" fontId="14" fillId="0" borderId="52" xfId="0" applyFont="1" applyBorder="1" applyAlignment="1">
      <alignment vertical="top" wrapText="1"/>
    </xf>
    <xf numFmtId="0" fontId="14" fillId="0" borderId="71" xfId="0" applyFont="1" applyBorder="1" applyAlignment="1">
      <alignment vertical="top" wrapText="1"/>
    </xf>
    <xf numFmtId="0" fontId="24" fillId="0" borderId="26" xfId="0" applyFont="1" applyBorder="1" applyAlignment="1">
      <alignment horizontal="left" wrapText="1"/>
    </xf>
    <xf numFmtId="0" fontId="24" fillId="0" borderId="0" xfId="0" applyNumberFormat="1" applyFont="1" applyAlignment="1">
      <alignment vertical="top" wrapText="1"/>
    </xf>
    <xf numFmtId="0" fontId="24" fillId="0" borderId="0" xfId="0" applyFont="1" applyAlignment="1">
      <alignment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10" fillId="0" borderId="25" xfId="0" applyFont="1" applyBorder="1"/>
    <xf numFmtId="0" fontId="5" fillId="0" borderId="51" xfId="0" applyFont="1" applyFill="1" applyBorder="1" applyAlignment="1">
      <alignment horizontal="center" vertical="center" textRotation="90" wrapText="1"/>
    </xf>
    <xf numFmtId="0" fontId="10" fillId="0" borderId="31" xfId="0" applyFont="1" applyBorder="1"/>
    <xf numFmtId="49" fontId="21" fillId="0" borderId="0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5" fillId="0" borderId="48" xfId="0" applyFont="1" applyBorder="1" applyAlignment="1">
      <alignment vertical="top" wrapText="1"/>
    </xf>
    <xf numFmtId="0" fontId="10" fillId="0" borderId="72" xfId="0" applyFont="1" applyBorder="1" applyAlignment="1">
      <alignment vertical="top" wrapText="1"/>
    </xf>
    <xf numFmtId="0" fontId="10" fillId="0" borderId="47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6" fillId="0" borderId="48" xfId="0" applyFont="1" applyBorder="1" applyAlignment="1">
      <alignment vertical="top" wrapText="1"/>
    </xf>
    <xf numFmtId="0" fontId="0" fillId="0" borderId="72" xfId="0" applyBorder="1" applyAlignment="1">
      <alignment vertical="top" wrapText="1"/>
    </xf>
    <xf numFmtId="0" fontId="16" fillId="0" borderId="32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47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0" fillId="0" borderId="32" xfId="0" applyFont="1" applyBorder="1" applyAlignment="1">
      <alignment vertical="top" wrapText="1"/>
    </xf>
    <xf numFmtId="0" fontId="10" fillId="0" borderId="14" xfId="0" applyFont="1" applyBorder="1" applyAlignment="1">
      <alignment vertical="top" wrapText="1"/>
    </xf>
    <xf numFmtId="0" fontId="0" fillId="0" borderId="56" xfId="0" applyBorder="1" applyAlignment="1">
      <alignment vertical="top" wrapText="1"/>
    </xf>
    <xf numFmtId="0" fontId="4" fillId="2" borderId="10" xfId="0" applyFont="1" applyFill="1" applyBorder="1" applyAlignment="1">
      <alignment horizontal="left" vertical="top"/>
    </xf>
    <xf numFmtId="49" fontId="2" fillId="0" borderId="7" xfId="0" applyNumberFormat="1" applyFont="1" applyFill="1" applyBorder="1" applyAlignment="1">
      <alignment horizontal="center" vertical="top"/>
    </xf>
    <xf numFmtId="49" fontId="2" fillId="0" borderId="2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49" fontId="2" fillId="0" borderId="69" xfId="0" applyNumberFormat="1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5" fillId="4" borderId="55" xfId="0" applyFont="1" applyFill="1" applyBorder="1" applyAlignment="1">
      <alignment horizontal="left" vertical="top" wrapText="1"/>
    </xf>
    <xf numFmtId="0" fontId="10" fillId="4" borderId="60" xfId="0" applyFont="1" applyFill="1" applyBorder="1" applyAlignment="1">
      <alignment horizontal="left" vertical="top" wrapText="1"/>
    </xf>
    <xf numFmtId="0" fontId="10" fillId="4" borderId="61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0" fillId="0" borderId="27" xfId="0" applyFont="1" applyBorder="1" applyAlignment="1">
      <alignment vertical="top" wrapText="1"/>
    </xf>
    <xf numFmtId="0" fontId="10" fillId="0" borderId="28" xfId="0" applyFont="1" applyBorder="1" applyAlignment="1">
      <alignment vertical="top" wrapText="1"/>
    </xf>
    <xf numFmtId="0" fontId="25" fillId="5" borderId="2" xfId="0" applyFont="1" applyFill="1" applyBorder="1" applyAlignment="1">
      <alignment horizontal="right" vertical="top" wrapText="1"/>
    </xf>
    <xf numFmtId="0" fontId="14" fillId="0" borderId="3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0" fontId="4" fillId="0" borderId="3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4" fillId="6" borderId="2" xfId="0" applyFont="1" applyFill="1" applyBorder="1" applyAlignment="1">
      <alignment horizontal="right" vertical="top" wrapText="1"/>
    </xf>
    <xf numFmtId="0" fontId="10" fillId="6" borderId="3" xfId="0" applyFont="1" applyFill="1" applyBorder="1" applyAlignment="1">
      <alignment vertical="top" wrapText="1"/>
    </xf>
    <xf numFmtId="0" fontId="10" fillId="6" borderId="9" xfId="0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top" wrapText="1"/>
    </xf>
    <xf numFmtId="0" fontId="10" fillId="0" borderId="29" xfId="0" applyFont="1" applyBorder="1" applyAlignment="1">
      <alignment vertical="top" wrapText="1"/>
    </xf>
    <xf numFmtId="0" fontId="10" fillId="0" borderId="70" xfId="0" applyFont="1" applyBorder="1" applyAlignment="1">
      <alignment vertical="top" wrapText="1"/>
    </xf>
    <xf numFmtId="0" fontId="5" fillId="0" borderId="24" xfId="0" applyFont="1" applyBorder="1" applyAlignment="1">
      <alignment horizontal="left" vertical="top" wrapText="1"/>
    </xf>
    <xf numFmtId="0" fontId="10" fillId="0" borderId="62" xfId="0" applyFont="1" applyBorder="1" applyAlignment="1">
      <alignment vertical="top" wrapText="1"/>
    </xf>
    <xf numFmtId="0" fontId="10" fillId="0" borderId="63" xfId="0" applyFont="1" applyBorder="1" applyAlignment="1">
      <alignment vertical="top" wrapText="1"/>
    </xf>
    <xf numFmtId="0" fontId="10" fillId="0" borderId="66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10" fillId="0" borderId="5" xfId="0" applyFont="1" applyBorder="1" applyAlignment="1">
      <alignment vertical="top" wrapText="1"/>
    </xf>
    <xf numFmtId="0" fontId="10" fillId="0" borderId="30" xfId="0" applyFont="1" applyBorder="1" applyAlignment="1">
      <alignment vertical="top" wrapText="1"/>
    </xf>
    <xf numFmtId="0" fontId="5" fillId="4" borderId="24" xfId="0" applyFont="1" applyFill="1" applyBorder="1" applyAlignment="1">
      <alignment horizontal="left" vertical="top" wrapText="1"/>
    </xf>
    <xf numFmtId="0" fontId="10" fillId="4" borderId="62" xfId="0" applyFont="1" applyFill="1" applyBorder="1" applyAlignment="1">
      <alignment horizontal="left" vertical="top" wrapText="1"/>
    </xf>
    <xf numFmtId="0" fontId="10" fillId="4" borderId="63" xfId="0" applyFont="1" applyFill="1" applyBorder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1.3888888888888928E-3"/>
          <c:y val="0.22453703703703731"/>
          <c:w val="0.81388888888888977"/>
          <c:h val="0.77314814814814925"/>
        </c:manualLayout>
      </c:layout>
      <c:pie3DChart>
        <c:varyColors val="1"/>
        <c:ser>
          <c:idx val="0"/>
          <c:order val="0"/>
          <c:spPr>
            <a:solidFill>
              <a:schemeClr val="bg2">
                <a:lumMod val="90000"/>
              </a:schemeClr>
            </a:solidFill>
          </c:spPr>
          <c:explosion val="25"/>
          <c:dLbls>
            <c:dLbl>
              <c:idx val="2"/>
              <c:layout>
                <c:manualLayout>
                  <c:x val="0.24340179352580954"/>
                  <c:y val="0.20529053659959198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[1]Ataskaita!$D$9:$D$11</c:f>
              <c:strCache>
                <c:ptCount val="3"/>
                <c:pt idx="0">
                  <c:v>Faktiškai įvykdyta</c:v>
                </c:pt>
              </c:strCache>
            </c:strRef>
          </c:cat>
          <c:val>
            <c:numRef>
              <c:f>[1]Ataskaita!$E$9:$E$11</c:f>
              <c:numCache>
                <c:formatCode>General</c:formatCode>
                <c:ptCount val="3"/>
                <c:pt idx="0">
                  <c:v>23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</c:spPr>
    </c:plotArea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85725</xdr:rowOff>
    </xdr:from>
    <xdr:to>
      <xdr:col>7</xdr:col>
      <xdr:colOff>447675</xdr:colOff>
      <xdr:row>28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pr.Ataskai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taskaita"/>
      <sheetName val="Priemonių suvestinė"/>
      <sheetName val="Priemoniu vykdytoju kodai"/>
    </sheetNames>
    <sheetDataSet>
      <sheetData sheetId="0">
        <row r="9">
          <cell r="D9" t="str">
            <v>Faktiškai įvykdyta</v>
          </cell>
          <cell r="E9">
            <v>23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5"/>
  <sheetViews>
    <sheetView topLeftCell="A13" workbookViewId="0">
      <selection activeCell="L32" sqref="L32"/>
    </sheetView>
  </sheetViews>
  <sheetFormatPr defaultRowHeight="12.75"/>
  <sheetData>
    <row r="2" spans="2:10" ht="15.75">
      <c r="B2" s="176" t="s">
        <v>193</v>
      </c>
      <c r="C2" s="177"/>
      <c r="D2" s="177"/>
      <c r="E2" s="177"/>
      <c r="F2" s="177"/>
      <c r="G2" s="177"/>
      <c r="H2" s="177"/>
      <c r="I2" s="177"/>
      <c r="J2" s="166"/>
    </row>
    <row r="3" spans="2:10" ht="10.5" customHeight="1">
      <c r="B3" s="176" t="s">
        <v>201</v>
      </c>
      <c r="C3" s="177"/>
      <c r="D3" s="177"/>
      <c r="E3" s="177"/>
      <c r="F3" s="177"/>
      <c r="G3" s="177"/>
      <c r="H3" s="177"/>
      <c r="I3" s="177"/>
      <c r="J3" s="166"/>
    </row>
    <row r="4" spans="2:10" ht="9.75" customHeight="1">
      <c r="B4" s="177"/>
      <c r="C4" s="177"/>
      <c r="D4" s="177"/>
      <c r="E4" s="177"/>
      <c r="F4" s="177"/>
      <c r="G4" s="177"/>
      <c r="H4" s="177"/>
      <c r="I4" s="177"/>
      <c r="J4" s="166"/>
    </row>
    <row r="5" spans="2:10" ht="15.75">
      <c r="B5" s="176" t="s">
        <v>194</v>
      </c>
      <c r="C5" s="176"/>
      <c r="D5" s="176"/>
      <c r="E5" s="176"/>
      <c r="F5" s="176"/>
      <c r="G5" s="176"/>
      <c r="H5" s="176"/>
      <c r="I5" s="167"/>
    </row>
    <row r="6" spans="2:10" ht="15.75">
      <c r="B6" s="166"/>
      <c r="C6" s="166"/>
      <c r="D6" s="166"/>
      <c r="E6" s="166"/>
      <c r="F6" s="166"/>
      <c r="G6" s="166"/>
      <c r="H6" s="166"/>
      <c r="I6" s="167"/>
    </row>
    <row r="7" spans="2:10" ht="15.75">
      <c r="B7" s="168" t="s">
        <v>202</v>
      </c>
      <c r="C7" s="168"/>
      <c r="D7" s="168"/>
      <c r="E7" s="168"/>
      <c r="F7" s="168"/>
      <c r="G7" s="168"/>
      <c r="H7" s="168"/>
      <c r="I7" s="168"/>
      <c r="J7" s="168"/>
    </row>
    <row r="8" spans="2:10" ht="15.75">
      <c r="B8" s="178" t="s">
        <v>195</v>
      </c>
      <c r="C8" s="179"/>
      <c r="D8" s="169">
        <v>17</v>
      </c>
      <c r="E8" s="170"/>
      <c r="F8" s="168" t="s">
        <v>196</v>
      </c>
      <c r="G8" s="168"/>
      <c r="H8" s="168"/>
      <c r="I8" s="168"/>
      <c r="J8" s="168"/>
    </row>
    <row r="9" spans="2:10" ht="15.75">
      <c r="B9" s="168"/>
      <c r="C9" s="170"/>
      <c r="D9" s="169"/>
      <c r="E9" s="171"/>
      <c r="F9" s="175"/>
      <c r="G9" s="175"/>
      <c r="H9" s="175"/>
      <c r="I9" s="175"/>
      <c r="J9" s="175"/>
    </row>
    <row r="10" spans="2:10" ht="15.75">
      <c r="C10" s="170"/>
      <c r="D10" s="169"/>
      <c r="E10" s="171"/>
      <c r="F10" s="175"/>
      <c r="G10" s="175"/>
      <c r="H10" s="175"/>
      <c r="I10" s="175"/>
      <c r="J10" s="175"/>
    </row>
    <row r="11" spans="2:10" ht="15.75">
      <c r="C11" s="180" t="s">
        <v>200</v>
      </c>
      <c r="D11" s="180"/>
      <c r="E11" s="180"/>
      <c r="F11" s="180"/>
      <c r="G11" s="180"/>
    </row>
    <row r="30" spans="2:10" ht="15.75">
      <c r="B30" s="166"/>
      <c r="C30" s="166"/>
      <c r="D30" s="166"/>
      <c r="E30" s="166"/>
      <c r="F30" s="166"/>
      <c r="G30" s="166"/>
      <c r="H30" s="166"/>
      <c r="I30" s="167"/>
    </row>
    <row r="31" spans="2:10" ht="36" customHeight="1"/>
    <row r="32" spans="2:10" ht="36" customHeight="1">
      <c r="B32" s="181" t="s">
        <v>197</v>
      </c>
      <c r="C32" s="181"/>
      <c r="D32" s="181"/>
      <c r="E32" s="181"/>
      <c r="F32" s="181"/>
      <c r="G32" s="181"/>
      <c r="H32" s="181"/>
      <c r="I32" s="181"/>
      <c r="J32" s="172"/>
    </row>
    <row r="33" spans="2:10" ht="33.75" customHeight="1">
      <c r="B33" s="182" t="s">
        <v>198</v>
      </c>
      <c r="C33" s="182"/>
      <c r="D33" s="182"/>
      <c r="E33" s="182"/>
      <c r="F33" s="182"/>
      <c r="G33" s="182"/>
      <c r="H33" s="182"/>
      <c r="I33" s="182"/>
      <c r="J33" s="173"/>
    </row>
    <row r="34" spans="2:10" ht="33.75" customHeight="1">
      <c r="B34" s="183" t="s">
        <v>204</v>
      </c>
      <c r="C34" s="183"/>
      <c r="D34" s="183"/>
      <c r="E34" s="183"/>
      <c r="F34" s="183"/>
      <c r="G34" s="183"/>
      <c r="H34" s="183"/>
      <c r="I34" s="183"/>
      <c r="J34" s="174"/>
    </row>
    <row r="35" spans="2:10" ht="30.75" customHeight="1">
      <c r="B35" s="183" t="s">
        <v>199</v>
      </c>
      <c r="C35" s="184"/>
      <c r="D35" s="184"/>
      <c r="E35" s="184"/>
      <c r="F35" s="184"/>
      <c r="G35" s="184"/>
      <c r="H35" s="184"/>
      <c r="I35" s="184"/>
      <c r="J35" s="174"/>
    </row>
  </sheetData>
  <mergeCells count="11">
    <mergeCell ref="C11:G11"/>
    <mergeCell ref="B32:I32"/>
    <mergeCell ref="B33:I33"/>
    <mergeCell ref="B34:I34"/>
    <mergeCell ref="B35:I35"/>
    <mergeCell ref="F10:J10"/>
    <mergeCell ref="B2:I2"/>
    <mergeCell ref="B3:I4"/>
    <mergeCell ref="B5:H5"/>
    <mergeCell ref="B8:C8"/>
    <mergeCell ref="F9:J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91"/>
  <sheetViews>
    <sheetView tabSelected="1" zoomScaleNormal="100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0.85546875" style="1" customWidth="1"/>
    <col min="5" max="5" width="7.85546875" style="2" customWidth="1"/>
    <col min="6" max="6" width="4.42578125" style="1" customWidth="1"/>
    <col min="7" max="7" width="5.28515625" style="3" customWidth="1"/>
    <col min="8" max="8" width="8.85546875" style="1" customWidth="1"/>
    <col min="9" max="9" width="8.7109375" style="1" customWidth="1"/>
    <col min="10" max="10" width="8.85546875" style="1" customWidth="1"/>
    <col min="11" max="11" width="23.28515625" style="1" customWidth="1"/>
    <col min="12" max="12" width="6.140625" style="4" customWidth="1"/>
    <col min="13" max="13" width="5.85546875" style="1" customWidth="1"/>
    <col min="14" max="14" width="12.42578125" style="5" customWidth="1"/>
    <col min="15" max="15" width="12" style="5" customWidth="1"/>
    <col min="16" max="16384" width="9.140625" style="5"/>
  </cols>
  <sheetData>
    <row r="1" spans="1:19" ht="44.25" customHeight="1">
      <c r="I1" s="231" t="s">
        <v>221</v>
      </c>
      <c r="J1" s="232"/>
      <c r="K1" s="232"/>
      <c r="L1" s="232"/>
      <c r="M1" s="232"/>
    </row>
    <row r="2" spans="1:19" ht="12.75" customHeight="1">
      <c r="D2" s="284" t="s">
        <v>146</v>
      </c>
      <c r="E2" s="285"/>
      <c r="F2" s="285"/>
      <c r="G2" s="285"/>
      <c r="H2" s="285"/>
      <c r="I2" s="25"/>
      <c r="J2" s="26"/>
      <c r="K2" s="26"/>
      <c r="L2" s="26"/>
      <c r="M2" s="26"/>
      <c r="N2" s="27"/>
      <c r="O2" s="27"/>
      <c r="P2" s="27"/>
      <c r="Q2" s="27"/>
      <c r="R2" s="27"/>
      <c r="S2" s="27"/>
    </row>
    <row r="3" spans="1:19" ht="15.75" customHeight="1" thickBot="1">
      <c r="A3" s="6"/>
      <c r="B3" s="70"/>
      <c r="C3" s="70"/>
      <c r="D3" s="283" t="s">
        <v>49</v>
      </c>
      <c r="E3" s="283"/>
      <c r="F3" s="283"/>
      <c r="G3" s="283"/>
      <c r="H3" s="283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36.75" customHeight="1">
      <c r="A4" s="265" t="s">
        <v>0</v>
      </c>
      <c r="B4" s="268" t="s">
        <v>1</v>
      </c>
      <c r="C4" s="268" t="s">
        <v>2</v>
      </c>
      <c r="D4" s="271" t="s">
        <v>3</v>
      </c>
      <c r="E4" s="252" t="s">
        <v>4</v>
      </c>
      <c r="F4" s="255" t="s">
        <v>5</v>
      </c>
      <c r="G4" s="258" t="s">
        <v>6</v>
      </c>
      <c r="H4" s="286" t="s">
        <v>206</v>
      </c>
      <c r="I4" s="287"/>
      <c r="J4" s="288"/>
      <c r="K4" s="250" t="s">
        <v>147</v>
      </c>
      <c r="L4" s="251"/>
      <c r="M4" s="251"/>
      <c r="N4" s="289" t="s">
        <v>207</v>
      </c>
      <c r="O4" s="291" t="s">
        <v>148</v>
      </c>
    </row>
    <row r="5" spans="1:19" ht="15" customHeight="1">
      <c r="A5" s="266"/>
      <c r="B5" s="269"/>
      <c r="C5" s="269"/>
      <c r="D5" s="272"/>
      <c r="E5" s="253"/>
      <c r="F5" s="256"/>
      <c r="G5" s="259"/>
      <c r="H5" s="233" t="s">
        <v>149</v>
      </c>
      <c r="I5" s="293" t="s">
        <v>150</v>
      </c>
      <c r="J5" s="295" t="s">
        <v>151</v>
      </c>
      <c r="K5" s="235" t="s">
        <v>3</v>
      </c>
      <c r="L5" s="237"/>
      <c r="M5" s="238"/>
      <c r="N5" s="290"/>
      <c r="O5" s="292"/>
    </row>
    <row r="6" spans="1:19" ht="88.5" customHeight="1" thickBot="1">
      <c r="A6" s="267"/>
      <c r="B6" s="270"/>
      <c r="C6" s="270"/>
      <c r="D6" s="273"/>
      <c r="E6" s="254"/>
      <c r="F6" s="257"/>
      <c r="G6" s="260"/>
      <c r="H6" s="234"/>
      <c r="I6" s="294"/>
      <c r="J6" s="296"/>
      <c r="K6" s="236"/>
      <c r="L6" s="105" t="s">
        <v>152</v>
      </c>
      <c r="M6" s="106" t="s">
        <v>153</v>
      </c>
      <c r="N6" s="290"/>
      <c r="O6" s="292"/>
    </row>
    <row r="7" spans="1:19" ht="12.75" customHeight="1" thickBot="1">
      <c r="A7" s="7" t="s">
        <v>7</v>
      </c>
      <c r="B7" s="313" t="s">
        <v>111</v>
      </c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148"/>
      <c r="O7" s="149"/>
    </row>
    <row r="8" spans="1:19" ht="12.75" customHeight="1" thickBot="1">
      <c r="A8" s="8" t="s">
        <v>7</v>
      </c>
      <c r="B8" s="9" t="s">
        <v>7</v>
      </c>
      <c r="C8" s="239" t="s">
        <v>208</v>
      </c>
      <c r="D8" s="240"/>
      <c r="E8" s="241"/>
      <c r="F8" s="241"/>
      <c r="G8" s="240"/>
      <c r="H8" s="240"/>
      <c r="I8" s="240"/>
      <c r="J8" s="240"/>
      <c r="K8" s="240"/>
      <c r="L8" s="240"/>
      <c r="M8" s="240"/>
      <c r="N8" s="150"/>
      <c r="O8" s="151"/>
    </row>
    <row r="9" spans="1:19" ht="12.75" customHeight="1">
      <c r="A9" s="194" t="s">
        <v>7</v>
      </c>
      <c r="B9" s="189" t="s">
        <v>7</v>
      </c>
      <c r="C9" s="197" t="s">
        <v>7</v>
      </c>
      <c r="D9" s="199" t="s">
        <v>54</v>
      </c>
      <c r="E9" s="228" t="s">
        <v>77</v>
      </c>
      <c r="F9" s="225" t="s">
        <v>118</v>
      </c>
      <c r="G9" s="10" t="s">
        <v>92</v>
      </c>
      <c r="H9" s="39">
        <v>206.1</v>
      </c>
      <c r="I9" s="11">
        <v>207.6</v>
      </c>
      <c r="J9" s="11">
        <v>206.4</v>
      </c>
      <c r="K9" s="29" t="s">
        <v>55</v>
      </c>
      <c r="L9" s="73" t="s">
        <v>132</v>
      </c>
      <c r="M9" s="128" t="s">
        <v>162</v>
      </c>
      <c r="N9" s="299" t="s">
        <v>209</v>
      </c>
      <c r="O9" s="300"/>
      <c r="P9" s="65"/>
      <c r="Q9" s="65"/>
      <c r="R9" s="65"/>
      <c r="S9" s="65"/>
    </row>
    <row r="10" spans="1:19" ht="12.75" customHeight="1">
      <c r="A10" s="195"/>
      <c r="B10" s="190"/>
      <c r="C10" s="261"/>
      <c r="D10" s="249"/>
      <c r="E10" s="229"/>
      <c r="F10" s="248"/>
      <c r="G10" s="12" t="s">
        <v>145</v>
      </c>
      <c r="H10" s="41">
        <v>0</v>
      </c>
      <c r="I10" s="13">
        <v>6.9</v>
      </c>
      <c r="J10" s="13">
        <v>6.9</v>
      </c>
      <c r="K10" s="30" t="s">
        <v>56</v>
      </c>
      <c r="L10" s="38" t="s">
        <v>84</v>
      </c>
      <c r="M10" s="129" t="s">
        <v>131</v>
      </c>
      <c r="N10" s="310"/>
      <c r="O10" s="311"/>
      <c r="P10" s="65"/>
      <c r="Q10" s="65"/>
      <c r="R10" s="65"/>
      <c r="S10" s="65"/>
    </row>
    <row r="11" spans="1:19" ht="12.75" customHeight="1">
      <c r="A11" s="195"/>
      <c r="B11" s="190"/>
      <c r="C11" s="261"/>
      <c r="D11" s="249"/>
      <c r="E11" s="229"/>
      <c r="F11" s="248"/>
      <c r="G11" s="12"/>
      <c r="H11" s="41"/>
      <c r="I11" s="13"/>
      <c r="J11" s="13"/>
      <c r="K11" s="31" t="s">
        <v>61</v>
      </c>
      <c r="L11" s="38" t="s">
        <v>128</v>
      </c>
      <c r="M11" s="129" t="s">
        <v>163</v>
      </c>
      <c r="N11" s="310"/>
      <c r="O11" s="311"/>
      <c r="P11" s="65"/>
      <c r="Q11" s="65"/>
      <c r="R11" s="65"/>
      <c r="S11" s="65"/>
    </row>
    <row r="12" spans="1:19" ht="27.75" customHeight="1" thickBot="1">
      <c r="A12" s="196"/>
      <c r="B12" s="191"/>
      <c r="C12" s="198"/>
      <c r="D12" s="200"/>
      <c r="E12" s="230"/>
      <c r="F12" s="226"/>
      <c r="G12" s="14" t="s">
        <v>8</v>
      </c>
      <c r="H12" s="43">
        <f>H9+H10</f>
        <v>206.1</v>
      </c>
      <c r="I12" s="43">
        <f t="shared" ref="I12:J12" si="0">I9+I10</f>
        <v>214.5</v>
      </c>
      <c r="J12" s="43">
        <f t="shared" si="0"/>
        <v>213.3</v>
      </c>
      <c r="K12" s="37"/>
      <c r="L12" s="68"/>
      <c r="M12" s="130"/>
      <c r="N12" s="301"/>
      <c r="O12" s="302"/>
      <c r="P12" s="65"/>
      <c r="Q12" s="65"/>
      <c r="R12" s="65"/>
      <c r="S12" s="65"/>
    </row>
    <row r="13" spans="1:19" ht="12.75" customHeight="1">
      <c r="A13" s="194" t="s">
        <v>7</v>
      </c>
      <c r="B13" s="189" t="s">
        <v>7</v>
      </c>
      <c r="C13" s="197" t="s">
        <v>9</v>
      </c>
      <c r="D13" s="199" t="s">
        <v>53</v>
      </c>
      <c r="E13" s="228" t="s">
        <v>78</v>
      </c>
      <c r="F13" s="225" t="s">
        <v>118</v>
      </c>
      <c r="G13" s="10" t="s">
        <v>92</v>
      </c>
      <c r="H13" s="39">
        <v>247.8</v>
      </c>
      <c r="I13" s="11">
        <v>253</v>
      </c>
      <c r="J13" s="11">
        <v>259.7</v>
      </c>
      <c r="K13" s="29" t="s">
        <v>55</v>
      </c>
      <c r="L13" s="74">
        <v>130</v>
      </c>
      <c r="M13" s="131">
        <v>141</v>
      </c>
      <c r="N13" s="303"/>
      <c r="O13" s="304"/>
      <c r="P13" s="65"/>
      <c r="Q13" s="65"/>
      <c r="R13" s="65"/>
      <c r="S13" s="65"/>
    </row>
    <row r="14" spans="1:19" ht="12.75" customHeight="1">
      <c r="A14" s="195"/>
      <c r="B14" s="190"/>
      <c r="C14" s="261"/>
      <c r="D14" s="249"/>
      <c r="E14" s="229"/>
      <c r="F14" s="248"/>
      <c r="G14" s="12" t="s">
        <v>145</v>
      </c>
      <c r="H14" s="41">
        <v>0</v>
      </c>
      <c r="I14" s="13">
        <v>9.8000000000000007</v>
      </c>
      <c r="J14" s="13">
        <v>9.8000000000000007</v>
      </c>
      <c r="K14" s="30" t="s">
        <v>56</v>
      </c>
      <c r="L14" s="75">
        <v>3</v>
      </c>
      <c r="M14" s="132">
        <v>4</v>
      </c>
      <c r="N14" s="307"/>
      <c r="O14" s="306"/>
      <c r="P14" s="65"/>
      <c r="Q14" s="65"/>
      <c r="R14" s="65"/>
      <c r="S14" s="65"/>
    </row>
    <row r="15" spans="1:19" ht="12.75" customHeight="1">
      <c r="A15" s="195"/>
      <c r="B15" s="190"/>
      <c r="C15" s="261"/>
      <c r="D15" s="249"/>
      <c r="E15" s="229"/>
      <c r="F15" s="248"/>
      <c r="G15" s="12"/>
      <c r="H15" s="41"/>
      <c r="I15" s="13"/>
      <c r="J15" s="13"/>
      <c r="K15" s="31" t="s">
        <v>61</v>
      </c>
      <c r="L15" s="38" t="s">
        <v>85</v>
      </c>
      <c r="M15" s="129" t="s">
        <v>164</v>
      </c>
      <c r="N15" s="307"/>
      <c r="O15" s="306"/>
      <c r="P15" s="65"/>
      <c r="Q15" s="65"/>
      <c r="R15" s="65"/>
      <c r="S15" s="65"/>
    </row>
    <row r="16" spans="1:19" ht="13.5" customHeight="1" thickBot="1">
      <c r="A16" s="196"/>
      <c r="B16" s="191"/>
      <c r="C16" s="198"/>
      <c r="D16" s="200"/>
      <c r="E16" s="230"/>
      <c r="F16" s="226"/>
      <c r="G16" s="14" t="s">
        <v>8</v>
      </c>
      <c r="H16" s="43">
        <f>H13+H14</f>
        <v>247.8</v>
      </c>
      <c r="I16" s="43">
        <f t="shared" ref="I16:J16" si="1">I13+I14</f>
        <v>262.8</v>
      </c>
      <c r="J16" s="43">
        <f t="shared" si="1"/>
        <v>269.5</v>
      </c>
      <c r="K16" s="37"/>
      <c r="L16" s="72"/>
      <c r="M16" s="133"/>
      <c r="N16" s="308"/>
      <c r="O16" s="309"/>
      <c r="P16" s="65"/>
      <c r="Q16" s="65"/>
      <c r="R16" s="65"/>
      <c r="S16" s="65"/>
    </row>
    <row r="17" spans="1:19" ht="12.75" customHeight="1">
      <c r="A17" s="194" t="s">
        <v>7</v>
      </c>
      <c r="B17" s="189" t="s">
        <v>7</v>
      </c>
      <c r="C17" s="197" t="s">
        <v>62</v>
      </c>
      <c r="D17" s="199" t="s">
        <v>50</v>
      </c>
      <c r="E17" s="228" t="s">
        <v>79</v>
      </c>
      <c r="F17" s="225" t="s">
        <v>118</v>
      </c>
      <c r="G17" s="10" t="s">
        <v>92</v>
      </c>
      <c r="H17" s="39">
        <v>498.3</v>
      </c>
      <c r="I17" s="11">
        <v>505.5</v>
      </c>
      <c r="J17" s="11">
        <v>505.2</v>
      </c>
      <c r="K17" s="29" t="s">
        <v>55</v>
      </c>
      <c r="L17" s="73" t="s">
        <v>134</v>
      </c>
      <c r="M17" s="128" t="s">
        <v>165</v>
      </c>
      <c r="N17" s="299" t="s">
        <v>210</v>
      </c>
      <c r="O17" s="300"/>
      <c r="P17" s="65"/>
      <c r="Q17" s="65"/>
      <c r="R17" s="65"/>
      <c r="S17" s="65"/>
    </row>
    <row r="18" spans="1:19" ht="12.75" customHeight="1" thickBot="1">
      <c r="A18" s="195"/>
      <c r="B18" s="190"/>
      <c r="C18" s="261"/>
      <c r="D18" s="249"/>
      <c r="E18" s="229"/>
      <c r="F18" s="248"/>
      <c r="G18" s="12" t="s">
        <v>145</v>
      </c>
      <c r="H18" s="41">
        <v>0</v>
      </c>
      <c r="I18" s="13">
        <v>22.2</v>
      </c>
      <c r="J18" s="13">
        <v>22.2</v>
      </c>
      <c r="K18" s="30" t="s">
        <v>56</v>
      </c>
      <c r="L18" s="38" t="s">
        <v>97</v>
      </c>
      <c r="M18" s="129" t="s">
        <v>131</v>
      </c>
      <c r="N18" s="310"/>
      <c r="O18" s="311"/>
      <c r="P18" s="65"/>
      <c r="Q18" s="65"/>
      <c r="R18" s="65"/>
      <c r="S18" s="65"/>
    </row>
    <row r="19" spans="1:19" ht="12.75" customHeight="1">
      <c r="A19" s="195"/>
      <c r="B19" s="190"/>
      <c r="C19" s="261"/>
      <c r="D19" s="249"/>
      <c r="E19" s="229"/>
      <c r="F19" s="248"/>
      <c r="G19" s="12"/>
      <c r="H19" s="41"/>
      <c r="I19" s="13"/>
      <c r="J19" s="13"/>
      <c r="K19" s="29" t="s">
        <v>57</v>
      </c>
      <c r="L19" s="76" t="s">
        <v>127</v>
      </c>
      <c r="M19" s="134" t="s">
        <v>126</v>
      </c>
      <c r="N19" s="310"/>
      <c r="O19" s="311"/>
      <c r="P19" s="65"/>
      <c r="Q19" s="65"/>
      <c r="R19" s="65"/>
      <c r="S19" s="65"/>
    </row>
    <row r="20" spans="1:19" ht="12.75" customHeight="1">
      <c r="A20" s="195"/>
      <c r="B20" s="190"/>
      <c r="C20" s="261"/>
      <c r="D20" s="249"/>
      <c r="E20" s="229"/>
      <c r="F20" s="248"/>
      <c r="G20" s="12"/>
      <c r="H20" s="41"/>
      <c r="I20" s="13"/>
      <c r="J20" s="13"/>
      <c r="K20" s="32" t="s">
        <v>87</v>
      </c>
      <c r="L20" s="76" t="s">
        <v>88</v>
      </c>
      <c r="M20" s="134" t="s">
        <v>88</v>
      </c>
      <c r="N20" s="310"/>
      <c r="O20" s="311"/>
      <c r="P20" s="65"/>
      <c r="Q20" s="65"/>
      <c r="R20" s="65"/>
      <c r="S20" s="65"/>
    </row>
    <row r="21" spans="1:19" ht="54" customHeight="1" thickBot="1">
      <c r="A21" s="196"/>
      <c r="B21" s="191"/>
      <c r="C21" s="198"/>
      <c r="D21" s="200"/>
      <c r="E21" s="230"/>
      <c r="F21" s="226"/>
      <c r="G21" s="14" t="s">
        <v>8</v>
      </c>
      <c r="H21" s="43">
        <f>H17+H18</f>
        <v>498.3</v>
      </c>
      <c r="I21" s="43">
        <f>I17+I18</f>
        <v>527.70000000000005</v>
      </c>
      <c r="J21" s="43">
        <f>J17+J18</f>
        <v>527.4</v>
      </c>
      <c r="K21" s="31" t="s">
        <v>61</v>
      </c>
      <c r="L21" s="38" t="s">
        <v>133</v>
      </c>
      <c r="M21" s="129" t="s">
        <v>166</v>
      </c>
      <c r="N21" s="301"/>
      <c r="O21" s="302"/>
      <c r="P21" s="65"/>
      <c r="Q21" s="65"/>
      <c r="R21" s="65"/>
      <c r="S21" s="65"/>
    </row>
    <row r="22" spans="1:19" ht="12.75" customHeight="1">
      <c r="A22" s="194" t="s">
        <v>7</v>
      </c>
      <c r="B22" s="189" t="s">
        <v>7</v>
      </c>
      <c r="C22" s="197" t="s">
        <v>63</v>
      </c>
      <c r="D22" s="199" t="s">
        <v>51</v>
      </c>
      <c r="E22" s="228" t="s">
        <v>80</v>
      </c>
      <c r="F22" s="225" t="s">
        <v>118</v>
      </c>
      <c r="G22" s="10" t="s">
        <v>92</v>
      </c>
      <c r="H22" s="39">
        <v>278.2</v>
      </c>
      <c r="I22" s="11">
        <v>286.89999999999998</v>
      </c>
      <c r="J22" s="11">
        <v>288.8</v>
      </c>
      <c r="K22" s="40" t="s">
        <v>57</v>
      </c>
      <c r="L22" s="73" t="s">
        <v>129</v>
      </c>
      <c r="M22" s="128" t="s">
        <v>167</v>
      </c>
      <c r="N22" s="303"/>
      <c r="O22" s="304"/>
      <c r="P22" s="65"/>
      <c r="Q22" s="65"/>
      <c r="R22" s="65"/>
      <c r="S22" s="65"/>
    </row>
    <row r="23" spans="1:19" ht="12.75" customHeight="1">
      <c r="A23" s="195"/>
      <c r="B23" s="190"/>
      <c r="C23" s="261"/>
      <c r="D23" s="249"/>
      <c r="E23" s="229"/>
      <c r="F23" s="248"/>
      <c r="G23" s="12" t="s">
        <v>145</v>
      </c>
      <c r="H23" s="41">
        <v>0</v>
      </c>
      <c r="I23" s="13">
        <v>12.1</v>
      </c>
      <c r="J23" s="13">
        <v>12.1</v>
      </c>
      <c r="K23" s="42" t="s">
        <v>90</v>
      </c>
      <c r="L23" s="38" t="s">
        <v>84</v>
      </c>
      <c r="M23" s="129" t="s">
        <v>168</v>
      </c>
      <c r="N23" s="307"/>
      <c r="O23" s="306"/>
      <c r="P23" s="65"/>
      <c r="Q23" s="65"/>
      <c r="R23" s="65"/>
      <c r="S23" s="65"/>
    </row>
    <row r="24" spans="1:19" ht="12.75" customHeight="1" thickBot="1">
      <c r="A24" s="196"/>
      <c r="B24" s="191"/>
      <c r="C24" s="198"/>
      <c r="D24" s="200"/>
      <c r="E24" s="230"/>
      <c r="F24" s="226"/>
      <c r="G24" s="14" t="s">
        <v>8</v>
      </c>
      <c r="H24" s="43">
        <f>H22+H23</f>
        <v>278.2</v>
      </c>
      <c r="I24" s="43">
        <f t="shared" ref="I24:J24" si="2">I22+I23</f>
        <v>299</v>
      </c>
      <c r="J24" s="43">
        <f t="shared" si="2"/>
        <v>300.90000000000003</v>
      </c>
      <c r="K24" s="37"/>
      <c r="L24" s="72"/>
      <c r="M24" s="133"/>
      <c r="N24" s="308"/>
      <c r="O24" s="309"/>
      <c r="P24" s="65"/>
      <c r="Q24" s="65"/>
      <c r="R24" s="65"/>
      <c r="S24" s="65"/>
    </row>
    <row r="25" spans="1:19" ht="12.75" customHeight="1">
      <c r="A25" s="194" t="s">
        <v>7</v>
      </c>
      <c r="B25" s="189" t="s">
        <v>7</v>
      </c>
      <c r="C25" s="197" t="s">
        <v>64</v>
      </c>
      <c r="D25" s="199" t="s">
        <v>52</v>
      </c>
      <c r="E25" s="228" t="s">
        <v>123</v>
      </c>
      <c r="F25" s="225" t="s">
        <v>118</v>
      </c>
      <c r="G25" s="10" t="s">
        <v>92</v>
      </c>
      <c r="H25" s="39">
        <v>118</v>
      </c>
      <c r="I25" s="11">
        <v>126.6</v>
      </c>
      <c r="J25" s="11">
        <v>126.3</v>
      </c>
      <c r="K25" s="52" t="s">
        <v>58</v>
      </c>
      <c r="L25" s="73" t="s">
        <v>135</v>
      </c>
      <c r="M25" s="164" t="s">
        <v>169</v>
      </c>
      <c r="N25" s="299" t="s">
        <v>211</v>
      </c>
      <c r="O25" s="300"/>
      <c r="P25" s="65"/>
      <c r="Q25" s="65"/>
      <c r="R25" s="65"/>
      <c r="S25" s="65"/>
    </row>
    <row r="26" spans="1:19" ht="12.75" customHeight="1">
      <c r="A26" s="195"/>
      <c r="B26" s="190"/>
      <c r="C26" s="261"/>
      <c r="D26" s="249"/>
      <c r="E26" s="229"/>
      <c r="F26" s="248"/>
      <c r="G26" s="12" t="s">
        <v>145</v>
      </c>
      <c r="H26" s="41">
        <v>0</v>
      </c>
      <c r="I26" s="13">
        <v>3.3</v>
      </c>
      <c r="J26" s="13">
        <v>3.3</v>
      </c>
      <c r="K26" s="52" t="s">
        <v>124</v>
      </c>
      <c r="L26" s="38" t="s">
        <v>136</v>
      </c>
      <c r="M26" s="165" t="s">
        <v>170</v>
      </c>
      <c r="N26" s="310"/>
      <c r="O26" s="311"/>
      <c r="P26" s="65"/>
      <c r="Q26" s="65"/>
      <c r="R26" s="65"/>
      <c r="S26" s="65"/>
    </row>
    <row r="27" spans="1:19" ht="27.75" customHeight="1">
      <c r="A27" s="195"/>
      <c r="B27" s="190"/>
      <c r="C27" s="261"/>
      <c r="D27" s="249"/>
      <c r="E27" s="229"/>
      <c r="F27" s="248"/>
      <c r="G27" s="12"/>
      <c r="H27" s="41">
        <v>0</v>
      </c>
      <c r="I27" s="13"/>
      <c r="J27" s="13"/>
      <c r="K27" s="52" t="s">
        <v>98</v>
      </c>
      <c r="L27" s="76" t="s">
        <v>127</v>
      </c>
      <c r="M27" s="134" t="s">
        <v>167</v>
      </c>
      <c r="N27" s="310"/>
      <c r="O27" s="311"/>
      <c r="P27" s="65"/>
      <c r="Q27" s="65"/>
      <c r="R27" s="65"/>
      <c r="S27" s="65"/>
    </row>
    <row r="28" spans="1:19" ht="42" customHeight="1" thickBot="1">
      <c r="A28" s="196"/>
      <c r="B28" s="191"/>
      <c r="C28" s="198"/>
      <c r="D28" s="200"/>
      <c r="E28" s="230"/>
      <c r="F28" s="226"/>
      <c r="G28" s="14" t="s">
        <v>8</v>
      </c>
      <c r="H28" s="43">
        <f>H25+H26</f>
        <v>118</v>
      </c>
      <c r="I28" s="43">
        <f t="shared" ref="I28:J28" si="3">I25+I26</f>
        <v>129.9</v>
      </c>
      <c r="J28" s="43">
        <f t="shared" si="3"/>
        <v>129.6</v>
      </c>
      <c r="K28" s="52" t="s">
        <v>99</v>
      </c>
      <c r="L28" s="76" t="s">
        <v>108</v>
      </c>
      <c r="M28" s="134" t="s">
        <v>171</v>
      </c>
      <c r="N28" s="301"/>
      <c r="O28" s="302"/>
      <c r="P28" s="65"/>
      <c r="Q28" s="65"/>
      <c r="R28" s="65"/>
      <c r="S28" s="65"/>
    </row>
    <row r="29" spans="1:19" ht="12.75" customHeight="1">
      <c r="A29" s="194" t="s">
        <v>7</v>
      </c>
      <c r="B29" s="189" t="s">
        <v>7</v>
      </c>
      <c r="C29" s="197" t="s">
        <v>93</v>
      </c>
      <c r="D29" s="199" t="s">
        <v>121</v>
      </c>
      <c r="E29" s="228" t="s">
        <v>81</v>
      </c>
      <c r="F29" s="225" t="s">
        <v>118</v>
      </c>
      <c r="G29" s="10" t="s">
        <v>92</v>
      </c>
      <c r="H29" s="39">
        <v>178.4</v>
      </c>
      <c r="I29" s="11">
        <v>241.9</v>
      </c>
      <c r="J29" s="50">
        <v>223</v>
      </c>
      <c r="K29" s="33" t="s">
        <v>59</v>
      </c>
      <c r="L29" s="78" t="s">
        <v>89</v>
      </c>
      <c r="M29" s="135" t="s">
        <v>174</v>
      </c>
      <c r="N29" s="299" t="s">
        <v>212</v>
      </c>
      <c r="O29" s="300"/>
      <c r="P29" s="65"/>
      <c r="Q29" s="65"/>
      <c r="R29" s="65"/>
      <c r="S29" s="65"/>
    </row>
    <row r="30" spans="1:19" ht="12.75" customHeight="1">
      <c r="A30" s="195"/>
      <c r="B30" s="190"/>
      <c r="C30" s="261"/>
      <c r="D30" s="249"/>
      <c r="E30" s="229"/>
      <c r="F30" s="248"/>
      <c r="G30" s="12" t="s">
        <v>145</v>
      </c>
      <c r="H30" s="41">
        <v>0</v>
      </c>
      <c r="I30" s="13">
        <v>3.8</v>
      </c>
      <c r="J30" s="49">
        <v>3.8</v>
      </c>
      <c r="K30" s="31" t="s">
        <v>60</v>
      </c>
      <c r="L30" s="79" t="s">
        <v>134</v>
      </c>
      <c r="M30" s="136" t="s">
        <v>172</v>
      </c>
      <c r="N30" s="310"/>
      <c r="O30" s="311"/>
      <c r="P30" s="65"/>
      <c r="Q30" s="65"/>
      <c r="R30" s="65"/>
      <c r="S30" s="65"/>
    </row>
    <row r="31" spans="1:19" ht="11.25" customHeight="1" thickBot="1">
      <c r="A31" s="195"/>
      <c r="B31" s="190"/>
      <c r="C31" s="261"/>
      <c r="D31" s="249"/>
      <c r="E31" s="229"/>
      <c r="F31" s="248"/>
      <c r="G31" s="12"/>
      <c r="H31" s="41"/>
      <c r="I31" s="48"/>
      <c r="J31" s="51"/>
      <c r="K31" s="91"/>
      <c r="L31" s="92"/>
      <c r="M31" s="137"/>
      <c r="N31" s="310"/>
      <c r="O31" s="311"/>
      <c r="P31" s="65"/>
      <c r="Q31" s="65"/>
      <c r="R31" s="65"/>
      <c r="S31" s="65"/>
    </row>
    <row r="32" spans="1:19" ht="14.25" customHeight="1" thickBot="1">
      <c r="A32" s="196"/>
      <c r="B32" s="191"/>
      <c r="C32" s="198"/>
      <c r="D32" s="200"/>
      <c r="E32" s="230"/>
      <c r="F32" s="226"/>
      <c r="G32" s="14" t="s">
        <v>8</v>
      </c>
      <c r="H32" s="43">
        <f>H29+H30</f>
        <v>178.4</v>
      </c>
      <c r="I32" s="43">
        <f t="shared" ref="I32:J32" si="4">I29+I30</f>
        <v>245.70000000000002</v>
      </c>
      <c r="J32" s="43">
        <f t="shared" si="4"/>
        <v>226.8</v>
      </c>
      <c r="K32" s="53" t="s">
        <v>61</v>
      </c>
      <c r="L32" s="77" t="s">
        <v>137</v>
      </c>
      <c r="M32" s="159" t="s">
        <v>173</v>
      </c>
      <c r="N32" s="301"/>
      <c r="O32" s="302"/>
      <c r="P32" s="65"/>
      <c r="Q32" s="65"/>
      <c r="R32" s="65"/>
      <c r="S32" s="65"/>
    </row>
    <row r="33" spans="1:19" ht="12.75" customHeight="1">
      <c r="A33" s="194" t="s">
        <v>7</v>
      </c>
      <c r="B33" s="189" t="s">
        <v>7</v>
      </c>
      <c r="C33" s="197" t="s">
        <v>94</v>
      </c>
      <c r="D33" s="199" t="s">
        <v>122</v>
      </c>
      <c r="E33" s="228" t="s">
        <v>76</v>
      </c>
      <c r="F33" s="225" t="s">
        <v>118</v>
      </c>
      <c r="G33" s="10" t="s">
        <v>92</v>
      </c>
      <c r="H33" s="39">
        <v>3.5</v>
      </c>
      <c r="I33" s="11">
        <v>3.3</v>
      </c>
      <c r="J33" s="50">
        <v>3.3</v>
      </c>
      <c r="K33" s="28" t="s">
        <v>101</v>
      </c>
      <c r="L33" s="80">
        <v>6</v>
      </c>
      <c r="M33" s="138">
        <v>5</v>
      </c>
      <c r="N33" s="299" t="s">
        <v>175</v>
      </c>
      <c r="O33" s="300"/>
      <c r="P33" s="65"/>
      <c r="Q33" s="65"/>
      <c r="R33" s="65"/>
      <c r="S33" s="65"/>
    </row>
    <row r="34" spans="1:19" ht="63.75" customHeight="1" thickBot="1">
      <c r="A34" s="196"/>
      <c r="B34" s="191"/>
      <c r="C34" s="198"/>
      <c r="D34" s="200"/>
      <c r="E34" s="230"/>
      <c r="F34" s="226"/>
      <c r="G34" s="14" t="s">
        <v>8</v>
      </c>
      <c r="H34" s="43">
        <f t="shared" ref="H34:J34" si="5">H33*1</f>
        <v>3.5</v>
      </c>
      <c r="I34" s="43">
        <f t="shared" si="5"/>
        <v>3.3</v>
      </c>
      <c r="J34" s="43">
        <f t="shared" si="5"/>
        <v>3.3</v>
      </c>
      <c r="K34" s="54"/>
      <c r="L34" s="63"/>
      <c r="M34" s="139"/>
      <c r="N34" s="301"/>
      <c r="O34" s="302"/>
      <c r="P34" s="65"/>
      <c r="Q34" s="65"/>
      <c r="R34" s="65"/>
      <c r="S34" s="65"/>
    </row>
    <row r="35" spans="1:19" ht="12.75" customHeight="1" thickBot="1">
      <c r="A35" s="8" t="s">
        <v>7</v>
      </c>
      <c r="B35" s="15" t="s">
        <v>7</v>
      </c>
      <c r="C35" s="185" t="s">
        <v>10</v>
      </c>
      <c r="D35" s="186"/>
      <c r="E35" s="186"/>
      <c r="F35" s="186"/>
      <c r="G35" s="188"/>
      <c r="H35" s="16">
        <f>H12+H16+H21+H24+H28+H32+H34</f>
        <v>1530.3000000000002</v>
      </c>
      <c r="I35" s="16">
        <f t="shared" ref="I35:J35" si="6">I12+I16+I21+I24+I28+I32+I34</f>
        <v>1682.9</v>
      </c>
      <c r="J35" s="16">
        <f t="shared" si="6"/>
        <v>1670.8</v>
      </c>
      <c r="K35" s="55"/>
      <c r="L35" s="18"/>
      <c r="M35" s="18"/>
      <c r="N35" s="152"/>
      <c r="O35" s="153"/>
      <c r="P35" s="65"/>
      <c r="Q35" s="65"/>
      <c r="R35" s="65"/>
      <c r="S35" s="65"/>
    </row>
    <row r="36" spans="1:19" ht="12.75" customHeight="1" thickBot="1">
      <c r="A36" s="8" t="s">
        <v>7</v>
      </c>
      <c r="B36" s="9" t="s">
        <v>9</v>
      </c>
      <c r="C36" s="239" t="s">
        <v>125</v>
      </c>
      <c r="D36" s="240"/>
      <c r="E36" s="241"/>
      <c r="F36" s="241"/>
      <c r="G36" s="240"/>
      <c r="H36" s="240"/>
      <c r="I36" s="240"/>
      <c r="J36" s="240"/>
      <c r="K36" s="240"/>
      <c r="L36" s="240"/>
      <c r="M36" s="240"/>
      <c r="N36" s="155"/>
      <c r="O36" s="156"/>
      <c r="P36" s="65"/>
      <c r="Q36" s="65"/>
      <c r="R36" s="65"/>
      <c r="S36" s="65"/>
    </row>
    <row r="37" spans="1:19" ht="24.75" customHeight="1">
      <c r="A37" s="194" t="s">
        <v>7</v>
      </c>
      <c r="B37" s="189" t="s">
        <v>9</v>
      </c>
      <c r="C37" s="197" t="s">
        <v>7</v>
      </c>
      <c r="D37" s="199" t="s">
        <v>65</v>
      </c>
      <c r="E37" s="228" t="s">
        <v>82</v>
      </c>
      <c r="F37" s="225" t="s">
        <v>118</v>
      </c>
      <c r="G37" s="10" t="s">
        <v>92</v>
      </c>
      <c r="H37" s="39">
        <v>485.9</v>
      </c>
      <c r="I37" s="11">
        <v>507.5</v>
      </c>
      <c r="J37" s="11">
        <v>507.9</v>
      </c>
      <c r="K37" s="56" t="s">
        <v>66</v>
      </c>
      <c r="L37" s="81" t="s">
        <v>102</v>
      </c>
      <c r="M37" s="140" t="s">
        <v>176</v>
      </c>
      <c r="N37" s="299" t="s">
        <v>213</v>
      </c>
      <c r="O37" s="300"/>
      <c r="P37" s="65"/>
      <c r="Q37" s="65"/>
      <c r="R37" s="65"/>
      <c r="S37" s="65"/>
    </row>
    <row r="38" spans="1:19" ht="16.5" customHeight="1">
      <c r="A38" s="195"/>
      <c r="B38" s="190"/>
      <c r="C38" s="261"/>
      <c r="D38" s="249"/>
      <c r="E38" s="229"/>
      <c r="F38" s="248"/>
      <c r="G38" s="12" t="s">
        <v>145</v>
      </c>
      <c r="H38" s="41">
        <v>0</v>
      </c>
      <c r="I38" s="13">
        <v>17.7</v>
      </c>
      <c r="J38" s="13">
        <v>17.7</v>
      </c>
      <c r="K38" s="57" t="s">
        <v>67</v>
      </c>
      <c r="L38" s="38" t="s">
        <v>103</v>
      </c>
      <c r="M38" s="129" t="s">
        <v>177</v>
      </c>
      <c r="N38" s="310"/>
      <c r="O38" s="311"/>
      <c r="P38" s="65"/>
      <c r="Q38" s="65"/>
      <c r="R38" s="65"/>
      <c r="S38" s="65"/>
    </row>
    <row r="39" spans="1:19" ht="24.75" customHeight="1">
      <c r="A39" s="195"/>
      <c r="B39" s="190"/>
      <c r="C39" s="261"/>
      <c r="D39" s="249"/>
      <c r="E39" s="229"/>
      <c r="F39" s="248"/>
      <c r="G39" s="12"/>
      <c r="H39" s="41"/>
      <c r="I39" s="13"/>
      <c r="J39" s="13"/>
      <c r="K39" s="58" t="s">
        <v>96</v>
      </c>
      <c r="L39" s="76" t="s">
        <v>104</v>
      </c>
      <c r="M39" s="134" t="s">
        <v>178</v>
      </c>
      <c r="N39" s="310"/>
      <c r="O39" s="311"/>
      <c r="P39" s="65"/>
      <c r="Q39" s="65"/>
      <c r="R39" s="65"/>
      <c r="S39" s="65"/>
    </row>
    <row r="40" spans="1:19" ht="41.25" customHeight="1" thickBot="1">
      <c r="A40" s="196"/>
      <c r="B40" s="191"/>
      <c r="C40" s="198"/>
      <c r="D40" s="200"/>
      <c r="E40" s="230"/>
      <c r="F40" s="226"/>
      <c r="G40" s="14" t="s">
        <v>8</v>
      </c>
      <c r="H40" s="43">
        <f>H37+H38</f>
        <v>485.9</v>
      </c>
      <c r="I40" s="43">
        <f t="shared" ref="I40:J40" si="7">I37+I38</f>
        <v>525.20000000000005</v>
      </c>
      <c r="J40" s="43">
        <f t="shared" si="7"/>
        <v>525.6</v>
      </c>
      <c r="K40" s="59" t="s">
        <v>100</v>
      </c>
      <c r="L40" s="82">
        <v>42000</v>
      </c>
      <c r="M40" s="141">
        <v>37682</v>
      </c>
      <c r="N40" s="301"/>
      <c r="O40" s="302"/>
      <c r="P40" s="65"/>
      <c r="Q40" s="65"/>
      <c r="R40" s="65"/>
      <c r="S40" s="65"/>
    </row>
    <row r="41" spans="1:19" ht="25.5" customHeight="1">
      <c r="A41" s="194" t="s">
        <v>7</v>
      </c>
      <c r="B41" s="189" t="s">
        <v>9</v>
      </c>
      <c r="C41" s="197" t="s">
        <v>9</v>
      </c>
      <c r="D41" s="199" t="s">
        <v>95</v>
      </c>
      <c r="E41" s="228" t="s">
        <v>82</v>
      </c>
      <c r="F41" s="225" t="s">
        <v>118</v>
      </c>
      <c r="G41" s="10" t="s">
        <v>92</v>
      </c>
      <c r="H41" s="39"/>
      <c r="I41" s="11"/>
      <c r="J41" s="11"/>
      <c r="K41" s="90" t="s">
        <v>105</v>
      </c>
      <c r="L41" s="89" t="s">
        <v>109</v>
      </c>
      <c r="M41" s="142" t="s">
        <v>179</v>
      </c>
      <c r="N41" s="299" t="s">
        <v>180</v>
      </c>
      <c r="O41" s="300"/>
      <c r="P41" s="65"/>
      <c r="Q41" s="65"/>
      <c r="R41" s="65"/>
      <c r="S41" s="65"/>
    </row>
    <row r="42" spans="1:19" ht="12.75" customHeight="1">
      <c r="A42" s="195"/>
      <c r="B42" s="190"/>
      <c r="C42" s="261"/>
      <c r="D42" s="249"/>
      <c r="E42" s="229"/>
      <c r="F42" s="248"/>
      <c r="G42" s="12"/>
      <c r="H42" s="41"/>
      <c r="I42" s="13"/>
      <c r="J42" s="13"/>
      <c r="K42" s="242" t="s">
        <v>107</v>
      </c>
      <c r="L42" s="244" t="s">
        <v>106</v>
      </c>
      <c r="M42" s="246" t="s">
        <v>106</v>
      </c>
      <c r="N42" s="310"/>
      <c r="O42" s="311"/>
      <c r="P42" s="65"/>
      <c r="Q42" s="65"/>
      <c r="R42" s="65"/>
      <c r="S42" s="65"/>
    </row>
    <row r="43" spans="1:19" ht="27" customHeight="1" thickBot="1">
      <c r="A43" s="196"/>
      <c r="B43" s="191"/>
      <c r="C43" s="198"/>
      <c r="D43" s="200"/>
      <c r="E43" s="230"/>
      <c r="F43" s="226"/>
      <c r="G43" s="14" t="s">
        <v>8</v>
      </c>
      <c r="H43" s="43">
        <f t="shared" ref="H43:J43" si="8">H41*1</f>
        <v>0</v>
      </c>
      <c r="I43" s="43">
        <f t="shared" si="8"/>
        <v>0</v>
      </c>
      <c r="J43" s="43">
        <f t="shared" si="8"/>
        <v>0</v>
      </c>
      <c r="K43" s="243"/>
      <c r="L43" s="245"/>
      <c r="M43" s="247"/>
      <c r="N43" s="301"/>
      <c r="O43" s="302"/>
      <c r="P43" s="65"/>
      <c r="Q43" s="65"/>
      <c r="R43" s="65"/>
      <c r="S43" s="65"/>
    </row>
    <row r="44" spans="1:19" ht="12.75" customHeight="1">
      <c r="A44" s="194" t="s">
        <v>7</v>
      </c>
      <c r="B44" s="189" t="s">
        <v>9</v>
      </c>
      <c r="C44" s="197" t="s">
        <v>94</v>
      </c>
      <c r="D44" s="199" t="s">
        <v>143</v>
      </c>
      <c r="E44" s="228" t="s">
        <v>76</v>
      </c>
      <c r="F44" s="225" t="s">
        <v>118</v>
      </c>
      <c r="G44" s="10" t="s">
        <v>92</v>
      </c>
      <c r="H44" s="39">
        <v>1.7</v>
      </c>
      <c r="I44" s="11">
        <v>1.6</v>
      </c>
      <c r="J44" s="11">
        <v>1.6</v>
      </c>
      <c r="K44" s="192" t="s">
        <v>144</v>
      </c>
      <c r="L44" s="73" t="s">
        <v>131</v>
      </c>
      <c r="M44" s="128" t="s">
        <v>131</v>
      </c>
      <c r="N44" s="299" t="s">
        <v>214</v>
      </c>
      <c r="O44" s="300"/>
      <c r="P44" s="65"/>
      <c r="Q44" s="65"/>
      <c r="R44" s="65"/>
      <c r="S44" s="65"/>
    </row>
    <row r="45" spans="1:19" ht="12.75" customHeight="1">
      <c r="A45" s="195"/>
      <c r="B45" s="190"/>
      <c r="C45" s="261"/>
      <c r="D45" s="249"/>
      <c r="E45" s="229"/>
      <c r="F45" s="248"/>
      <c r="G45" s="12"/>
      <c r="H45" s="41"/>
      <c r="I45" s="13"/>
      <c r="J45" s="13"/>
      <c r="K45" s="193"/>
      <c r="L45" s="38"/>
      <c r="M45" s="129"/>
      <c r="N45" s="310"/>
      <c r="O45" s="311"/>
      <c r="P45" s="65"/>
      <c r="Q45" s="65"/>
      <c r="R45" s="65"/>
      <c r="S45" s="65"/>
    </row>
    <row r="46" spans="1:19" ht="12.75" customHeight="1" thickBot="1">
      <c r="A46" s="196"/>
      <c r="B46" s="191"/>
      <c r="C46" s="198"/>
      <c r="D46" s="200"/>
      <c r="E46" s="230"/>
      <c r="F46" s="226"/>
      <c r="G46" s="14" t="s">
        <v>8</v>
      </c>
      <c r="H46" s="43">
        <f t="shared" ref="H46:J46" si="9">H44*1</f>
        <v>1.7</v>
      </c>
      <c r="I46" s="43">
        <f t="shared" si="9"/>
        <v>1.6</v>
      </c>
      <c r="J46" s="43">
        <f t="shared" si="9"/>
        <v>1.6</v>
      </c>
      <c r="K46" s="97"/>
      <c r="L46" s="63"/>
      <c r="M46" s="139"/>
      <c r="N46" s="301"/>
      <c r="O46" s="302"/>
      <c r="P46" s="65"/>
      <c r="Q46" s="65"/>
      <c r="R46" s="65"/>
      <c r="S46" s="65"/>
    </row>
    <row r="47" spans="1:19" ht="12.75" customHeight="1" thickBot="1">
      <c r="A47" s="8" t="s">
        <v>7</v>
      </c>
      <c r="B47" s="15" t="s">
        <v>9</v>
      </c>
      <c r="C47" s="185" t="s">
        <v>10</v>
      </c>
      <c r="D47" s="186"/>
      <c r="E47" s="186"/>
      <c r="F47" s="186"/>
      <c r="G47" s="188"/>
      <c r="H47" s="16">
        <f>H40+H43+H46</f>
        <v>487.59999999999997</v>
      </c>
      <c r="I47" s="16">
        <f t="shared" ref="I47:J47" si="10">I40+I43+I46</f>
        <v>526.80000000000007</v>
      </c>
      <c r="J47" s="16">
        <f t="shared" si="10"/>
        <v>527.20000000000005</v>
      </c>
      <c r="K47" s="17"/>
      <c r="L47" s="18"/>
      <c r="M47" s="18"/>
      <c r="N47" s="152"/>
      <c r="O47" s="153"/>
      <c r="P47" s="65"/>
      <c r="Q47" s="65"/>
      <c r="R47" s="65"/>
      <c r="S47" s="65"/>
    </row>
    <row r="48" spans="1:19" ht="12.75" customHeight="1" thickBot="1">
      <c r="A48" s="8" t="s">
        <v>7</v>
      </c>
      <c r="B48" s="9" t="s">
        <v>62</v>
      </c>
      <c r="C48" s="239" t="s">
        <v>68</v>
      </c>
      <c r="D48" s="240"/>
      <c r="E48" s="241"/>
      <c r="F48" s="241"/>
      <c r="G48" s="240"/>
      <c r="H48" s="240"/>
      <c r="I48" s="240"/>
      <c r="J48" s="240"/>
      <c r="K48" s="240"/>
      <c r="L48" s="240"/>
      <c r="M48" s="240"/>
      <c r="N48" s="155"/>
      <c r="O48" s="156"/>
      <c r="P48" s="65"/>
      <c r="Q48" s="65"/>
      <c r="R48" s="65"/>
      <c r="S48" s="65"/>
    </row>
    <row r="49" spans="1:19" ht="26.25" customHeight="1">
      <c r="A49" s="194" t="s">
        <v>7</v>
      </c>
      <c r="B49" s="189" t="s">
        <v>62</v>
      </c>
      <c r="C49" s="197" t="s">
        <v>7</v>
      </c>
      <c r="D49" s="199" t="s">
        <v>69</v>
      </c>
      <c r="E49" s="228" t="s">
        <v>83</v>
      </c>
      <c r="F49" s="225" t="s">
        <v>118</v>
      </c>
      <c r="G49" s="10" t="s">
        <v>92</v>
      </c>
      <c r="H49" s="39">
        <v>255</v>
      </c>
      <c r="I49" s="11">
        <v>270.2</v>
      </c>
      <c r="J49" s="11">
        <v>267.39999999999998</v>
      </c>
      <c r="K49" s="34" t="s">
        <v>70</v>
      </c>
      <c r="L49" s="83" t="s">
        <v>130</v>
      </c>
      <c r="M49" s="144" t="s">
        <v>181</v>
      </c>
      <c r="N49" s="299" t="s">
        <v>215</v>
      </c>
      <c r="O49" s="300"/>
      <c r="P49" s="65"/>
      <c r="Q49" s="65"/>
      <c r="R49" s="65"/>
      <c r="S49" s="65"/>
    </row>
    <row r="50" spans="1:19" ht="25.5" customHeight="1" thickBot="1">
      <c r="A50" s="195"/>
      <c r="B50" s="190"/>
      <c r="C50" s="261"/>
      <c r="D50" s="249"/>
      <c r="E50" s="229"/>
      <c r="F50" s="248"/>
      <c r="G50" s="12" t="s">
        <v>145</v>
      </c>
      <c r="H50" s="41">
        <v>0</v>
      </c>
      <c r="I50" s="13">
        <v>8.9</v>
      </c>
      <c r="J50" s="13">
        <v>8.9</v>
      </c>
      <c r="K50" s="35" t="s">
        <v>71</v>
      </c>
      <c r="L50" s="84">
        <v>5</v>
      </c>
      <c r="M50" s="145">
        <v>3</v>
      </c>
      <c r="N50" s="310"/>
      <c r="O50" s="311"/>
      <c r="P50" s="65"/>
      <c r="Q50" s="65"/>
      <c r="R50" s="65"/>
      <c r="S50" s="65"/>
    </row>
    <row r="51" spans="1:19" ht="63.75" customHeight="1" thickBot="1">
      <c r="A51" s="196"/>
      <c r="B51" s="191"/>
      <c r="C51" s="198"/>
      <c r="D51" s="200"/>
      <c r="E51" s="230"/>
      <c r="F51" s="226"/>
      <c r="G51" s="14" t="s">
        <v>8</v>
      </c>
      <c r="H51" s="43">
        <f>H49+H50</f>
        <v>255</v>
      </c>
      <c r="I51" s="43">
        <f t="shared" ref="I51:J51" si="11">I49+I50</f>
        <v>279.09999999999997</v>
      </c>
      <c r="J51" s="43">
        <f t="shared" si="11"/>
        <v>276.29999999999995</v>
      </c>
      <c r="K51" s="36" t="s">
        <v>72</v>
      </c>
      <c r="L51" s="85" t="s">
        <v>138</v>
      </c>
      <c r="M51" s="146" t="s">
        <v>182</v>
      </c>
      <c r="N51" s="301"/>
      <c r="O51" s="302"/>
      <c r="P51" s="65"/>
      <c r="Q51" s="65"/>
      <c r="R51" s="65"/>
      <c r="S51" s="65"/>
    </row>
    <row r="52" spans="1:19" ht="12.75" customHeight="1" thickBot="1">
      <c r="A52" s="44" t="s">
        <v>7</v>
      </c>
      <c r="B52" s="15" t="s">
        <v>62</v>
      </c>
      <c r="C52" s="185" t="s">
        <v>10</v>
      </c>
      <c r="D52" s="186"/>
      <c r="E52" s="187"/>
      <c r="F52" s="187"/>
      <c r="G52" s="188"/>
      <c r="H52" s="45">
        <f>H51*1</f>
        <v>255</v>
      </c>
      <c r="I52" s="45">
        <f t="shared" ref="I52:J52" si="12">I51*1</f>
        <v>279.09999999999997</v>
      </c>
      <c r="J52" s="45">
        <f t="shared" si="12"/>
        <v>276.29999999999995</v>
      </c>
      <c r="K52" s="17"/>
      <c r="L52" s="18"/>
      <c r="M52" s="18"/>
      <c r="N52" s="152"/>
      <c r="O52" s="153"/>
      <c r="P52" s="65"/>
      <c r="Q52" s="65"/>
      <c r="R52" s="65"/>
      <c r="S52" s="65"/>
    </row>
    <row r="53" spans="1:19" ht="12.75" customHeight="1" thickBot="1">
      <c r="A53" s="66" t="s">
        <v>7</v>
      </c>
      <c r="B53" s="9" t="s">
        <v>63</v>
      </c>
      <c r="C53" s="239" t="s">
        <v>116</v>
      </c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155"/>
      <c r="O53" s="156"/>
      <c r="P53" s="65"/>
      <c r="Q53" s="65"/>
      <c r="R53" s="65"/>
      <c r="S53" s="65"/>
    </row>
    <row r="54" spans="1:19" ht="23.25" customHeight="1">
      <c r="A54" s="194" t="s">
        <v>7</v>
      </c>
      <c r="B54" s="189" t="s">
        <v>63</v>
      </c>
      <c r="C54" s="197" t="s">
        <v>63</v>
      </c>
      <c r="D54" s="199" t="s">
        <v>117</v>
      </c>
      <c r="E54" s="228" t="s">
        <v>76</v>
      </c>
      <c r="F54" s="225" t="s">
        <v>118</v>
      </c>
      <c r="G54" s="10" t="s">
        <v>92</v>
      </c>
      <c r="H54" s="39"/>
      <c r="I54" s="11"/>
      <c r="J54" s="11"/>
      <c r="K54" s="201" t="s">
        <v>119</v>
      </c>
      <c r="L54" s="73" t="s">
        <v>86</v>
      </c>
      <c r="M54" s="128" t="s">
        <v>183</v>
      </c>
      <c r="N54" s="299" t="s">
        <v>184</v>
      </c>
      <c r="O54" s="300"/>
      <c r="P54" s="65"/>
      <c r="Q54" s="65"/>
      <c r="R54" s="65"/>
      <c r="S54" s="65"/>
    </row>
    <row r="55" spans="1:19" ht="27" customHeight="1" thickBot="1">
      <c r="A55" s="196"/>
      <c r="B55" s="191"/>
      <c r="C55" s="198"/>
      <c r="D55" s="200"/>
      <c r="E55" s="230"/>
      <c r="F55" s="226"/>
      <c r="G55" s="14" t="s">
        <v>8</v>
      </c>
      <c r="H55" s="43">
        <f t="shared" ref="H55:J55" si="13">H54*1</f>
        <v>0</v>
      </c>
      <c r="I55" s="43">
        <f t="shared" si="13"/>
        <v>0</v>
      </c>
      <c r="J55" s="43">
        <f t="shared" si="13"/>
        <v>0</v>
      </c>
      <c r="K55" s="202"/>
      <c r="L55" s="72"/>
      <c r="M55" s="133"/>
      <c r="N55" s="301"/>
      <c r="O55" s="302"/>
      <c r="P55" s="65"/>
      <c r="Q55" s="65"/>
      <c r="R55" s="65"/>
      <c r="S55" s="65"/>
    </row>
    <row r="56" spans="1:19" ht="18" customHeight="1" thickBot="1">
      <c r="A56" s="66" t="s">
        <v>7</v>
      </c>
      <c r="B56" s="15" t="s">
        <v>63</v>
      </c>
      <c r="C56" s="185" t="s">
        <v>10</v>
      </c>
      <c r="D56" s="186"/>
      <c r="E56" s="186"/>
      <c r="F56" s="186"/>
      <c r="G56" s="188"/>
      <c r="H56" s="16">
        <f>H55*1</f>
        <v>0</v>
      </c>
      <c r="I56" s="16">
        <f t="shared" ref="I56:J56" si="14">I55*1</f>
        <v>0</v>
      </c>
      <c r="J56" s="16">
        <f t="shared" si="14"/>
        <v>0</v>
      </c>
      <c r="K56" s="17"/>
      <c r="L56" s="18"/>
      <c r="M56" s="18"/>
      <c r="N56" s="148"/>
      <c r="O56" s="153"/>
      <c r="P56" s="65"/>
      <c r="Q56" s="65"/>
      <c r="R56" s="65"/>
      <c r="S56" s="65"/>
    </row>
    <row r="57" spans="1:19" ht="15" customHeight="1" thickBot="1">
      <c r="A57" s="8" t="s">
        <v>7</v>
      </c>
      <c r="B57" s="9" t="s">
        <v>64</v>
      </c>
      <c r="C57" s="318" t="s">
        <v>112</v>
      </c>
      <c r="D57" s="318"/>
      <c r="E57" s="318"/>
      <c r="F57" s="318"/>
      <c r="G57" s="318"/>
      <c r="H57" s="318"/>
      <c r="I57" s="318"/>
      <c r="J57" s="318"/>
      <c r="K57" s="318"/>
      <c r="L57" s="318"/>
      <c r="M57" s="319"/>
      <c r="N57" s="155"/>
      <c r="O57" s="156"/>
      <c r="P57" s="65"/>
      <c r="Q57" s="65"/>
      <c r="R57" s="65"/>
      <c r="S57" s="65"/>
    </row>
    <row r="58" spans="1:19" ht="15.75" customHeight="1">
      <c r="A58" s="262" t="s">
        <v>7</v>
      </c>
      <c r="B58" s="218" t="s">
        <v>64</v>
      </c>
      <c r="C58" s="222" t="s">
        <v>7</v>
      </c>
      <c r="D58" s="205" t="s">
        <v>73</v>
      </c>
      <c r="E58" s="228" t="s">
        <v>91</v>
      </c>
      <c r="F58" s="225" t="s">
        <v>118</v>
      </c>
      <c r="G58" s="10" t="s">
        <v>92</v>
      </c>
      <c r="H58" s="39">
        <v>548</v>
      </c>
      <c r="I58" s="11">
        <v>602.6</v>
      </c>
      <c r="J58" s="102">
        <v>627.20000000000005</v>
      </c>
      <c r="K58" s="192" t="s">
        <v>75</v>
      </c>
      <c r="L58" s="212" t="s">
        <v>115</v>
      </c>
      <c r="M58" s="207" t="s">
        <v>185</v>
      </c>
      <c r="N58" s="303"/>
      <c r="O58" s="304"/>
      <c r="P58" s="65"/>
      <c r="Q58" s="65"/>
      <c r="R58" s="65"/>
      <c r="S58" s="65"/>
    </row>
    <row r="59" spans="1:19" ht="24.75" customHeight="1">
      <c r="A59" s="279"/>
      <c r="B59" s="280"/>
      <c r="C59" s="261"/>
      <c r="D59" s="206"/>
      <c r="E59" s="275"/>
      <c r="F59" s="227"/>
      <c r="G59" s="160" t="s">
        <v>145</v>
      </c>
      <c r="H59" s="161"/>
      <c r="I59" s="162"/>
      <c r="J59" s="163">
        <v>12.8</v>
      </c>
      <c r="K59" s="221"/>
      <c r="L59" s="213"/>
      <c r="M59" s="208"/>
      <c r="N59" s="305"/>
      <c r="O59" s="306"/>
      <c r="P59" s="65"/>
      <c r="Q59" s="65"/>
      <c r="R59" s="65"/>
      <c r="S59" s="65"/>
    </row>
    <row r="60" spans="1:19" ht="12" customHeight="1">
      <c r="A60" s="279"/>
      <c r="B60" s="280"/>
      <c r="C60" s="261"/>
      <c r="D60" s="206"/>
      <c r="E60" s="275"/>
      <c r="F60" s="227"/>
      <c r="G60" s="98" t="s">
        <v>145</v>
      </c>
      <c r="H60" s="99">
        <v>0</v>
      </c>
      <c r="I60" s="103">
        <v>16.399999999999999</v>
      </c>
      <c r="J60" s="100">
        <v>3.6</v>
      </c>
      <c r="K60" s="101"/>
      <c r="L60" s="213"/>
      <c r="M60" s="208"/>
      <c r="N60" s="307"/>
      <c r="O60" s="306"/>
      <c r="P60" s="65"/>
      <c r="Q60" s="65"/>
      <c r="R60" s="65"/>
      <c r="S60" s="65"/>
    </row>
    <row r="61" spans="1:19" ht="21.75" customHeight="1" thickBot="1">
      <c r="A61" s="264"/>
      <c r="B61" s="220"/>
      <c r="C61" s="223"/>
      <c r="D61" s="215"/>
      <c r="E61" s="230"/>
      <c r="F61" s="226"/>
      <c r="G61" s="14" t="s">
        <v>8</v>
      </c>
      <c r="H61" s="43">
        <f>H58+H60+H59</f>
        <v>548</v>
      </c>
      <c r="I61" s="43">
        <f t="shared" ref="I61:J61" si="15">I58+I60+I59</f>
        <v>619</v>
      </c>
      <c r="J61" s="43">
        <f t="shared" si="15"/>
        <v>643.6</v>
      </c>
      <c r="K61" s="60"/>
      <c r="L61" s="214"/>
      <c r="M61" s="209"/>
      <c r="N61" s="308"/>
      <c r="O61" s="309"/>
      <c r="P61" s="65"/>
      <c r="Q61" s="65"/>
      <c r="R61" s="65"/>
      <c r="S61" s="65"/>
    </row>
    <row r="62" spans="1:19" ht="26.25" customHeight="1">
      <c r="A62" s="262" t="s">
        <v>7</v>
      </c>
      <c r="B62" s="218" t="s">
        <v>64</v>
      </c>
      <c r="C62" s="222" t="s">
        <v>9</v>
      </c>
      <c r="D62" s="205" t="s">
        <v>216</v>
      </c>
      <c r="E62" s="228" t="s">
        <v>76</v>
      </c>
      <c r="F62" s="225" t="s">
        <v>118</v>
      </c>
      <c r="G62" s="10" t="s">
        <v>92</v>
      </c>
      <c r="H62" s="39"/>
      <c r="I62" s="11"/>
      <c r="J62" s="11"/>
      <c r="K62" s="61" t="s">
        <v>113</v>
      </c>
      <c r="L62" s="73" t="s">
        <v>139</v>
      </c>
      <c r="M62" s="128" t="s">
        <v>186</v>
      </c>
      <c r="N62" s="299" t="s">
        <v>189</v>
      </c>
      <c r="O62" s="300"/>
      <c r="P62" s="65"/>
      <c r="Q62" s="65"/>
      <c r="R62" s="65"/>
      <c r="S62" s="65"/>
    </row>
    <row r="63" spans="1:19" ht="27" customHeight="1">
      <c r="A63" s="263"/>
      <c r="B63" s="219"/>
      <c r="C63" s="224"/>
      <c r="D63" s="206"/>
      <c r="E63" s="229"/>
      <c r="F63" s="248"/>
      <c r="G63" s="12"/>
      <c r="H63" s="41"/>
      <c r="I63" s="13"/>
      <c r="J63" s="13"/>
      <c r="K63" s="64" t="s">
        <v>114</v>
      </c>
      <c r="L63" s="38" t="s">
        <v>88</v>
      </c>
      <c r="M63" s="129" t="s">
        <v>97</v>
      </c>
      <c r="N63" s="310"/>
      <c r="O63" s="311"/>
      <c r="P63" s="65"/>
      <c r="Q63" s="65"/>
      <c r="R63" s="65"/>
      <c r="S63" s="65"/>
    </row>
    <row r="64" spans="1:19" ht="12.75" customHeight="1">
      <c r="A64" s="263"/>
      <c r="B64" s="219"/>
      <c r="C64" s="224"/>
      <c r="D64" s="206"/>
      <c r="E64" s="229"/>
      <c r="F64" s="248"/>
      <c r="G64" s="12"/>
      <c r="H64" s="41"/>
      <c r="I64" s="13"/>
      <c r="J64" s="13"/>
      <c r="K64" s="210" t="s">
        <v>74</v>
      </c>
      <c r="L64" s="314" t="s">
        <v>126</v>
      </c>
      <c r="M64" s="316" t="s">
        <v>187</v>
      </c>
      <c r="N64" s="310"/>
      <c r="O64" s="311"/>
      <c r="P64" s="65"/>
      <c r="Q64" s="65"/>
      <c r="R64" s="65"/>
      <c r="S64" s="65"/>
    </row>
    <row r="65" spans="1:19" ht="27.75" customHeight="1" thickBot="1">
      <c r="A65" s="264"/>
      <c r="B65" s="220"/>
      <c r="C65" s="223"/>
      <c r="D65" s="215"/>
      <c r="E65" s="230"/>
      <c r="F65" s="226"/>
      <c r="G65" s="14" t="s">
        <v>8</v>
      </c>
      <c r="H65" s="43">
        <f>H62*1</f>
        <v>0</v>
      </c>
      <c r="I65" s="43">
        <f t="shared" ref="I65:J65" si="16">I62*1</f>
        <v>0</v>
      </c>
      <c r="J65" s="43">
        <f t="shared" si="16"/>
        <v>0</v>
      </c>
      <c r="K65" s="211"/>
      <c r="L65" s="315"/>
      <c r="M65" s="317"/>
      <c r="N65" s="301"/>
      <c r="O65" s="302"/>
      <c r="P65" s="65"/>
      <c r="Q65" s="65"/>
      <c r="R65" s="65"/>
      <c r="S65" s="65"/>
    </row>
    <row r="66" spans="1:19" ht="26.25" customHeight="1">
      <c r="A66" s="262" t="s">
        <v>7</v>
      </c>
      <c r="B66" s="218" t="s">
        <v>64</v>
      </c>
      <c r="C66" s="222" t="s">
        <v>62</v>
      </c>
      <c r="D66" s="205" t="s">
        <v>217</v>
      </c>
      <c r="E66" s="228" t="s">
        <v>76</v>
      </c>
      <c r="F66" s="225" t="s">
        <v>118</v>
      </c>
      <c r="G66" s="10" t="s">
        <v>92</v>
      </c>
      <c r="H66" s="39">
        <v>23</v>
      </c>
      <c r="I66" s="11">
        <v>19.899999999999999</v>
      </c>
      <c r="J66" s="11">
        <v>19.899999999999999</v>
      </c>
      <c r="K66" s="62" t="s">
        <v>218</v>
      </c>
      <c r="L66" s="73" t="s">
        <v>120</v>
      </c>
      <c r="M66" s="128" t="s">
        <v>188</v>
      </c>
      <c r="N66" s="299" t="s">
        <v>190</v>
      </c>
      <c r="O66" s="300"/>
      <c r="P66" s="65"/>
      <c r="Q66" s="65"/>
      <c r="R66" s="65"/>
      <c r="S66" s="65"/>
    </row>
    <row r="67" spans="1:19" ht="15.75" customHeight="1">
      <c r="A67" s="263"/>
      <c r="B67" s="219"/>
      <c r="C67" s="224"/>
      <c r="D67" s="206"/>
      <c r="E67" s="229"/>
      <c r="F67" s="248"/>
      <c r="G67" s="12"/>
      <c r="H67" s="41"/>
      <c r="I67" s="13"/>
      <c r="J67" s="13"/>
      <c r="K67" s="42"/>
      <c r="L67" s="71"/>
      <c r="M67" s="143"/>
      <c r="N67" s="310"/>
      <c r="O67" s="311"/>
      <c r="P67" s="65"/>
      <c r="Q67" s="65"/>
      <c r="R67" s="65"/>
      <c r="S67" s="65"/>
    </row>
    <row r="68" spans="1:19" ht="12" customHeight="1" thickBot="1">
      <c r="A68" s="264"/>
      <c r="B68" s="220"/>
      <c r="C68" s="223"/>
      <c r="D68" s="215"/>
      <c r="E68" s="230"/>
      <c r="F68" s="226"/>
      <c r="G68" s="14" t="s">
        <v>8</v>
      </c>
      <c r="H68" s="43">
        <f t="shared" ref="H68:J68" si="17">H66*1</f>
        <v>23</v>
      </c>
      <c r="I68" s="46">
        <f t="shared" si="17"/>
        <v>19.899999999999999</v>
      </c>
      <c r="J68" s="47">
        <f t="shared" si="17"/>
        <v>19.899999999999999</v>
      </c>
      <c r="K68" s="67"/>
      <c r="L68" s="72"/>
      <c r="M68" s="133"/>
      <c r="N68" s="301"/>
      <c r="O68" s="302"/>
      <c r="P68" s="65"/>
      <c r="Q68" s="65"/>
      <c r="R68" s="65"/>
      <c r="S68" s="65"/>
    </row>
    <row r="69" spans="1:19" ht="12.75" customHeight="1">
      <c r="A69" s="262" t="s">
        <v>7</v>
      </c>
      <c r="B69" s="218" t="s">
        <v>64</v>
      </c>
      <c r="C69" s="222" t="s">
        <v>64</v>
      </c>
      <c r="D69" s="205" t="s">
        <v>110</v>
      </c>
      <c r="E69" s="228" t="s">
        <v>76</v>
      </c>
      <c r="F69" s="225" t="s">
        <v>118</v>
      </c>
      <c r="G69" s="10" t="s">
        <v>92</v>
      </c>
      <c r="H69" s="39">
        <v>5.2</v>
      </c>
      <c r="I69" s="11">
        <v>4.7</v>
      </c>
      <c r="J69" s="11">
        <v>4.0999999999999996</v>
      </c>
      <c r="K69" s="192" t="s">
        <v>140</v>
      </c>
      <c r="L69" s="73" t="s">
        <v>120</v>
      </c>
      <c r="M69" s="128" t="s">
        <v>191</v>
      </c>
      <c r="N69" s="299" t="s">
        <v>219</v>
      </c>
      <c r="O69" s="300"/>
      <c r="P69" s="65"/>
      <c r="Q69" s="65"/>
      <c r="R69" s="65"/>
      <c r="S69" s="65"/>
    </row>
    <row r="70" spans="1:19" ht="20.25" customHeight="1" thickBot="1">
      <c r="A70" s="264"/>
      <c r="B70" s="220"/>
      <c r="C70" s="223"/>
      <c r="D70" s="215"/>
      <c r="E70" s="230"/>
      <c r="F70" s="226"/>
      <c r="G70" s="14" t="s">
        <v>8</v>
      </c>
      <c r="H70" s="43">
        <f t="shared" ref="H70:J70" si="18">H69*1</f>
        <v>5.2</v>
      </c>
      <c r="I70" s="46">
        <f t="shared" si="18"/>
        <v>4.7</v>
      </c>
      <c r="J70" s="47">
        <f t="shared" si="18"/>
        <v>4.0999999999999996</v>
      </c>
      <c r="K70" s="312"/>
      <c r="L70" s="72"/>
      <c r="M70" s="133"/>
      <c r="N70" s="301"/>
      <c r="O70" s="302"/>
      <c r="P70" s="65"/>
      <c r="Q70" s="65"/>
      <c r="R70" s="65"/>
      <c r="S70" s="65"/>
    </row>
    <row r="71" spans="1:19" ht="25.5" customHeight="1">
      <c r="A71" s="276" t="s">
        <v>7</v>
      </c>
      <c r="B71" s="218" t="s">
        <v>64</v>
      </c>
      <c r="C71" s="222" t="s">
        <v>93</v>
      </c>
      <c r="D71" s="205" t="s">
        <v>142</v>
      </c>
      <c r="E71" s="228" t="s">
        <v>76</v>
      </c>
      <c r="F71" s="86" t="s">
        <v>118</v>
      </c>
      <c r="G71" s="10" t="s">
        <v>92</v>
      </c>
      <c r="H71" s="39">
        <v>6</v>
      </c>
      <c r="I71" s="11">
        <v>5.8</v>
      </c>
      <c r="J71" s="11">
        <v>5.8</v>
      </c>
      <c r="K71" s="281" t="s">
        <v>141</v>
      </c>
      <c r="L71" s="81" t="s">
        <v>134</v>
      </c>
      <c r="M71" s="140" t="s">
        <v>192</v>
      </c>
      <c r="N71" s="299" t="s">
        <v>220</v>
      </c>
      <c r="O71" s="300"/>
      <c r="P71" s="65"/>
      <c r="Q71" s="65"/>
      <c r="R71" s="65"/>
      <c r="S71" s="65"/>
    </row>
    <row r="72" spans="1:19" ht="27.75" customHeight="1">
      <c r="A72" s="277"/>
      <c r="B72" s="219"/>
      <c r="C72" s="224"/>
      <c r="D72" s="206"/>
      <c r="E72" s="229"/>
      <c r="F72" s="87"/>
      <c r="G72" s="12"/>
      <c r="H72" s="41"/>
      <c r="I72" s="13"/>
      <c r="J72" s="13"/>
      <c r="K72" s="282"/>
      <c r="L72" s="88"/>
      <c r="M72" s="147"/>
      <c r="N72" s="310"/>
      <c r="O72" s="311"/>
      <c r="P72" s="65"/>
      <c r="Q72" s="65"/>
      <c r="R72" s="65"/>
      <c r="S72" s="65"/>
    </row>
    <row r="73" spans="1:19" ht="39.75" customHeight="1" thickBot="1">
      <c r="A73" s="278"/>
      <c r="B73" s="220"/>
      <c r="C73" s="223"/>
      <c r="D73" s="206"/>
      <c r="E73" s="230"/>
      <c r="F73" s="87"/>
      <c r="G73" s="14" t="s">
        <v>8</v>
      </c>
      <c r="H73" s="43">
        <f t="shared" ref="H73:J73" si="19">H71*1</f>
        <v>6</v>
      </c>
      <c r="I73" s="46">
        <f t="shared" si="19"/>
        <v>5.8</v>
      </c>
      <c r="J73" s="47">
        <f t="shared" si="19"/>
        <v>5.8</v>
      </c>
      <c r="K73" s="202"/>
      <c r="L73" s="88"/>
      <c r="M73" s="147"/>
      <c r="N73" s="301"/>
      <c r="O73" s="302"/>
      <c r="P73" s="65"/>
      <c r="Q73" s="65"/>
      <c r="R73" s="65"/>
      <c r="S73" s="65"/>
    </row>
    <row r="74" spans="1:19" ht="14.25" customHeight="1" thickBot="1">
      <c r="A74" s="8" t="s">
        <v>7</v>
      </c>
      <c r="B74" s="15" t="s">
        <v>64</v>
      </c>
      <c r="C74" s="185" t="s">
        <v>10</v>
      </c>
      <c r="D74" s="186"/>
      <c r="E74" s="186"/>
      <c r="F74" s="186"/>
      <c r="G74" s="188"/>
      <c r="H74" s="16">
        <f>H61+H65+H68+H70+H73</f>
        <v>582.20000000000005</v>
      </c>
      <c r="I74" s="16">
        <f t="shared" ref="I74:J74" si="20">I61+I65+I68+I70+I73</f>
        <v>649.4</v>
      </c>
      <c r="J74" s="16">
        <f t="shared" si="20"/>
        <v>673.4</v>
      </c>
      <c r="K74" s="17"/>
      <c r="L74" s="18"/>
      <c r="M74" s="18"/>
      <c r="N74" s="152"/>
      <c r="O74" s="153"/>
      <c r="P74" s="65"/>
      <c r="Q74" s="65"/>
      <c r="R74" s="65"/>
      <c r="S74" s="65"/>
    </row>
    <row r="75" spans="1:19" ht="13.5" customHeight="1" thickBot="1">
      <c r="A75" s="44" t="s">
        <v>7</v>
      </c>
      <c r="B75" s="216" t="s">
        <v>11</v>
      </c>
      <c r="C75" s="216"/>
      <c r="D75" s="216"/>
      <c r="E75" s="216"/>
      <c r="F75" s="216"/>
      <c r="G75" s="217"/>
      <c r="H75" s="93">
        <f>H35+H47+H52+H56+H74</f>
        <v>2855.1000000000004</v>
      </c>
      <c r="I75" s="93">
        <f>I35+I47+I52+I56+I74</f>
        <v>3138.2000000000003</v>
      </c>
      <c r="J75" s="93">
        <f>J35+J47+J52+J56+J74</f>
        <v>3147.7000000000003</v>
      </c>
      <c r="K75" s="94"/>
      <c r="L75" s="94"/>
      <c r="M75" s="94"/>
      <c r="N75" s="157"/>
      <c r="O75" s="154"/>
      <c r="P75" s="69"/>
      <c r="Q75" s="65"/>
      <c r="R75" s="65"/>
      <c r="S75" s="65"/>
    </row>
    <row r="76" spans="1:19" ht="14.25" customHeight="1" thickBot="1">
      <c r="A76" s="95" t="s">
        <v>7</v>
      </c>
      <c r="B76" s="274" t="s">
        <v>12</v>
      </c>
      <c r="C76" s="274"/>
      <c r="D76" s="274"/>
      <c r="E76" s="274"/>
      <c r="F76" s="274"/>
      <c r="G76" s="274"/>
      <c r="H76" s="96">
        <f t="shared" ref="H76:J76" si="21">H75</f>
        <v>2855.1000000000004</v>
      </c>
      <c r="I76" s="96">
        <f t="shared" si="21"/>
        <v>3138.2000000000003</v>
      </c>
      <c r="J76" s="96">
        <f t="shared" si="21"/>
        <v>3147.7000000000003</v>
      </c>
      <c r="K76" s="203"/>
      <c r="L76" s="204"/>
      <c r="M76" s="204"/>
      <c r="N76" s="158"/>
      <c r="O76" s="156"/>
      <c r="P76" s="69"/>
      <c r="Q76" s="65"/>
      <c r="R76" s="65"/>
      <c r="S76" s="65"/>
    </row>
    <row r="78" spans="1:19" ht="17.25" customHeight="1">
      <c r="C78" s="107"/>
      <c r="D78" s="108"/>
      <c r="E78" s="109"/>
      <c r="F78" s="297" t="s">
        <v>13</v>
      </c>
      <c r="G78" s="298"/>
      <c r="H78" s="298"/>
      <c r="I78" s="298"/>
      <c r="J78" s="298"/>
    </row>
    <row r="79" spans="1:19" ht="12" thickBot="1"/>
    <row r="80" spans="1:19" ht="57" thickBot="1">
      <c r="C80" s="329" t="s">
        <v>14</v>
      </c>
      <c r="D80" s="330"/>
      <c r="E80" s="330"/>
      <c r="F80" s="330"/>
      <c r="G80" s="331"/>
      <c r="H80" s="110" t="s">
        <v>149</v>
      </c>
      <c r="I80" s="111" t="s">
        <v>150</v>
      </c>
      <c r="J80" s="112" t="s">
        <v>151</v>
      </c>
    </row>
    <row r="81" spans="3:10" ht="13.5" thickBot="1">
      <c r="C81" s="332" t="s">
        <v>15</v>
      </c>
      <c r="D81" s="333"/>
      <c r="E81" s="333"/>
      <c r="F81" s="333"/>
      <c r="G81" s="334"/>
      <c r="H81" s="113">
        <f>H82+H83+H84+H85</f>
        <v>2855.1</v>
      </c>
      <c r="I81" s="113">
        <f t="shared" ref="I81:J81" si="22">I82+I83+I84+I85</f>
        <v>3138.2</v>
      </c>
      <c r="J81" s="114">
        <f t="shared" si="22"/>
        <v>3147.7</v>
      </c>
    </row>
    <row r="82" spans="3:10" ht="12.75">
      <c r="C82" s="335" t="s">
        <v>154</v>
      </c>
      <c r="D82" s="336"/>
      <c r="E82" s="336"/>
      <c r="F82" s="336"/>
      <c r="G82" s="337"/>
      <c r="H82" s="115">
        <v>2855.1</v>
      </c>
      <c r="I82" s="116">
        <v>3037.1</v>
      </c>
      <c r="J82" s="117">
        <v>3046.6</v>
      </c>
    </row>
    <row r="83" spans="3:10" ht="12.75">
      <c r="C83" s="338" t="s">
        <v>155</v>
      </c>
      <c r="D83" s="339"/>
      <c r="E83" s="339"/>
      <c r="F83" s="339"/>
      <c r="G83" s="340"/>
      <c r="H83" s="118"/>
      <c r="I83" s="119"/>
      <c r="J83" s="120"/>
    </row>
    <row r="84" spans="3:10" ht="12.75">
      <c r="C84" s="323" t="s">
        <v>156</v>
      </c>
      <c r="D84" s="324"/>
      <c r="E84" s="324"/>
      <c r="F84" s="324"/>
      <c r="G84" s="341"/>
      <c r="H84" s="118">
        <v>0</v>
      </c>
      <c r="I84" s="119">
        <v>0</v>
      </c>
      <c r="J84" s="120"/>
    </row>
    <row r="85" spans="3:10" ht="13.5" thickBot="1">
      <c r="C85" s="338" t="s">
        <v>157</v>
      </c>
      <c r="D85" s="339"/>
      <c r="E85" s="339"/>
      <c r="F85" s="339"/>
      <c r="G85" s="340"/>
      <c r="H85" s="121"/>
      <c r="I85" s="122">
        <v>101.1</v>
      </c>
      <c r="J85" s="123">
        <v>101.1</v>
      </c>
    </row>
    <row r="86" spans="3:10" ht="13.5" thickBot="1">
      <c r="C86" s="332" t="s">
        <v>16</v>
      </c>
      <c r="D86" s="333"/>
      <c r="E86" s="333"/>
      <c r="F86" s="333"/>
      <c r="G86" s="334"/>
      <c r="H86" s="124">
        <f>H87+H88+H89+H90</f>
        <v>0</v>
      </c>
      <c r="I86" s="124">
        <f t="shared" ref="I86:J86" si="23">I87+I88+I89+I90</f>
        <v>0</v>
      </c>
      <c r="J86" s="125">
        <f t="shared" si="23"/>
        <v>0</v>
      </c>
    </row>
    <row r="87" spans="3:10" ht="12.75">
      <c r="C87" s="342" t="s">
        <v>158</v>
      </c>
      <c r="D87" s="343"/>
      <c r="E87" s="343"/>
      <c r="F87" s="343"/>
      <c r="G87" s="344"/>
      <c r="H87" s="115">
        <v>0</v>
      </c>
      <c r="I87" s="116"/>
      <c r="J87" s="117"/>
    </row>
    <row r="88" spans="3:10" ht="12.75">
      <c r="C88" s="345" t="s">
        <v>159</v>
      </c>
      <c r="D88" s="346"/>
      <c r="E88" s="346"/>
      <c r="F88" s="346"/>
      <c r="G88" s="347"/>
      <c r="H88" s="118">
        <v>0</v>
      </c>
      <c r="I88" s="119"/>
      <c r="J88" s="120"/>
    </row>
    <row r="89" spans="3:10" ht="12.75">
      <c r="C89" s="320" t="s">
        <v>160</v>
      </c>
      <c r="D89" s="321"/>
      <c r="E89" s="321"/>
      <c r="F89" s="321"/>
      <c r="G89" s="322"/>
      <c r="H89" s="118">
        <v>0</v>
      </c>
      <c r="I89" s="119"/>
      <c r="J89" s="120"/>
    </row>
    <row r="90" spans="3:10" ht="13.5" thickBot="1">
      <c r="C90" s="323" t="s">
        <v>161</v>
      </c>
      <c r="D90" s="324"/>
      <c r="E90" s="324"/>
      <c r="F90" s="324"/>
      <c r="G90" s="325"/>
      <c r="H90" s="121">
        <v>0</v>
      </c>
      <c r="I90" s="122"/>
      <c r="J90" s="123"/>
    </row>
    <row r="91" spans="3:10" ht="13.5" thickBot="1">
      <c r="C91" s="326" t="s">
        <v>17</v>
      </c>
      <c r="D91" s="327"/>
      <c r="E91" s="327"/>
      <c r="F91" s="327"/>
      <c r="G91" s="328"/>
      <c r="H91" s="126">
        <f>H86+H81</f>
        <v>2855.1</v>
      </c>
      <c r="I91" s="126">
        <f t="shared" ref="I91:J91" si="24">I86+I81</f>
        <v>3138.2</v>
      </c>
      <c r="J91" s="127">
        <f t="shared" si="24"/>
        <v>3147.7</v>
      </c>
    </row>
  </sheetData>
  <mergeCells count="177">
    <mergeCell ref="N25:O28"/>
    <mergeCell ref="C89:G89"/>
    <mergeCell ref="C90:G90"/>
    <mergeCell ref="C91:G91"/>
    <mergeCell ref="N9:O12"/>
    <mergeCell ref="N13:O16"/>
    <mergeCell ref="N17:O21"/>
    <mergeCell ref="N22:O24"/>
    <mergeCell ref="N29:O32"/>
    <mergeCell ref="N33:O34"/>
    <mergeCell ref="N37:O40"/>
    <mergeCell ref="N41:O43"/>
    <mergeCell ref="N44:O46"/>
    <mergeCell ref="N49:O51"/>
    <mergeCell ref="C80:G80"/>
    <mergeCell ref="C81:G81"/>
    <mergeCell ref="C82:G82"/>
    <mergeCell ref="C83:G83"/>
    <mergeCell ref="C84:G84"/>
    <mergeCell ref="C85:G85"/>
    <mergeCell ref="C86:G86"/>
    <mergeCell ref="C87:G87"/>
    <mergeCell ref="C88:G88"/>
    <mergeCell ref="C44:C46"/>
    <mergeCell ref="D3:H3"/>
    <mergeCell ref="D2:H2"/>
    <mergeCell ref="H4:J4"/>
    <mergeCell ref="N4:N6"/>
    <mergeCell ref="O4:O6"/>
    <mergeCell ref="I5:I6"/>
    <mergeCell ref="J5:J6"/>
    <mergeCell ref="F78:J78"/>
    <mergeCell ref="N54:O55"/>
    <mergeCell ref="N58:O61"/>
    <mergeCell ref="N62:O65"/>
    <mergeCell ref="N66:O68"/>
    <mergeCell ref="N69:O70"/>
    <mergeCell ref="N71:O73"/>
    <mergeCell ref="K69:K70"/>
    <mergeCell ref="B7:M7"/>
    <mergeCell ref="C8:M8"/>
    <mergeCell ref="L64:L65"/>
    <mergeCell ref="M64:M65"/>
    <mergeCell ref="C56:G56"/>
    <mergeCell ref="C57:M57"/>
    <mergeCell ref="E54:E55"/>
    <mergeCell ref="F54:F55"/>
    <mergeCell ref="E25:E28"/>
    <mergeCell ref="A9:A12"/>
    <mergeCell ref="B9:B12"/>
    <mergeCell ref="C9:C12"/>
    <mergeCell ref="D9:D12"/>
    <mergeCell ref="F25:F28"/>
    <mergeCell ref="A22:A24"/>
    <mergeCell ref="B22:B24"/>
    <mergeCell ref="C22:C24"/>
    <mergeCell ref="D22:D24"/>
    <mergeCell ref="A25:A28"/>
    <mergeCell ref="B25:B28"/>
    <mergeCell ref="C25:C28"/>
    <mergeCell ref="D25:D28"/>
    <mergeCell ref="A13:A16"/>
    <mergeCell ref="B13:B16"/>
    <mergeCell ref="C13:C16"/>
    <mergeCell ref="D13:D16"/>
    <mergeCell ref="A71:A73"/>
    <mergeCell ref="B71:B73"/>
    <mergeCell ref="A29:A32"/>
    <mergeCell ref="B29:B32"/>
    <mergeCell ref="C29:C32"/>
    <mergeCell ref="D29:D32"/>
    <mergeCell ref="D33:D34"/>
    <mergeCell ref="E33:E34"/>
    <mergeCell ref="F33:F34"/>
    <mergeCell ref="A58:A61"/>
    <mergeCell ref="B58:B61"/>
    <mergeCell ref="F44:F46"/>
    <mergeCell ref="C37:C40"/>
    <mergeCell ref="D37:D40"/>
    <mergeCell ref="E66:E68"/>
    <mergeCell ref="F66:F68"/>
    <mergeCell ref="E71:E73"/>
    <mergeCell ref="A54:A55"/>
    <mergeCell ref="B54:B55"/>
    <mergeCell ref="C33:C34"/>
    <mergeCell ref="A4:A6"/>
    <mergeCell ref="B4:B6"/>
    <mergeCell ref="C4:C6"/>
    <mergeCell ref="D4:D6"/>
    <mergeCell ref="B76:G76"/>
    <mergeCell ref="E69:E70"/>
    <mergeCell ref="E13:E16"/>
    <mergeCell ref="F13:F16"/>
    <mergeCell ref="F17:F21"/>
    <mergeCell ref="C47:G47"/>
    <mergeCell ref="E58:E61"/>
    <mergeCell ref="C53:M53"/>
    <mergeCell ref="C58:C61"/>
    <mergeCell ref="C62:C65"/>
    <mergeCell ref="F62:F65"/>
    <mergeCell ref="E37:E40"/>
    <mergeCell ref="F37:F40"/>
    <mergeCell ref="E41:E43"/>
    <mergeCell ref="E29:E32"/>
    <mergeCell ref="E44:E46"/>
    <mergeCell ref="A17:A21"/>
    <mergeCell ref="B69:B70"/>
    <mergeCell ref="A33:A34"/>
    <mergeCell ref="B33:B34"/>
    <mergeCell ref="B17:B21"/>
    <mergeCell ref="A62:A65"/>
    <mergeCell ref="B62:B65"/>
    <mergeCell ref="A41:A43"/>
    <mergeCell ref="B41:B43"/>
    <mergeCell ref="A69:A70"/>
    <mergeCell ref="A66:A68"/>
    <mergeCell ref="A37:A40"/>
    <mergeCell ref="B37:B40"/>
    <mergeCell ref="I1:M1"/>
    <mergeCell ref="H5:H6"/>
    <mergeCell ref="K5:K6"/>
    <mergeCell ref="L5:M5"/>
    <mergeCell ref="C36:M36"/>
    <mergeCell ref="K42:K43"/>
    <mergeCell ref="L42:L43"/>
    <mergeCell ref="M42:M43"/>
    <mergeCell ref="F41:F43"/>
    <mergeCell ref="D41:D43"/>
    <mergeCell ref="C35:G35"/>
    <mergeCell ref="K4:M4"/>
    <mergeCell ref="E4:E6"/>
    <mergeCell ref="F4:F6"/>
    <mergeCell ref="G4:G6"/>
    <mergeCell ref="C41:C43"/>
    <mergeCell ref="C17:C21"/>
    <mergeCell ref="D17:D21"/>
    <mergeCell ref="E17:E21"/>
    <mergeCell ref="F29:F32"/>
    <mergeCell ref="E9:E12"/>
    <mergeCell ref="F9:F12"/>
    <mergeCell ref="E22:E24"/>
    <mergeCell ref="F22:F24"/>
    <mergeCell ref="K76:M76"/>
    <mergeCell ref="D71:D73"/>
    <mergeCell ref="M58:M61"/>
    <mergeCell ref="K64:K65"/>
    <mergeCell ref="L58:L61"/>
    <mergeCell ref="D62:D65"/>
    <mergeCell ref="B75:G75"/>
    <mergeCell ref="C74:G74"/>
    <mergeCell ref="B66:B68"/>
    <mergeCell ref="K58:K59"/>
    <mergeCell ref="C69:C70"/>
    <mergeCell ref="C71:C73"/>
    <mergeCell ref="F69:F70"/>
    <mergeCell ref="D69:D70"/>
    <mergeCell ref="F58:F61"/>
    <mergeCell ref="E62:E65"/>
    <mergeCell ref="D58:D61"/>
    <mergeCell ref="C66:C68"/>
    <mergeCell ref="D66:D68"/>
    <mergeCell ref="K71:K73"/>
    <mergeCell ref="C52:G52"/>
    <mergeCell ref="B44:B46"/>
    <mergeCell ref="K44:K45"/>
    <mergeCell ref="A49:A51"/>
    <mergeCell ref="B49:B51"/>
    <mergeCell ref="A44:A46"/>
    <mergeCell ref="C54:C55"/>
    <mergeCell ref="D54:D55"/>
    <mergeCell ref="K54:K55"/>
    <mergeCell ref="D44:D46"/>
    <mergeCell ref="C48:M48"/>
    <mergeCell ref="C49:C51"/>
    <mergeCell ref="D49:D51"/>
    <mergeCell ref="E49:E51"/>
    <mergeCell ref="F49:F5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E15" sqref="E15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19" t="s">
        <v>18</v>
      </c>
      <c r="C3" s="20" t="s">
        <v>19</v>
      </c>
    </row>
    <row r="4" spans="2:3" ht="14.25" customHeight="1">
      <c r="B4" s="21">
        <v>0</v>
      </c>
      <c r="C4" s="22" t="s">
        <v>20</v>
      </c>
    </row>
    <row r="5" spans="2:3" ht="14.25" customHeight="1">
      <c r="B5" s="21">
        <v>1</v>
      </c>
      <c r="C5" s="22" t="s">
        <v>21</v>
      </c>
    </row>
    <row r="6" spans="2:3" ht="15.75" customHeight="1">
      <c r="B6" s="21">
        <v>2</v>
      </c>
      <c r="C6" s="22" t="s">
        <v>22</v>
      </c>
    </row>
    <row r="7" spans="2:3" ht="16.5" customHeight="1">
      <c r="B7" s="21">
        <v>3</v>
      </c>
      <c r="C7" s="22" t="s">
        <v>23</v>
      </c>
    </row>
    <row r="8" spans="2:3" ht="13.5" customHeight="1">
      <c r="B8" s="21">
        <v>4</v>
      </c>
      <c r="C8" s="22" t="s">
        <v>24</v>
      </c>
    </row>
    <row r="9" spans="2:3" ht="15.75" customHeight="1">
      <c r="B9" s="21">
        <v>5</v>
      </c>
      <c r="C9" s="22" t="s">
        <v>25</v>
      </c>
    </row>
    <row r="10" spans="2:3" ht="15.75" customHeight="1">
      <c r="B10" s="21">
        <v>6</v>
      </c>
      <c r="C10" s="22" t="s">
        <v>26</v>
      </c>
    </row>
    <row r="11" spans="2:3" ht="15.75" customHeight="1">
      <c r="B11" s="21">
        <v>7</v>
      </c>
      <c r="C11" s="22" t="s">
        <v>27</v>
      </c>
    </row>
    <row r="12" spans="2:3" ht="13.5" customHeight="1">
      <c r="B12" s="21">
        <v>8</v>
      </c>
      <c r="C12" s="22" t="s">
        <v>28</v>
      </c>
    </row>
    <row r="13" spans="2:3" ht="13.5" customHeight="1">
      <c r="B13" s="21">
        <v>9</v>
      </c>
      <c r="C13" s="22" t="s">
        <v>29</v>
      </c>
    </row>
    <row r="14" spans="2:3" ht="15.75" customHeight="1">
      <c r="B14" s="21">
        <v>10</v>
      </c>
      <c r="C14" s="22" t="s">
        <v>30</v>
      </c>
    </row>
    <row r="15" spans="2:3" ht="18" customHeight="1">
      <c r="B15" s="21">
        <v>11</v>
      </c>
      <c r="C15" s="22" t="s">
        <v>31</v>
      </c>
    </row>
    <row r="16" spans="2:3" ht="16.5" customHeight="1">
      <c r="B16" s="21">
        <v>12</v>
      </c>
      <c r="C16" s="22" t="s">
        <v>32</v>
      </c>
    </row>
    <row r="17" spans="2:3" ht="14.25" customHeight="1">
      <c r="B17" s="21">
        <v>13</v>
      </c>
      <c r="C17" s="22" t="s">
        <v>33</v>
      </c>
    </row>
    <row r="18" spans="2:3" ht="15" customHeight="1">
      <c r="B18" s="21">
        <v>14</v>
      </c>
      <c r="C18" s="22" t="s">
        <v>34</v>
      </c>
    </row>
    <row r="19" spans="2:3" ht="15" customHeight="1">
      <c r="B19" s="21">
        <v>15</v>
      </c>
      <c r="C19" s="22" t="s">
        <v>35</v>
      </c>
    </row>
    <row r="20" spans="2:3" ht="17.25" customHeight="1">
      <c r="B20" s="21">
        <v>16</v>
      </c>
      <c r="C20" s="22" t="s">
        <v>36</v>
      </c>
    </row>
    <row r="21" spans="2:3" ht="17.25" customHeight="1">
      <c r="B21" s="21">
        <v>17</v>
      </c>
      <c r="C21" s="22" t="s">
        <v>37</v>
      </c>
    </row>
    <row r="22" spans="2:3" ht="15.75" customHeight="1">
      <c r="B22" s="21">
        <v>18</v>
      </c>
      <c r="C22" s="22" t="s">
        <v>38</v>
      </c>
    </row>
    <row r="23" spans="2:3" ht="15.75" customHeight="1">
      <c r="B23" s="21">
        <v>19</v>
      </c>
      <c r="C23" s="22" t="s">
        <v>39</v>
      </c>
    </row>
    <row r="24" spans="2:3" ht="15.75" customHeight="1">
      <c r="B24" s="21">
        <v>20</v>
      </c>
      <c r="C24" s="22" t="s">
        <v>40</v>
      </c>
    </row>
    <row r="25" spans="2:3" ht="17.25" customHeight="1">
      <c r="B25" s="21">
        <v>21</v>
      </c>
      <c r="C25" s="22" t="s">
        <v>41</v>
      </c>
    </row>
    <row r="26" spans="2:3" ht="17.25" customHeight="1">
      <c r="B26" s="21">
        <v>22</v>
      </c>
      <c r="C26" s="22" t="s">
        <v>48</v>
      </c>
    </row>
    <row r="27" spans="2:3" ht="16.5" customHeight="1">
      <c r="B27" s="21">
        <v>23</v>
      </c>
      <c r="C27" s="22" t="s">
        <v>42</v>
      </c>
    </row>
    <row r="28" spans="2:3" ht="16.5" customHeight="1">
      <c r="B28" s="21">
        <v>24</v>
      </c>
      <c r="C28" s="22" t="s">
        <v>43</v>
      </c>
    </row>
    <row r="29" spans="2:3" ht="16.5" customHeight="1">
      <c r="B29" s="21">
        <v>25</v>
      </c>
      <c r="C29" s="22" t="s">
        <v>44</v>
      </c>
    </row>
    <row r="30" spans="2:3" ht="15" customHeight="1">
      <c r="B30" s="21">
        <v>26</v>
      </c>
      <c r="C30" s="22" t="s">
        <v>45</v>
      </c>
    </row>
    <row r="31" spans="2:3" ht="18" customHeight="1">
      <c r="B31" s="21">
        <v>27</v>
      </c>
      <c r="C31" s="22" t="s">
        <v>46</v>
      </c>
    </row>
    <row r="32" spans="2:3" ht="16.5" customHeight="1">
      <c r="B32" s="21">
        <v>28</v>
      </c>
      <c r="C32" s="22" t="s">
        <v>203</v>
      </c>
    </row>
    <row r="33" spans="2:3" ht="18.75" customHeight="1" thickBot="1">
      <c r="B33" s="23">
        <v>29</v>
      </c>
      <c r="C33" s="24" t="s">
        <v>205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Čepukienė</dc:creator>
  <cp:lastModifiedBy>Asta1</cp:lastModifiedBy>
  <cp:lastPrinted>2016-03-07T12:25:26Z</cp:lastPrinted>
  <dcterms:created xsi:type="dcterms:W3CDTF">1996-10-14T23:33:28Z</dcterms:created>
  <dcterms:modified xsi:type="dcterms:W3CDTF">2016-03-10T09:39:19Z</dcterms:modified>
</cp:coreProperties>
</file>