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1355" windowHeight="7875" activeTab="1"/>
  </bookViews>
  <sheets>
    <sheet name="4 priedas" sheetId="17" r:id="rId1"/>
    <sheet name="3 priedas" sheetId="19" r:id="rId2"/>
    <sheet name="2 priedas" sheetId="22" r:id="rId3"/>
  </sheets>
  <calcPr calcId="114210"/>
</workbook>
</file>

<file path=xl/calcChain.xml><?xml version="1.0" encoding="utf-8"?>
<calcChain xmlns="http://schemas.openxmlformats.org/spreadsheetml/2006/main">
  <c r="C106" i="17"/>
  <c r="D106"/>
  <c r="B106"/>
  <c r="B13"/>
  <c r="B28"/>
  <c r="D14"/>
  <c r="B14"/>
  <c r="C23" i="22"/>
  <c r="D23"/>
  <c r="E23"/>
  <c r="B23"/>
  <c r="E187"/>
  <c r="D187"/>
  <c r="E350"/>
  <c r="C429"/>
  <c r="D429"/>
  <c r="E429"/>
  <c r="B429"/>
  <c r="C428"/>
  <c r="D428"/>
  <c r="E428"/>
  <c r="B428"/>
  <c r="C427"/>
  <c r="D427"/>
  <c r="E427"/>
  <c r="B427"/>
  <c r="C426"/>
  <c r="D426"/>
  <c r="B426"/>
  <c r="C326"/>
  <c r="D326"/>
  <c r="B326"/>
  <c r="E230"/>
  <c r="E210"/>
  <c r="E206"/>
  <c r="E202"/>
  <c r="E190"/>
  <c r="C26" i="17"/>
  <c r="B26"/>
  <c r="C29"/>
  <c r="C17"/>
  <c r="B17"/>
  <c r="C458" i="22"/>
  <c r="C474"/>
  <c r="D458"/>
  <c r="D474"/>
  <c r="E474"/>
  <c r="B458"/>
  <c r="B474"/>
  <c r="C398"/>
  <c r="D398"/>
  <c r="B398"/>
  <c r="E178"/>
  <c r="E43"/>
  <c r="C113"/>
  <c r="E113"/>
  <c r="B113"/>
  <c r="E108"/>
  <c r="E111"/>
  <c r="C467"/>
  <c r="E467"/>
  <c r="B467"/>
  <c r="C464"/>
  <c r="D464"/>
  <c r="D466"/>
  <c r="B464"/>
  <c r="E439"/>
  <c r="E449"/>
  <c r="C17"/>
  <c r="E17"/>
  <c r="B17"/>
  <c r="B9" i="1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8"/>
  <c r="C105" i="22"/>
  <c r="B105"/>
  <c r="C99"/>
  <c r="B99"/>
  <c r="C89"/>
  <c r="B89"/>
  <c r="E473"/>
  <c r="C169"/>
  <c r="D169"/>
  <c r="E169"/>
  <c r="B137"/>
  <c r="B29" i="17"/>
  <c r="C118" i="22"/>
  <c r="B118"/>
  <c r="C115"/>
  <c r="C117"/>
  <c r="B115"/>
  <c r="B117"/>
  <c r="E415"/>
  <c r="C183"/>
  <c r="D183"/>
  <c r="B183"/>
  <c r="C172"/>
  <c r="C174"/>
  <c r="C178"/>
  <c r="C182"/>
  <c r="B172"/>
  <c r="E445"/>
  <c r="C468"/>
  <c r="D468"/>
  <c r="B468"/>
  <c r="C358"/>
  <c r="D358"/>
  <c r="B358"/>
  <c r="E391"/>
  <c r="E318"/>
  <c r="E314"/>
  <c r="E286"/>
  <c r="E278"/>
  <c r="C125"/>
  <c r="C127"/>
  <c r="E125"/>
  <c r="E127"/>
  <c r="B125"/>
  <c r="B127"/>
  <c r="B24"/>
  <c r="B457"/>
  <c r="B471"/>
  <c r="C24"/>
  <c r="C457"/>
  <c r="C471"/>
  <c r="D24"/>
  <c r="C10"/>
  <c r="D10"/>
  <c r="E10"/>
  <c r="E22"/>
  <c r="B10"/>
  <c r="C105" i="17"/>
  <c r="B105"/>
  <c r="C23"/>
  <c r="B23"/>
  <c r="C51" i="22"/>
  <c r="B51"/>
  <c r="E162"/>
  <c r="E153"/>
  <c r="C43" i="17"/>
  <c r="B43"/>
  <c r="C20"/>
  <c r="B20"/>
  <c r="C102"/>
  <c r="B102"/>
  <c r="C40"/>
  <c r="D457" i="22"/>
  <c r="C130"/>
  <c r="C134"/>
  <c r="D130"/>
  <c r="D134"/>
  <c r="E130"/>
  <c r="E134"/>
  <c r="B130"/>
  <c r="B134"/>
  <c r="E456"/>
  <c r="E35"/>
  <c r="C439"/>
  <c r="C436"/>
  <c r="C441"/>
  <c r="C445"/>
  <c r="C449"/>
  <c r="C8"/>
  <c r="C31"/>
  <c r="C34"/>
  <c r="C26"/>
  <c r="C28"/>
  <c r="C41"/>
  <c r="C40"/>
  <c r="C43"/>
  <c r="C47"/>
  <c r="C49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91"/>
  <c r="C93"/>
  <c r="C95"/>
  <c r="C97"/>
  <c r="C101"/>
  <c r="C108"/>
  <c r="C111"/>
  <c r="C120"/>
  <c r="C122"/>
  <c r="C139"/>
  <c r="C141"/>
  <c r="C144"/>
  <c r="C147"/>
  <c r="C150"/>
  <c r="C153"/>
  <c r="C156"/>
  <c r="C159"/>
  <c r="C162"/>
  <c r="C165"/>
  <c r="C187"/>
  <c r="C190"/>
  <c r="C194"/>
  <c r="C198"/>
  <c r="C202"/>
  <c r="C206"/>
  <c r="C210"/>
  <c r="C214"/>
  <c r="C218"/>
  <c r="C222"/>
  <c r="C226"/>
  <c r="C230"/>
  <c r="C234"/>
  <c r="C238"/>
  <c r="C242"/>
  <c r="C246"/>
  <c r="C250"/>
  <c r="C254"/>
  <c r="C258"/>
  <c r="C262"/>
  <c r="C266"/>
  <c r="C270"/>
  <c r="C274"/>
  <c r="C278"/>
  <c r="C282"/>
  <c r="C286"/>
  <c r="C290"/>
  <c r="C294"/>
  <c r="C298"/>
  <c r="C302"/>
  <c r="C306"/>
  <c r="C310"/>
  <c r="C314"/>
  <c r="C318"/>
  <c r="C322"/>
  <c r="C331"/>
  <c r="C334"/>
  <c r="C338"/>
  <c r="C342"/>
  <c r="C346"/>
  <c r="C350"/>
  <c r="C354"/>
  <c r="C363"/>
  <c r="C367"/>
  <c r="C371"/>
  <c r="C375"/>
  <c r="C379"/>
  <c r="C383"/>
  <c r="C387"/>
  <c r="C391"/>
  <c r="C395"/>
  <c r="C403"/>
  <c r="C407"/>
  <c r="C411"/>
  <c r="C415"/>
  <c r="C419"/>
  <c r="C422"/>
  <c r="C434"/>
  <c r="C433"/>
  <c r="C462"/>
  <c r="C466"/>
  <c r="D441"/>
  <c r="D445"/>
  <c r="D449"/>
  <c r="D8"/>
  <c r="D31"/>
  <c r="D34"/>
  <c r="D43"/>
  <c r="D103"/>
  <c r="D141"/>
  <c r="D144"/>
  <c r="D147"/>
  <c r="D150"/>
  <c r="D153"/>
  <c r="D156"/>
  <c r="D159"/>
  <c r="D162"/>
  <c r="D165"/>
  <c r="D174"/>
  <c r="D178"/>
  <c r="D182"/>
  <c r="D190"/>
  <c r="D194"/>
  <c r="D198"/>
  <c r="D202"/>
  <c r="D206"/>
  <c r="D210"/>
  <c r="D214"/>
  <c r="D218"/>
  <c r="D222"/>
  <c r="D226"/>
  <c r="D230"/>
  <c r="D234"/>
  <c r="D238"/>
  <c r="D242"/>
  <c r="D246"/>
  <c r="D250"/>
  <c r="D254"/>
  <c r="D258"/>
  <c r="D262"/>
  <c r="D266"/>
  <c r="D270"/>
  <c r="D274"/>
  <c r="D278"/>
  <c r="D282"/>
  <c r="D286"/>
  <c r="D290"/>
  <c r="D294"/>
  <c r="D298"/>
  <c r="D302"/>
  <c r="D306"/>
  <c r="D310"/>
  <c r="D314"/>
  <c r="D318"/>
  <c r="D322"/>
  <c r="D331"/>
  <c r="D334"/>
  <c r="D338"/>
  <c r="D342"/>
  <c r="D346"/>
  <c r="D350"/>
  <c r="D354"/>
  <c r="D363"/>
  <c r="D367"/>
  <c r="D371"/>
  <c r="D375"/>
  <c r="D379"/>
  <c r="D383"/>
  <c r="D387"/>
  <c r="D391"/>
  <c r="D395"/>
  <c r="D403"/>
  <c r="D407"/>
  <c r="D411"/>
  <c r="D415"/>
  <c r="D419"/>
  <c r="D422"/>
  <c r="E31"/>
  <c r="E34"/>
  <c r="E441"/>
  <c r="E103"/>
  <c r="E156"/>
  <c r="E168"/>
  <c r="E174"/>
  <c r="E182"/>
  <c r="E218"/>
  <c r="E222"/>
  <c r="E242"/>
  <c r="E403"/>
  <c r="E407"/>
  <c r="E462"/>
  <c r="E466"/>
  <c r="C456"/>
  <c r="C135"/>
  <c r="C35"/>
  <c r="C29"/>
  <c r="C104"/>
  <c r="C123"/>
  <c r="C128"/>
  <c r="D35"/>
  <c r="D104"/>
  <c r="D135"/>
  <c r="D456"/>
  <c r="E128"/>
  <c r="E135"/>
  <c r="E475"/>
  <c r="B475"/>
  <c r="E136"/>
  <c r="B136"/>
  <c r="B439"/>
  <c r="B436"/>
  <c r="B441"/>
  <c r="B445"/>
  <c r="B449"/>
  <c r="B455"/>
  <c r="B8"/>
  <c r="B26"/>
  <c r="B28"/>
  <c r="B31"/>
  <c r="B34"/>
  <c r="B41"/>
  <c r="B40"/>
  <c r="B43"/>
  <c r="B47"/>
  <c r="B49"/>
  <c r="B53"/>
  <c r="B55"/>
  <c r="B57"/>
  <c r="B59"/>
  <c r="B61"/>
  <c r="B63"/>
  <c r="B65"/>
  <c r="B67"/>
  <c r="B69"/>
  <c r="B71"/>
  <c r="B73"/>
  <c r="B75"/>
  <c r="B77"/>
  <c r="B79"/>
  <c r="B81"/>
  <c r="B83"/>
  <c r="B85"/>
  <c r="B87"/>
  <c r="B91"/>
  <c r="B93"/>
  <c r="B95"/>
  <c r="B97"/>
  <c r="B101"/>
  <c r="B103"/>
  <c r="B108"/>
  <c r="B111"/>
  <c r="B120"/>
  <c r="B122"/>
  <c r="B139"/>
  <c r="B141"/>
  <c r="B144"/>
  <c r="B147"/>
  <c r="B150"/>
  <c r="B153"/>
  <c r="B156"/>
  <c r="B159"/>
  <c r="B162"/>
  <c r="B165"/>
  <c r="B174"/>
  <c r="B178"/>
  <c r="B182"/>
  <c r="B187"/>
  <c r="B190"/>
  <c r="B194"/>
  <c r="B198"/>
  <c r="B202"/>
  <c r="B206"/>
  <c r="B210"/>
  <c r="B214"/>
  <c r="B218"/>
  <c r="B222"/>
  <c r="B226"/>
  <c r="B230"/>
  <c r="B234"/>
  <c r="B238"/>
  <c r="B242"/>
  <c r="B246"/>
  <c r="B250"/>
  <c r="B254"/>
  <c r="B258"/>
  <c r="B262"/>
  <c r="B266"/>
  <c r="B270"/>
  <c r="B274"/>
  <c r="B278"/>
  <c r="B282"/>
  <c r="B286"/>
  <c r="B290"/>
  <c r="B294"/>
  <c r="B298"/>
  <c r="B302"/>
  <c r="B306"/>
  <c r="B310"/>
  <c r="B314"/>
  <c r="B318"/>
  <c r="B322"/>
  <c r="B331"/>
  <c r="B334"/>
  <c r="B338"/>
  <c r="B342"/>
  <c r="B346"/>
  <c r="B350"/>
  <c r="B354"/>
  <c r="B363"/>
  <c r="B367"/>
  <c r="B371"/>
  <c r="B375"/>
  <c r="B379"/>
  <c r="B383"/>
  <c r="B387"/>
  <c r="B391"/>
  <c r="B395"/>
  <c r="B403"/>
  <c r="B407"/>
  <c r="B411"/>
  <c r="B415"/>
  <c r="B419"/>
  <c r="B422"/>
  <c r="B434"/>
  <c r="B433"/>
  <c r="B462"/>
  <c r="B456"/>
  <c r="B35"/>
  <c r="B29"/>
  <c r="B104"/>
  <c r="B112"/>
  <c r="B123"/>
  <c r="B128"/>
  <c r="B135"/>
  <c r="B169"/>
  <c r="C137"/>
  <c r="C476"/>
  <c r="E137"/>
  <c r="E36"/>
  <c r="E476"/>
  <c r="B36"/>
  <c r="B476"/>
  <c r="C97" i="17"/>
  <c r="C38" i="22"/>
  <c r="B38"/>
  <c r="D29" i="17"/>
  <c r="B40"/>
  <c r="B97"/>
  <c r="E106" i="22"/>
  <c r="B106"/>
  <c r="C170"/>
  <c r="C184"/>
  <c r="C459"/>
  <c r="D170"/>
  <c r="D184"/>
  <c r="D459"/>
  <c r="D472"/>
  <c r="E170"/>
  <c r="E184"/>
  <c r="E459"/>
  <c r="B170"/>
  <c r="B184"/>
  <c r="B459"/>
  <c r="C79" i="19"/>
  <c r="D79"/>
  <c r="E79"/>
  <c r="C185" i="22"/>
  <c r="C460"/>
  <c r="D185"/>
  <c r="D460"/>
  <c r="B185"/>
  <c r="B460"/>
  <c r="C431"/>
  <c r="B431"/>
  <c r="D22"/>
  <c r="B79" i="19"/>
  <c r="B466" i="22"/>
  <c r="C103"/>
  <c r="D471"/>
  <c r="E455"/>
  <c r="D455"/>
  <c r="C455"/>
  <c r="B22"/>
  <c r="D168"/>
  <c r="C168"/>
  <c r="B168"/>
  <c r="C22"/>
  <c r="E470"/>
  <c r="C472"/>
  <c r="D473"/>
  <c r="B472"/>
  <c r="B473"/>
  <c r="C473"/>
  <c r="E472"/>
  <c r="D470"/>
  <c r="C470"/>
  <c r="B470"/>
  <c r="E425"/>
  <c r="E469"/>
  <c r="D425"/>
  <c r="D469"/>
  <c r="C425"/>
  <c r="B425"/>
  <c r="C469"/>
  <c r="B469"/>
</calcChain>
</file>

<file path=xl/sharedStrings.xml><?xml version="1.0" encoding="utf-8"?>
<sst xmlns="http://schemas.openxmlformats.org/spreadsheetml/2006/main" count="664" uniqueCount="247">
  <si>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</si>
  <si>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</si>
  <si>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</si>
  <si>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</si>
  <si>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</si>
  <si>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</si>
  <si>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</si>
  <si>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</si>
  <si>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</si>
  <si>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</si>
  <si>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Jaunimo mokykla</t>
  </si>
  <si>
    <t>Skaistakalnio pagrindinė mokykla</t>
  </si>
  <si>
    <t>Senvagės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</si>
  <si>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</si>
  <si>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</si>
  <si>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</si>
  <si>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</si>
  <si>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</si>
  <si>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</si>
  <si>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Suaugusiųjų mokymo centras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</si>
  <si>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</si>
  <si>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</si>
  <si>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</si>
  <si>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</si>
  <si>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</si>
  <si>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</si>
  <si>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</si>
  <si>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</si>
  <si>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</si>
  <si>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</si>
  <si>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</si>
  <si>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</si>
  <si>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</si>
  <si>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</si>
  <si>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</si>
  <si>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</si>
  <si>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</si>
  <si>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</si>
  <si>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</si>
  <si>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</si>
  <si>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</si>
  <si>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</si>
  <si>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</si>
  <si>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</si>
  <si>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</si>
  <si>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</si>
  <si>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</si>
  <si>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</si>
  <si>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</si>
  <si>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</si>
  <si>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</si>
  <si>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,,Nevėžio" pagrindinė mokykla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</si>
  <si>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</si>
  <si>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</si>
  <si>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</si>
  <si>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</si>
  <si>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</si>
  <si>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</si>
  <si>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 xml:space="preserve">Regos centras „Linelis“ </t>
  </si>
  <si>
    <t>,,Ąžuolo" pagrindinė mokykla</t>
  </si>
  <si>
    <t>„Ąžuolo“ pagrindinė mokykla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</si>
  <si>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</si>
  <si>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</si>
  <si>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</si>
  <si>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</si>
  <si>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</si>
  <si>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</si>
  <si>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</si>
  <si>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</si>
  <si>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r>
      <t xml:space="preserve">                                   </t>
    </r>
    <r>
      <rPr>
        <b/>
        <sz val="11"/>
        <rFont val="Times New Roman"/>
        <family val="1"/>
        <charset val="186"/>
      </rPr>
      <t>02 TURIZMO SKATINIMO IR VYSTYMO PROGRAMA</t>
    </r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</si>
  <si>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</si>
  <si>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</si>
  <si>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</si>
  <si>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</si>
  <si>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</si>
  <si>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</si>
  <si>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 xml:space="preserve">Savivaldybės administracijos Finansų ir biudžeto skyrius 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</si>
  <si>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</si>
  <si>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</si>
  <si>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</si>
  <si>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</si>
  <si>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</si>
  <si>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</si>
  <si>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 xml:space="preserve">                               08 RINKODAROS IR VIEŠŲJŲ RYŠIŲ PROGRAMA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</si>
  <si>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</si>
  <si>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</si>
  <si>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</si>
  <si>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</si>
  <si>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</si>
  <si>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</si>
  <si>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</si>
  <si>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</si>
  <si>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</si>
  <si>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</si>
  <si>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</si>
  <si>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Lopšelis-darželis ,, Riešutėlis"</t>
  </si>
  <si>
    <t>Regos centras ,,Linelis"</t>
  </si>
  <si>
    <t>5-oji gimnazija</t>
  </si>
  <si>
    <t>,,Vilties" pagrindinė mokykla</t>
  </si>
  <si>
    <t>,,Aušros" pagrindinė mokykla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</si>
  <si>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</si>
  <si>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</si>
  <si>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</si>
  <si>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</si>
  <si>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</si>
  <si>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</si>
  <si>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</si>
  <si>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</si>
  <si>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</si>
  <si>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</si>
  <si>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</si>
  <si>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</si>
  <si>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 xml:space="preserve">                Iš viso išlaidų</t>
  </si>
  <si>
    <t>,,Saulėtekio" progimnazija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</si>
  <si>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</si>
  <si>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</si>
  <si>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</si>
  <si>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</si>
  <si>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</si>
  <si>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</si>
  <si>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</si>
  <si>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</si>
  <si>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</si>
  <si>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</si>
  <si>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</si>
  <si>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</si>
  <si>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</si>
  <si>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</si>
  <si>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</si>
  <si>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</si>
  <si>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</si>
  <si>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</si>
  <si>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</si>
  <si>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</si>
  <si>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</si>
  <si>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</si>
  <si>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</si>
  <si>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</si>
  <si>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</si>
  <si>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</si>
  <si>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</si>
  <si>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>Iš jų – valstybės biudžeto specialioji tikslinė dotacija valstybinėms ( perduotoms savivaldybėms) funkcijoms atlikti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</si>
  <si>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</si>
  <si>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</si>
  <si>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>Iš jų – valstybės biudžeto specialioji tikslinė dotacija valstybinėms ( valstybės perduotoms savivaldybėms) funkcijoms atlikti</t>
  </si>
  <si>
    <t>Iš jų – valstybės biudžeto specialioji tikslinė dotacija valstybinėms ( valstybės perduotoms savivaldybėms) funkcijoms vykdyti</t>
  </si>
  <si>
    <t xml:space="preserve">         valstybės biudžeto specialioji tikslinė  dotacija valstybinėms ( valstybės perduotoms savivaldybėms) funkcijoms atlikti                                                                 </t>
  </si>
  <si>
    <t xml:space="preserve">           valstybės biudžeto specialioji tikslinė dotacija valstybinėms ( valstybės perduotoms savivaldybėms) funkcijoms vykdyti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</si>
  <si>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</si>
  <si>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</si>
  <si>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įmokos už išlaikymą švietimo, socialinės apsaugos ir kitose įstaigose </t>
  </si>
  <si>
    <t xml:space="preserve">pajamos už prekes ir paslaugas </t>
  </si>
  <si>
    <t xml:space="preserve">         valstybės biudžeto specialioji tikslinė  dotacija  valstybinėms (valstybės perduotoms savivaldybėms) funkcijoms atlikti                                                                 </t>
  </si>
  <si>
    <t xml:space="preserve">        Mero fondui</t>
  </si>
  <si>
    <t xml:space="preserve">                              11 KULTŪROS IR MENO PROGRAMA</t>
  </si>
  <si>
    <t xml:space="preserve">  išlaidoms</t>
  </si>
  <si>
    <t>tikslinės paskirties lėšos</t>
  </si>
  <si>
    <t>Asignavimų valdytojai</t>
  </si>
  <si>
    <t xml:space="preserve"> Savivaldybės administracija</t>
  </si>
  <si>
    <t xml:space="preserve"> Savivaldybės viešoji biblioteka</t>
  </si>
  <si>
    <t xml:space="preserve">      13 ŠVIETIMO IR UGDYMO PROGRAMA</t>
  </si>
  <si>
    <t xml:space="preserve">                           LĖŠŲ PAGAL PROGRAMAS IR ASIGNAVIMŲ VALDYTOJUS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</si>
  <si>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</si>
  <si>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                        Iš viso 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</si>
  <si>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</si>
  <si>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</si>
  <si>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</si>
  <si>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</si>
  <si>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r>
      <t xml:space="preserve">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</si>
  <si>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</si>
  <si>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10 MIESTO INFRASTRUKTŪROS OBJEKTŲ PLĖTROS, MODERNIZAVIMO IR PRIEŽIŪROS PROGRAMA</t>
  </si>
  <si>
    <t xml:space="preserve">     11 KULTŪROS IR MENO PROGRAMA</t>
  </si>
  <si>
    <t xml:space="preserve">      12 KŪNO KULTŪROS IR SPORTO PROGRAMA</t>
  </si>
  <si>
    <t>iš jų darbo užmokes-čiui</t>
  </si>
  <si>
    <t>iš viso</t>
  </si>
  <si>
    <t>lėšos įsiskoli-nimams padengti</t>
  </si>
  <si>
    <r>
      <t xml:space="preserve">         </t>
    </r>
    <r>
      <rPr>
        <b/>
        <sz val="11"/>
        <rFont val="Times New Roman"/>
        <family val="1"/>
        <charset val="186"/>
      </rPr>
      <t xml:space="preserve"> 15 SOCIALINĖS PARAMOS ĮGYVENDINIMO PROGRAMA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</si>
  <si>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</si>
  <si>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</si>
  <si>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</si>
  <si>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</si>
  <si>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</si>
  <si>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palūkanoms už finansinius įsipareigojimus mokėti</t>
  </si>
  <si>
    <t xml:space="preserve">        įsipareigojimus mokėti</t>
  </si>
  <si>
    <t xml:space="preserve">         valstybės biudžeto specialioji tikslinė  dotacija              Administracijai valstybinėms (valstybės perduotoms savivaldybėms) funkcijoms atlikti                                                                 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</si>
  <si>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</si>
  <si>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</si>
  <si>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</si>
  <si>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</si>
  <si>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</si>
  <si>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>„Žemynos“ progimnazija</t>
  </si>
  <si>
    <t>„Šaltinio“progimnazija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</si>
  <si>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</si>
  <si>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valstybės biudžeto specialioji tikslinė dotacija regioninėms klasėms finansuoti</t>
  </si>
  <si>
    <t xml:space="preserve">                                        07 BŪSTO PROGRAMA</t>
  </si>
  <si>
    <t>Iš viso 05 programai</t>
  </si>
  <si>
    <t>Iš viso  07 programai</t>
  </si>
  <si>
    <t>Lopšelis-darželis „Draugystė“</t>
  </si>
  <si>
    <t>„Šaltinio“ progimnazija</t>
  </si>
  <si>
    <t xml:space="preserve"> vasario     d. sprendimo Nr.  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</si>
  <si>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</si>
  <si>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</si>
  <si>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Sporto vidurinė mokykla</t>
  </si>
  <si>
    <t xml:space="preserve">Panevėžio miesto savivaldybės tarybos 2015 m. </t>
  </si>
  <si>
    <t xml:space="preserve">                  ASIGNAVIMAI IŠ SAVIVALDYBĖS 2014 M. NEPANAUDOTŲ BIUDŽETO</t>
  </si>
  <si>
    <t>Iš viso (Eur)</t>
  </si>
  <si>
    <t xml:space="preserve">           Iš jų ( Eur)</t>
  </si>
  <si>
    <t xml:space="preserve">        paskolos lėšos investicijų projektams įgyvendinti</t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</si>
  <si>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</si>
  <si>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</si>
  <si>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</si>
  <si>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</si>
  <si>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>,, Nevėžio" pagrindinė mokykla</t>
  </si>
  <si>
    <t>,,Šviesos" specialiojo ugdymo centras</t>
  </si>
  <si>
    <t>Specialioji mokykla- daugiafunkcis centras</t>
  </si>
  <si>
    <t xml:space="preserve">  Iš jų –  valstybės biudžeto specialioji tikslinė  dotacija valstybinėms (valstybės perduotoms savivaldybėms) funkcijoms atlikti                                                                 </t>
  </si>
  <si>
    <t xml:space="preserve">       perduotoms skolos bankams sumokėti</t>
  </si>
  <si>
    <t xml:space="preserve">          valstybės biudžeto specialioji tikslinė dotacija regioninėms  klasėms finansuoti</t>
  </si>
  <si>
    <t>15600</t>
  </si>
  <si>
    <t>120984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</si>
  <si>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</si>
  <si>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     07 BŪSTO PROGRAMA</t>
  </si>
  <si>
    <t xml:space="preserve">              06 TURTO VALDYMO PROGRAMA</t>
  </si>
  <si>
    <t xml:space="preserve">            03  URBANISTINĖS PLĖTROS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</si>
  <si>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</si>
  <si>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   valstybės biudžeto specialioji tikslinė dotacija regioninėms mokykloms finansuoti</t>
  </si>
  <si>
    <t>4 priedas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</si>
  <si>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</si>
  <si>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</si>
  <si>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>Savivaldybės administracijos Finansų ir biudžeto skyrius</t>
  </si>
  <si>
    <t>Iš jų  (Eur)</t>
  </si>
  <si>
    <t>Iš viso ( Eur)</t>
  </si>
  <si>
    <t>turtui įsigyti  ir finansi-niams įsipareigoji-mams vykdyti</t>
  </si>
  <si>
    <t>Iš jų – Savivaldybės  biudžeto lėšos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</si>
  <si>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</si>
  <si>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</si>
  <si>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</si>
  <si>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</si>
  <si>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</si>
  <si>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</si>
  <si>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</si>
  <si>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,,Šviesos" specialiojo ugdymo centras</t>
  </si>
  <si>
    <t xml:space="preserve">Kastyčio Ramanausko lopšelis-darželis </t>
  </si>
  <si>
    <t xml:space="preserve">       04 APLINKOS APSAUGOS RĖMIMO SPECIALIOJI PROGRAMA</t>
  </si>
  <si>
    <t xml:space="preserve">KastyčioRamanausko lopšelis-darželis </t>
  </si>
  <si>
    <r>
      <t xml:space="preserve">         </t>
    </r>
    <r>
      <rPr>
        <sz val="12"/>
        <rFont val="Times New Roman"/>
        <family val="1"/>
        <charset val="186"/>
      </rPr>
      <t>Iš jų (Eur)</t>
    </r>
  </si>
  <si>
    <t>Iš viso pajamų (Eur)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</si>
</sst>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6" fillId="0" borderId="1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Border="1"/>
    <xf numFmtId="0" fontId="14" fillId="0" borderId="3" xfId="0" applyFont="1" applyBorder="1" applyAlignment="1">
      <alignment wrapText="1"/>
    </xf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164" fontId="6" fillId="0" borderId="7" xfId="0" applyNumberFormat="1" applyFont="1" applyBorder="1"/>
    <xf numFmtId="0" fontId="7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164" fontId="7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7" fillId="0" borderId="9" xfId="0" applyFont="1" applyBorder="1" applyAlignment="1"/>
    <xf numFmtId="0" fontId="17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2" fillId="0" borderId="2" xfId="0" applyFont="1" applyBorder="1"/>
    <xf numFmtId="0" fontId="14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2" fillId="0" borderId="5" xfId="0" applyFont="1" applyBorder="1"/>
    <xf numFmtId="164" fontId="6" fillId="0" borderId="2" xfId="0" applyNumberFormat="1" applyFont="1" applyBorder="1"/>
    <xf numFmtId="0" fontId="7" fillId="0" borderId="10" xfId="0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7" fillId="0" borderId="9" xfId="0" applyFont="1" applyBorder="1"/>
    <xf numFmtId="0" fontId="14" fillId="0" borderId="5" xfId="0" applyFont="1" applyBorder="1"/>
    <xf numFmtId="0" fontId="14" fillId="0" borderId="3" xfId="0" applyFont="1" applyBorder="1"/>
    <xf numFmtId="0" fontId="7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/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2" fillId="0" borderId="0" xfId="0" applyFont="1"/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2" fontId="12" fillId="0" borderId="1" xfId="0" applyNumberFormat="1" applyFont="1" applyBorder="1"/>
    <xf numFmtId="2" fontId="15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3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2" fontId="25" fillId="0" borderId="1" xfId="0" applyNumberFormat="1" applyFont="1" applyBorder="1"/>
    <xf numFmtId="2" fontId="26" fillId="0" borderId="1" xfId="0" applyNumberFormat="1" applyFont="1" applyBorder="1" applyAlignment="1">
      <alignment wrapText="1"/>
    </xf>
    <xf numFmtId="2" fontId="27" fillId="0" borderId="1" xfId="0" applyNumberFormat="1" applyFont="1" applyBorder="1"/>
    <xf numFmtId="0" fontId="20" fillId="0" borderId="0" xfId="0" applyFont="1"/>
    <xf numFmtId="0" fontId="28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top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vertical="top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2" fontId="31" fillId="0" borderId="1" xfId="0" applyNumberFormat="1" applyFont="1" applyBorder="1"/>
    <xf numFmtId="1" fontId="7" fillId="0" borderId="6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wrapText="1"/>
    </xf>
    <xf numFmtId="1" fontId="15" fillId="0" borderId="7" xfId="0" applyNumberFormat="1" applyFont="1" applyBorder="1" applyAlignment="1">
      <alignment horizontal="right" vertical="center" wrapText="1"/>
    </xf>
    <xf numFmtId="1" fontId="12" fillId="0" borderId="7" xfId="0" applyNumberFormat="1" applyFont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wrapText="1"/>
    </xf>
    <xf numFmtId="1" fontId="12" fillId="0" borderId="11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wrapText="1"/>
    </xf>
    <xf numFmtId="1" fontId="6" fillId="0" borderId="11" xfId="0" applyNumberFormat="1" applyFont="1" applyBorder="1" applyAlignment="1">
      <alignment wrapText="1"/>
    </xf>
    <xf numFmtId="1" fontId="12" fillId="0" borderId="3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wrapText="1"/>
    </xf>
    <xf numFmtId="1" fontId="7" fillId="0" borderId="3" xfId="0" applyNumberFormat="1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15" fillId="0" borderId="1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/>
    <xf numFmtId="1" fontId="6" fillId="0" borderId="1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12" fillId="0" borderId="1" xfId="0" applyNumberFormat="1" applyFont="1" applyBorder="1"/>
    <xf numFmtId="1" fontId="6" fillId="0" borderId="7" xfId="0" applyNumberFormat="1" applyFont="1" applyBorder="1"/>
    <xf numFmtId="1" fontId="1" fillId="0" borderId="8" xfId="0" applyNumberFormat="1" applyFont="1" applyBorder="1" applyAlignment="1">
      <alignment horizontal="right" vertical="top" wrapText="1"/>
    </xf>
    <xf numFmtId="1" fontId="1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" fontId="7" fillId="0" borderId="7" xfId="0" applyNumberFormat="1" applyFont="1" applyBorder="1"/>
    <xf numFmtId="1" fontId="7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1" fontId="2" fillId="0" borderId="7" xfId="0" applyNumberFormat="1" applyFont="1" applyBorder="1"/>
    <xf numFmtId="1" fontId="2" fillId="0" borderId="1" xfId="0" applyNumberFormat="1" applyFont="1" applyBorder="1"/>
    <xf numFmtId="1" fontId="6" fillId="0" borderId="11" xfId="0" applyNumberFormat="1" applyFont="1" applyBorder="1"/>
    <xf numFmtId="1" fontId="7" fillId="0" borderId="6" xfId="0" applyNumberFormat="1" applyFont="1" applyBorder="1"/>
    <xf numFmtId="1" fontId="7" fillId="0" borderId="3" xfId="0" applyNumberFormat="1" applyFont="1" applyBorder="1"/>
    <xf numFmtId="1" fontId="12" fillId="0" borderId="7" xfId="0" applyNumberFormat="1" applyFont="1" applyBorder="1"/>
    <xf numFmtId="0" fontId="0" fillId="0" borderId="3" xfId="0" applyBorder="1" applyAlignment="1">
      <alignment horizontal="center" vertical="center" wrapText="1"/>
    </xf>
    <xf numFmtId="2" fontId="32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1" fontId="34" fillId="0" borderId="7" xfId="0" applyNumberFormat="1" applyFont="1" applyBorder="1" applyAlignment="1">
      <alignment horizontal="right" vertical="center" wrapText="1"/>
    </xf>
    <xf numFmtId="1" fontId="34" fillId="0" borderId="1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/>
    <xf numFmtId="1" fontId="9" fillId="0" borderId="1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0" fillId="0" borderId="4" xfId="0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4" xfId="0" applyBorder="1" applyAlignment="1"/>
    <xf numFmtId="0" fontId="7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wrapText="1"/>
    </xf>
    <xf numFmtId="2" fontId="0" fillId="0" borderId="4" xfId="0" applyNumberFormat="1" applyBorder="1" applyAlignment="1"/>
    <xf numFmtId="0" fontId="7" fillId="0" borderId="10" xfId="0" applyFont="1" applyBorder="1" applyAlignment="1">
      <alignment horizontal="left" vertical="center" wrapText="1"/>
    </xf>
    <xf numFmtId="0" fontId="0" fillId="0" borderId="7" xfId="0" applyBorder="1" applyAlignment="1"/>
    <xf numFmtId="0" fontId="16" fillId="0" borderId="4" xfId="0" applyFont="1" applyBorder="1" applyAlignment="1"/>
    <xf numFmtId="0" fontId="16" fillId="0" borderId="7" xfId="0" applyFont="1" applyBorder="1" applyAlignment="1"/>
    <xf numFmtId="0" fontId="7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0" fillId="0" borderId="0" xfId="0" applyAlignment="1"/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2015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3 priedas</a:t>
          </a:r>
        </a:p>
      </xdr:txBody>
    </xdr:sp>
    <xdr:clientData/>
  </xdr:twoCellAnchor>
  <xdr:twoCellAnchor>
    <xdr:from>
      <xdr:col>0</xdr:col>
      <xdr:colOff>1685925</xdr:colOff>
      <xdr:row>82</xdr:row>
      <xdr:rowOff>76200</xdr:rowOff>
    </xdr:from>
    <xdr:to>
      <xdr:col>0</xdr:col>
      <xdr:colOff>2924175</xdr:colOff>
      <xdr:row>82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6900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2015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478</xdr:row>
      <xdr:rowOff>28575</xdr:rowOff>
    </xdr:from>
    <xdr:to>
      <xdr:col>1</xdr:col>
      <xdr:colOff>466725</xdr:colOff>
      <xdr:row>478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664315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9"/>
  <sheetViews>
    <sheetView topLeftCell="A98" workbookViewId="0">
      <selection activeCell="E92" sqref="E92"/>
    </sheetView>
  </sheetViews>
  <sheetFormatPr defaultRowHeight="12.75"/>
  <cols>
    <col min="1" max="1" width="53.140625" customWidth="1"/>
    <col min="2" max="3" width="12.7109375" customWidth="1"/>
    <col min="4" max="4" width="13.140625" customWidth="1"/>
  </cols>
  <sheetData>
    <row r="1" spans="1:7">
      <c r="A1" s="20"/>
      <c r="B1" s="19"/>
      <c r="C1" s="19"/>
      <c r="D1" s="19"/>
    </row>
    <row r="2" spans="1:7" ht="15">
      <c r="A2" s="20"/>
      <c r="B2" s="5" t="s">
        <v>203</v>
      </c>
      <c r="C2" s="5"/>
      <c r="D2" s="5"/>
    </row>
    <row r="3" spans="1:7" ht="15">
      <c r="A3" s="20"/>
      <c r="B3" s="5" t="s">
        <v>199</v>
      </c>
      <c r="C3" s="5"/>
      <c r="D3" s="5"/>
    </row>
    <row r="4" spans="1:7" ht="15">
      <c r="A4" s="20"/>
      <c r="B4" s="5" t="s">
        <v>226</v>
      </c>
      <c r="C4" s="5"/>
      <c r="D4" s="5"/>
    </row>
    <row r="5" spans="1:7">
      <c r="A5" s="20"/>
      <c r="B5" s="19"/>
      <c r="C5" s="19"/>
      <c r="D5" s="19"/>
    </row>
    <row r="6" spans="1:7">
      <c r="A6" s="184" t="s">
        <v>204</v>
      </c>
      <c r="B6" s="184"/>
      <c r="C6" s="184"/>
      <c r="D6" s="184"/>
    </row>
    <row r="7" spans="1:7">
      <c r="A7" s="184"/>
      <c r="B7" s="184"/>
      <c r="C7" s="184"/>
      <c r="D7" s="184"/>
      <c r="E7" s="16"/>
      <c r="F7" s="16"/>
    </row>
    <row r="8" spans="1:7" ht="15.75">
      <c r="A8" s="69" t="s">
        <v>161</v>
      </c>
      <c r="B8" s="69"/>
      <c r="C8" s="69"/>
      <c r="D8" s="69"/>
      <c r="E8" s="11"/>
      <c r="F8" s="11"/>
      <c r="G8" s="11"/>
    </row>
    <row r="9" spans="1:7">
      <c r="A9" s="19"/>
      <c r="B9" s="19"/>
      <c r="C9" s="19"/>
      <c r="D9" s="19"/>
      <c r="E9" s="11"/>
      <c r="F9" s="11"/>
      <c r="G9" s="11"/>
    </row>
    <row r="10" spans="1:7" ht="29.25" customHeight="1">
      <c r="A10" s="187" t="s">
        <v>157</v>
      </c>
      <c r="B10" s="187" t="s">
        <v>205</v>
      </c>
      <c r="C10" s="185" t="s">
        <v>206</v>
      </c>
      <c r="D10" s="186"/>
    </row>
    <row r="11" spans="1:7" ht="53.25" customHeight="1">
      <c r="A11" s="188"/>
      <c r="B11" s="188"/>
      <c r="C11" s="102" t="s">
        <v>156</v>
      </c>
      <c r="D11" s="103" t="s">
        <v>175</v>
      </c>
    </row>
    <row r="12" spans="1:7" ht="34.5" customHeight="1">
      <c r="A12" s="171" t="s">
        <v>227</v>
      </c>
      <c r="B12" s="168"/>
      <c r="C12" s="102"/>
      <c r="D12" s="103"/>
    </row>
    <row r="13" spans="1:7" ht="16.5" customHeight="1">
      <c r="A13" s="61" t="s">
        <v>229</v>
      </c>
      <c r="B13" s="177">
        <f>C13+D13</f>
        <v>404098.21</v>
      </c>
      <c r="C13" s="178"/>
      <c r="D13" s="179">
        <v>404098.21</v>
      </c>
    </row>
    <row r="14" spans="1:7" ht="19.5" customHeight="1">
      <c r="A14" s="2" t="s">
        <v>228</v>
      </c>
      <c r="B14" s="171">
        <f>B13</f>
        <v>404098.21</v>
      </c>
      <c r="C14" s="171"/>
      <c r="D14" s="171">
        <f>D13</f>
        <v>404098.21</v>
      </c>
    </row>
    <row r="15" spans="1:7" ht="27.75" customHeight="1">
      <c r="A15" s="171" t="s">
        <v>223</v>
      </c>
      <c r="B15" s="168"/>
      <c r="C15" s="102"/>
      <c r="D15" s="103"/>
    </row>
    <row r="16" spans="1:7" ht="20.25" customHeight="1">
      <c r="A16" s="61" t="s">
        <v>158</v>
      </c>
      <c r="B16" s="170">
        <v>119321.43</v>
      </c>
      <c r="C16" s="173">
        <v>119321.43</v>
      </c>
      <c r="D16" s="103"/>
    </row>
    <row r="17" spans="1:4" ht="19.5" customHeight="1">
      <c r="A17" s="2" t="s">
        <v>220</v>
      </c>
      <c r="B17" s="171">
        <f>B16</f>
        <v>119321.43</v>
      </c>
      <c r="C17" s="171">
        <f>C16</f>
        <v>119321.43</v>
      </c>
      <c r="D17" s="172"/>
    </row>
    <row r="18" spans="1:4" ht="30" customHeight="1">
      <c r="A18" s="82" t="s">
        <v>243</v>
      </c>
      <c r="B18" s="88"/>
      <c r="C18" s="89"/>
      <c r="D18" s="90"/>
    </row>
    <row r="19" spans="1:4" ht="15.75">
      <c r="A19" s="61" t="s">
        <v>158</v>
      </c>
      <c r="B19" s="91">
        <v>2600.0300000000002</v>
      </c>
      <c r="C19" s="92">
        <v>2600.0300000000002</v>
      </c>
      <c r="D19" s="93"/>
    </row>
    <row r="20" spans="1:4" ht="15.75" customHeight="1">
      <c r="A20" s="2" t="s">
        <v>178</v>
      </c>
      <c r="B20" s="105">
        <f>B19</f>
        <v>2600.0300000000002</v>
      </c>
      <c r="C20" s="105">
        <f>C19</f>
        <v>2600.0300000000002</v>
      </c>
      <c r="D20" s="91"/>
    </row>
    <row r="21" spans="1:4" ht="22.5" customHeight="1">
      <c r="A21" s="100" t="s">
        <v>222</v>
      </c>
      <c r="B21" s="94"/>
      <c r="C21" s="94"/>
      <c r="D21" s="94"/>
    </row>
    <row r="22" spans="1:4" ht="15.75" customHeight="1">
      <c r="A22" s="2" t="s">
        <v>8</v>
      </c>
      <c r="B22" s="96">
        <v>10168.280000000001</v>
      </c>
      <c r="C22" s="96">
        <v>10168.280000000001</v>
      </c>
      <c r="D22" s="94"/>
    </row>
    <row r="23" spans="1:4" ht="15.75" customHeight="1">
      <c r="A23" s="2" t="s">
        <v>192</v>
      </c>
      <c r="B23" s="94">
        <f>B22</f>
        <v>10168.280000000001</v>
      </c>
      <c r="C23" s="94">
        <f>C22</f>
        <v>10168.280000000001</v>
      </c>
      <c r="D23" s="94"/>
    </row>
    <row r="24" spans="1:4" ht="25.5" customHeight="1">
      <c r="A24" s="100" t="s">
        <v>221</v>
      </c>
      <c r="B24" s="94"/>
      <c r="C24" s="94"/>
      <c r="D24" s="94"/>
    </row>
    <row r="25" spans="1:4" ht="15.75" customHeight="1">
      <c r="A25" s="2" t="s">
        <v>8</v>
      </c>
      <c r="B25" s="96">
        <v>7761.82</v>
      </c>
      <c r="C25" s="96">
        <v>7761.82</v>
      </c>
      <c r="D25" s="94"/>
    </row>
    <row r="26" spans="1:4" ht="15.75" customHeight="1">
      <c r="A26" s="2" t="s">
        <v>224</v>
      </c>
      <c r="B26" s="94">
        <f>B25</f>
        <v>7761.82</v>
      </c>
      <c r="C26" s="94">
        <f>C25</f>
        <v>7761.82</v>
      </c>
      <c r="D26" s="94"/>
    </row>
    <row r="27" spans="1:4" ht="46.5" customHeight="1">
      <c r="A27" s="83" t="s">
        <v>170</v>
      </c>
      <c r="B27" s="94"/>
      <c r="C27" s="95"/>
      <c r="D27" s="91"/>
    </row>
    <row r="28" spans="1:4" ht="15.75" customHeight="1">
      <c r="A28" s="2" t="s">
        <v>8</v>
      </c>
      <c r="B28" s="96">
        <f>C28+D28</f>
        <v>450052.39999999997</v>
      </c>
      <c r="C28" s="91">
        <v>27406.17</v>
      </c>
      <c r="D28" s="104">
        <v>422646.23</v>
      </c>
    </row>
    <row r="29" spans="1:4" ht="15.75" customHeight="1">
      <c r="A29" s="2" t="s">
        <v>179</v>
      </c>
      <c r="B29" s="97">
        <f>B28</f>
        <v>450052.39999999997</v>
      </c>
      <c r="C29" s="97">
        <f>C28</f>
        <v>27406.17</v>
      </c>
      <c r="D29" s="97">
        <f>D28</f>
        <v>422646.23</v>
      </c>
    </row>
    <row r="30" spans="1:4" ht="18" customHeight="1">
      <c r="A30" s="83" t="s">
        <v>171</v>
      </c>
      <c r="B30" s="98"/>
      <c r="C30" s="89"/>
      <c r="D30" s="89"/>
    </row>
    <row r="31" spans="1:4" ht="15.75" customHeight="1">
      <c r="A31" s="2" t="s">
        <v>159</v>
      </c>
      <c r="B31" s="98">
        <v>346.49</v>
      </c>
      <c r="C31" s="89">
        <v>346.49</v>
      </c>
      <c r="D31" s="89"/>
    </row>
    <row r="32" spans="1:4" ht="15.75">
      <c r="A32" s="2" t="s">
        <v>5</v>
      </c>
      <c r="B32" s="98">
        <v>297.14999999999998</v>
      </c>
      <c r="C32" s="89">
        <v>297.14999999999998</v>
      </c>
      <c r="D32" s="89"/>
    </row>
    <row r="33" spans="1:4" ht="14.25" customHeight="1">
      <c r="A33" s="2" t="s">
        <v>16</v>
      </c>
      <c r="B33" s="89">
        <v>291.16000000000003</v>
      </c>
      <c r="C33" s="89">
        <v>291.16000000000003</v>
      </c>
      <c r="D33" s="89"/>
    </row>
    <row r="34" spans="1:4" ht="13.5" customHeight="1">
      <c r="A34" s="2" t="s">
        <v>53</v>
      </c>
      <c r="B34" s="98">
        <v>2622.25</v>
      </c>
      <c r="C34" s="89">
        <v>2622.25</v>
      </c>
      <c r="D34" s="89"/>
    </row>
    <row r="35" spans="1:4" ht="15.75">
      <c r="A35" s="61" t="s">
        <v>21</v>
      </c>
      <c r="B35" s="89">
        <v>415.08</v>
      </c>
      <c r="C35" s="89">
        <v>415.08</v>
      </c>
      <c r="D35" s="89"/>
    </row>
    <row r="36" spans="1:4" ht="15.75">
      <c r="A36" s="2" t="s">
        <v>25</v>
      </c>
      <c r="B36" s="98">
        <v>8109.36</v>
      </c>
      <c r="C36" s="89">
        <v>8109.36</v>
      </c>
      <c r="D36" s="89"/>
    </row>
    <row r="37" spans="1:4" ht="15.75">
      <c r="A37" s="2" t="s">
        <v>6</v>
      </c>
      <c r="B37" s="98">
        <v>3243.23</v>
      </c>
      <c r="C37" s="89">
        <v>3243.23</v>
      </c>
      <c r="D37" s="89"/>
    </row>
    <row r="38" spans="1:4" ht="15.75">
      <c r="A38" s="61" t="s">
        <v>50</v>
      </c>
      <c r="B38" s="89">
        <v>6512.31</v>
      </c>
      <c r="C38" s="89">
        <v>6512.31</v>
      </c>
      <c r="D38" s="89"/>
    </row>
    <row r="39" spans="1:4" ht="15.75">
      <c r="A39" s="2" t="s">
        <v>28</v>
      </c>
      <c r="B39" s="98">
        <v>24724.52</v>
      </c>
      <c r="C39" s="89">
        <v>24724.52</v>
      </c>
      <c r="D39" s="89"/>
    </row>
    <row r="40" spans="1:4" ht="15.75">
      <c r="A40" s="2" t="s">
        <v>180</v>
      </c>
      <c r="B40" s="97">
        <f>B31+B32+B33+B34+B35+B36+B37+B38+B39</f>
        <v>46561.55</v>
      </c>
      <c r="C40" s="97">
        <f>C31+C32+C33+C34+C35+C36+C37+C38+C39</f>
        <v>46561.55</v>
      </c>
      <c r="D40" s="97"/>
    </row>
    <row r="41" spans="1:4" ht="19.5" customHeight="1">
      <c r="A41" s="83" t="s">
        <v>172</v>
      </c>
      <c r="B41" s="98"/>
      <c r="C41" s="89"/>
      <c r="D41" s="89"/>
    </row>
    <row r="42" spans="1:4" ht="15.75">
      <c r="A42" s="2" t="s">
        <v>26</v>
      </c>
      <c r="B42" s="98">
        <v>2448.69</v>
      </c>
      <c r="C42" s="89">
        <v>2448.69</v>
      </c>
      <c r="D42" s="89"/>
    </row>
    <row r="43" spans="1:4" ht="15.75">
      <c r="A43" s="2" t="s">
        <v>181</v>
      </c>
      <c r="B43" s="99">
        <f>B42</f>
        <v>2448.69</v>
      </c>
      <c r="C43" s="99">
        <f>C42</f>
        <v>2448.69</v>
      </c>
      <c r="D43" s="99"/>
    </row>
    <row r="44" spans="1:4" ht="17.25" customHeight="1">
      <c r="A44" s="83" t="s">
        <v>160</v>
      </c>
      <c r="B44" s="98"/>
      <c r="C44" s="89"/>
      <c r="D44" s="89"/>
    </row>
    <row r="45" spans="1:4" ht="15.75">
      <c r="A45" s="2" t="s">
        <v>27</v>
      </c>
      <c r="B45" s="98">
        <v>2801.57</v>
      </c>
      <c r="C45" s="98">
        <v>2801.57</v>
      </c>
      <c r="D45" s="89"/>
    </row>
    <row r="46" spans="1:4" ht="15.75">
      <c r="A46" s="2" t="s">
        <v>115</v>
      </c>
      <c r="B46" s="98">
        <v>1692.73</v>
      </c>
      <c r="C46" s="98">
        <v>1692.73</v>
      </c>
      <c r="D46" s="89"/>
    </row>
    <row r="47" spans="1:4" ht="15.75">
      <c r="A47" s="2" t="s">
        <v>114</v>
      </c>
      <c r="B47" s="98">
        <v>3712.18</v>
      </c>
      <c r="C47" s="98">
        <v>3712.18</v>
      </c>
      <c r="D47" s="89"/>
    </row>
    <row r="48" spans="1:4" ht="15.75">
      <c r="A48" s="2" t="s">
        <v>116</v>
      </c>
      <c r="B48" s="98">
        <v>4150.72</v>
      </c>
      <c r="C48" s="98">
        <v>4150.72</v>
      </c>
      <c r="D48" s="89"/>
    </row>
    <row r="49" spans="1:4" ht="15.75">
      <c r="A49" s="2" t="s">
        <v>118</v>
      </c>
      <c r="B49" s="98">
        <v>3396.92</v>
      </c>
      <c r="C49" s="98">
        <v>3396.92</v>
      </c>
      <c r="D49" s="89"/>
    </row>
    <row r="50" spans="1:4" ht="15.75">
      <c r="A50" s="2" t="s">
        <v>244</v>
      </c>
      <c r="B50" s="98">
        <v>4823.99</v>
      </c>
      <c r="C50" s="98">
        <v>4823.99</v>
      </c>
      <c r="D50" s="89"/>
    </row>
    <row r="51" spans="1:4" ht="15.75">
      <c r="A51" s="2" t="s">
        <v>117</v>
      </c>
      <c r="B51" s="98">
        <v>1348.56</v>
      </c>
      <c r="C51" s="98">
        <v>1348.56</v>
      </c>
      <c r="D51" s="89"/>
    </row>
    <row r="52" spans="1:4" ht="15.75">
      <c r="A52" s="2" t="s">
        <v>119</v>
      </c>
      <c r="B52" s="98">
        <v>1465.09</v>
      </c>
      <c r="C52" s="98">
        <v>1465.09</v>
      </c>
      <c r="D52" s="89"/>
    </row>
    <row r="53" spans="1:4" ht="15.75">
      <c r="A53" s="2" t="s">
        <v>124</v>
      </c>
      <c r="B53" s="98">
        <v>737.03</v>
      </c>
      <c r="C53" s="98">
        <v>737.03</v>
      </c>
      <c r="D53" s="89"/>
    </row>
    <row r="54" spans="1:4" ht="15.75">
      <c r="A54" s="2" t="s">
        <v>127</v>
      </c>
      <c r="B54" s="98">
        <v>909.46</v>
      </c>
      <c r="C54" s="98">
        <v>909.46</v>
      </c>
      <c r="D54" s="89"/>
    </row>
    <row r="55" spans="1:4" ht="15.75">
      <c r="A55" s="2" t="s">
        <v>197</v>
      </c>
      <c r="B55" s="98">
        <v>2213.96</v>
      </c>
      <c r="C55" s="98">
        <v>2213.96</v>
      </c>
      <c r="D55" s="89"/>
    </row>
    <row r="56" spans="1:4" ht="15.75">
      <c r="A56" s="2" t="s">
        <v>132</v>
      </c>
      <c r="B56" s="98">
        <v>4145.2</v>
      </c>
      <c r="C56" s="98">
        <v>4145.2</v>
      </c>
      <c r="D56" s="89"/>
    </row>
    <row r="57" spans="1:4" ht="15.75">
      <c r="A57" s="2" t="s">
        <v>133</v>
      </c>
      <c r="B57" s="98">
        <v>1534.99</v>
      </c>
      <c r="C57" s="98">
        <v>1534.99</v>
      </c>
      <c r="D57" s="89"/>
    </row>
    <row r="58" spans="1:4" ht="15.75">
      <c r="A58" s="2" t="s">
        <v>135</v>
      </c>
      <c r="B58" s="98">
        <v>1640.75</v>
      </c>
      <c r="C58" s="98">
        <v>1640.75</v>
      </c>
      <c r="D58" s="89"/>
    </row>
    <row r="59" spans="1:4" ht="15.75">
      <c r="A59" s="2" t="s">
        <v>121</v>
      </c>
      <c r="B59" s="98">
        <v>3031.85</v>
      </c>
      <c r="C59" s="98">
        <v>3031.85</v>
      </c>
      <c r="D59" s="89"/>
    </row>
    <row r="60" spans="1:4" ht="15.75">
      <c r="A60" s="2" t="s">
        <v>137</v>
      </c>
      <c r="B60" s="98">
        <v>2429.91</v>
      </c>
      <c r="C60" s="98">
        <v>2429.91</v>
      </c>
      <c r="D60" s="89"/>
    </row>
    <row r="61" spans="1:4" ht="15.75">
      <c r="A61" s="2" t="s">
        <v>34</v>
      </c>
      <c r="B61" s="98">
        <v>1613.32</v>
      </c>
      <c r="C61" s="98">
        <v>1613.32</v>
      </c>
      <c r="D61" s="89"/>
    </row>
    <row r="62" spans="1:4" ht="15.75">
      <c r="A62" s="2" t="s">
        <v>122</v>
      </c>
      <c r="B62" s="98">
        <v>4352.2</v>
      </c>
      <c r="C62" s="98">
        <v>4352.2</v>
      </c>
      <c r="D62" s="89"/>
    </row>
    <row r="63" spans="1:4" ht="15.75">
      <c r="A63" s="2" t="s">
        <v>123</v>
      </c>
      <c r="B63" s="98">
        <v>1610.08</v>
      </c>
      <c r="C63" s="98">
        <v>1610.08</v>
      </c>
      <c r="D63" s="89"/>
    </row>
    <row r="64" spans="1:4" ht="15.75">
      <c r="A64" s="2" t="s">
        <v>125</v>
      </c>
      <c r="B64" s="98">
        <v>763.43</v>
      </c>
      <c r="C64" s="98">
        <v>763.43</v>
      </c>
      <c r="D64" s="89"/>
    </row>
    <row r="65" spans="1:5" ht="15.75">
      <c r="A65" s="2" t="s">
        <v>126</v>
      </c>
      <c r="B65" s="98">
        <v>3558.35</v>
      </c>
      <c r="C65" s="98">
        <v>3558.35</v>
      </c>
      <c r="D65" s="89"/>
    </row>
    <row r="66" spans="1:5" ht="15.75">
      <c r="A66" s="2" t="s">
        <v>128</v>
      </c>
      <c r="B66" s="98">
        <v>1848.38</v>
      </c>
      <c r="C66" s="98">
        <v>1848.38</v>
      </c>
      <c r="D66" s="89"/>
    </row>
    <row r="67" spans="1:5" ht="15.75">
      <c r="A67" s="2" t="s">
        <v>129</v>
      </c>
      <c r="B67" s="98">
        <v>2738.28</v>
      </c>
      <c r="C67" s="98">
        <v>2738.28</v>
      </c>
      <c r="D67" s="89"/>
    </row>
    <row r="68" spans="1:5" ht="15.75">
      <c r="A68" s="2" t="s">
        <v>130</v>
      </c>
      <c r="B68" s="98">
        <v>2033.76</v>
      </c>
      <c r="C68" s="98">
        <v>2033.76</v>
      </c>
      <c r="D68" s="89"/>
    </row>
    <row r="69" spans="1:5" ht="15.75">
      <c r="A69" s="2" t="s">
        <v>131</v>
      </c>
      <c r="B69" s="98">
        <v>1913.75</v>
      </c>
      <c r="C69" s="98">
        <v>1913.75</v>
      </c>
      <c r="D69" s="89"/>
    </row>
    <row r="70" spans="1:5" ht="15.75">
      <c r="A70" s="2" t="s">
        <v>48</v>
      </c>
      <c r="B70" s="98">
        <v>2284.37</v>
      </c>
      <c r="C70" s="98">
        <v>2284.37</v>
      </c>
      <c r="D70" s="89"/>
    </row>
    <row r="71" spans="1:5" ht="15.75">
      <c r="A71" s="2" t="s">
        <v>134</v>
      </c>
      <c r="B71" s="98">
        <v>2837.08</v>
      </c>
      <c r="C71" s="98">
        <v>2837.08</v>
      </c>
      <c r="D71" s="89"/>
    </row>
    <row r="72" spans="1:5" ht="15.75">
      <c r="A72" s="2" t="s">
        <v>138</v>
      </c>
      <c r="B72" s="98">
        <v>5166.51</v>
      </c>
      <c r="C72" s="98">
        <v>5166.51</v>
      </c>
      <c r="D72" s="89"/>
    </row>
    <row r="73" spans="1:5" ht="15.75">
      <c r="A73" s="2" t="s">
        <v>96</v>
      </c>
      <c r="B73" s="98">
        <v>1.65</v>
      </c>
      <c r="C73" s="98">
        <v>1.65</v>
      </c>
      <c r="D73" s="89"/>
    </row>
    <row r="74" spans="1:5" ht="15.75">
      <c r="A74" s="2" t="s">
        <v>236</v>
      </c>
      <c r="B74" s="98">
        <v>28.96</v>
      </c>
      <c r="C74" s="98">
        <v>28.96</v>
      </c>
      <c r="D74" s="89"/>
    </row>
    <row r="75" spans="1:5" ht="15.75">
      <c r="A75" s="2" t="s">
        <v>97</v>
      </c>
      <c r="B75" s="98">
        <v>0.23</v>
      </c>
      <c r="C75" s="98">
        <v>0.23</v>
      </c>
      <c r="D75" s="89"/>
    </row>
    <row r="76" spans="1:5" ht="15.75">
      <c r="A76" s="2" t="s">
        <v>237</v>
      </c>
      <c r="B76" s="98">
        <v>597.82000000000005</v>
      </c>
      <c r="C76" s="98">
        <v>597.82000000000005</v>
      </c>
      <c r="D76" s="89"/>
    </row>
    <row r="77" spans="1:5" ht="15.75">
      <c r="A77" s="2" t="s">
        <v>238</v>
      </c>
      <c r="B77" s="98">
        <v>5.43</v>
      </c>
      <c r="C77" s="98">
        <v>5.43</v>
      </c>
      <c r="D77" s="89"/>
    </row>
    <row r="78" spans="1:5" ht="15.75">
      <c r="A78" s="2" t="s">
        <v>202</v>
      </c>
      <c r="B78" s="169">
        <v>5439.74</v>
      </c>
      <c r="C78" s="169">
        <v>5439.74</v>
      </c>
      <c r="D78" s="89"/>
      <c r="E78" s="107"/>
    </row>
    <row r="79" spans="1:5" ht="15.75">
      <c r="A79" s="2" t="s">
        <v>149</v>
      </c>
      <c r="B79" s="169">
        <v>1578.88</v>
      </c>
      <c r="C79" s="169">
        <v>1578.88</v>
      </c>
      <c r="D79" s="125"/>
      <c r="E79" s="107"/>
    </row>
    <row r="80" spans="1:5" ht="15.75">
      <c r="A80" s="2" t="s">
        <v>99</v>
      </c>
      <c r="B80" s="98">
        <v>265.85000000000002</v>
      </c>
      <c r="C80" s="98">
        <v>265.85000000000002</v>
      </c>
      <c r="D80" s="89"/>
    </row>
    <row r="81" spans="1:4" ht="15.75">
      <c r="A81" s="2" t="s">
        <v>189</v>
      </c>
      <c r="B81" s="98">
        <v>2602.5300000000002</v>
      </c>
      <c r="C81" s="98">
        <v>2602.5300000000002</v>
      </c>
      <c r="D81" s="89"/>
    </row>
    <row r="82" spans="1:4" ht="15.75">
      <c r="A82" s="2" t="s">
        <v>212</v>
      </c>
      <c r="B82" s="98">
        <v>112.77</v>
      </c>
      <c r="C82" s="98">
        <v>112.77</v>
      </c>
      <c r="D82" s="89"/>
    </row>
    <row r="83" spans="1:4" ht="15.75">
      <c r="A83" s="2" t="s">
        <v>240</v>
      </c>
      <c r="B83" s="98">
        <v>548.77</v>
      </c>
      <c r="C83" s="98">
        <v>548.77</v>
      </c>
      <c r="D83" s="89"/>
    </row>
    <row r="84" spans="1:4" ht="15.75">
      <c r="A84" s="2" t="s">
        <v>139</v>
      </c>
      <c r="B84" s="98">
        <v>615.5</v>
      </c>
      <c r="C84" s="98">
        <v>615.5</v>
      </c>
      <c r="D84" s="89"/>
    </row>
    <row r="85" spans="1:4" ht="15.75">
      <c r="A85" s="2" t="s">
        <v>239</v>
      </c>
      <c r="B85" s="98">
        <v>988.84</v>
      </c>
      <c r="C85" s="98">
        <v>988.84</v>
      </c>
      <c r="D85" s="89"/>
    </row>
    <row r="86" spans="1:4" ht="15.75">
      <c r="A86" s="2" t="s">
        <v>60</v>
      </c>
      <c r="B86" s="98">
        <v>553.75</v>
      </c>
      <c r="C86" s="98">
        <v>553.75</v>
      </c>
      <c r="D86" s="89"/>
    </row>
    <row r="87" spans="1:4" ht="15.75">
      <c r="A87" s="2" t="s">
        <v>12</v>
      </c>
      <c r="B87" s="98">
        <v>1769.6</v>
      </c>
      <c r="C87" s="98">
        <v>1769.6</v>
      </c>
      <c r="D87" s="89"/>
    </row>
    <row r="88" spans="1:4" ht="15.75">
      <c r="A88" s="2" t="s">
        <v>191</v>
      </c>
      <c r="B88" s="98">
        <v>327.52</v>
      </c>
      <c r="C88" s="98">
        <v>327.52</v>
      </c>
      <c r="D88" s="89"/>
    </row>
    <row r="89" spans="1:4" ht="15.75">
      <c r="A89" s="2" t="s">
        <v>213</v>
      </c>
      <c r="B89" s="98">
        <v>6179.02</v>
      </c>
      <c r="C89" s="98">
        <v>6179.02</v>
      </c>
      <c r="D89" s="89"/>
    </row>
    <row r="90" spans="1:4" ht="15.75">
      <c r="A90" s="2" t="s">
        <v>9</v>
      </c>
      <c r="B90" s="98">
        <v>111.62</v>
      </c>
      <c r="C90" s="98">
        <v>111.62</v>
      </c>
      <c r="D90" s="89"/>
    </row>
    <row r="91" spans="1:4" ht="15.75">
      <c r="A91" s="2" t="s">
        <v>17</v>
      </c>
      <c r="B91" s="98">
        <v>6079.5</v>
      </c>
      <c r="C91" s="98">
        <v>6079.5</v>
      </c>
      <c r="D91" s="89"/>
    </row>
    <row r="92" spans="1:4" ht="15.75">
      <c r="A92" s="1" t="s">
        <v>18</v>
      </c>
      <c r="B92" s="98">
        <v>1299.28</v>
      </c>
      <c r="C92" s="98">
        <v>1299.28</v>
      </c>
      <c r="D92" s="89"/>
    </row>
    <row r="93" spans="1:4" ht="15.75">
      <c r="A93" s="1" t="s">
        <v>2</v>
      </c>
      <c r="B93" s="98">
        <v>480.66</v>
      </c>
      <c r="C93" s="98">
        <v>480.66</v>
      </c>
      <c r="D93" s="89"/>
    </row>
    <row r="94" spans="1:4" ht="15.75">
      <c r="A94" s="2" t="s">
        <v>13</v>
      </c>
      <c r="B94" s="98">
        <v>5908.65</v>
      </c>
      <c r="C94" s="98">
        <v>5908.65</v>
      </c>
      <c r="D94" s="89"/>
    </row>
    <row r="95" spans="1:4" ht="15.75">
      <c r="A95" s="2" t="s">
        <v>22</v>
      </c>
      <c r="B95" s="98">
        <v>8.11</v>
      </c>
      <c r="C95" s="98">
        <v>8.11</v>
      </c>
      <c r="D95" s="89"/>
    </row>
    <row r="96" spans="1:4" ht="15.75">
      <c r="A96" s="2" t="s">
        <v>14</v>
      </c>
      <c r="B96" s="98">
        <v>21097.41</v>
      </c>
      <c r="C96" s="98">
        <v>21097.41</v>
      </c>
      <c r="D96" s="89"/>
    </row>
    <row r="97" spans="1:5" ht="19.5" customHeight="1">
      <c r="A97" s="2" t="s">
        <v>162</v>
      </c>
      <c r="B97" s="97">
        <f>SUM(B45:B96)</f>
        <v>127356.51000000002</v>
      </c>
      <c r="C97" s="97">
        <f>SUM(C45:C96)</f>
        <v>127356.51000000002</v>
      </c>
      <c r="D97" s="97"/>
    </row>
    <row r="98" spans="1:5" ht="30">
      <c r="A98" s="84" t="s">
        <v>176</v>
      </c>
      <c r="B98" s="97"/>
      <c r="C98" s="97"/>
      <c r="D98" s="97"/>
    </row>
    <row r="99" spans="1:5" ht="15.75">
      <c r="A99" s="1" t="s">
        <v>23</v>
      </c>
      <c r="B99" s="98">
        <v>6016.53</v>
      </c>
      <c r="C99" s="89">
        <v>6016.53</v>
      </c>
      <c r="D99" s="89"/>
    </row>
    <row r="100" spans="1:5" ht="15.75">
      <c r="A100" s="1" t="s">
        <v>20</v>
      </c>
      <c r="B100" s="98">
        <v>6232.46</v>
      </c>
      <c r="C100" s="89">
        <v>6232.46</v>
      </c>
      <c r="D100" s="89"/>
    </row>
    <row r="101" spans="1:5" ht="15.75">
      <c r="A101" s="124" t="s">
        <v>211</v>
      </c>
      <c r="B101" s="89">
        <v>2987.25</v>
      </c>
      <c r="C101" s="89">
        <v>2987.25</v>
      </c>
      <c r="D101" s="89"/>
      <c r="E101" s="107"/>
    </row>
    <row r="102" spans="1:5" ht="15.75">
      <c r="A102" s="1" t="s">
        <v>168</v>
      </c>
      <c r="B102" s="99">
        <f>B99+B100+B101</f>
        <v>15236.24</v>
      </c>
      <c r="C102" s="99">
        <f>C99+C100+C101</f>
        <v>15236.24</v>
      </c>
      <c r="D102" s="99"/>
    </row>
    <row r="103" spans="1:5" ht="29.25">
      <c r="A103" s="85" t="s">
        <v>177</v>
      </c>
      <c r="B103" s="99"/>
      <c r="C103" s="99"/>
      <c r="D103" s="99"/>
    </row>
    <row r="104" spans="1:5" ht="15.75">
      <c r="A104" s="1" t="s">
        <v>8</v>
      </c>
      <c r="B104" s="89">
        <v>20167.53</v>
      </c>
      <c r="C104" s="89">
        <v>20167.53</v>
      </c>
      <c r="D104" s="99"/>
    </row>
    <row r="105" spans="1:5" ht="15.75">
      <c r="A105" s="1" t="s">
        <v>169</v>
      </c>
      <c r="B105" s="106">
        <f>B104</f>
        <v>20167.53</v>
      </c>
      <c r="C105" s="106">
        <f>C104</f>
        <v>20167.53</v>
      </c>
      <c r="D105" s="99"/>
    </row>
    <row r="106" spans="1:5" ht="15.75">
      <c r="A106" s="86" t="s">
        <v>163</v>
      </c>
      <c r="B106" s="99">
        <f>B20+B29+B40+B43+B97+B102+B105+B23+B17+B26+B14</f>
        <v>1205772.6900000002</v>
      </c>
      <c r="C106" s="99">
        <f>C20+C29+C40+C43+C97+C102+C105+C23+C17+C26+C14</f>
        <v>379028.25</v>
      </c>
      <c r="D106" s="99">
        <f>D20+D29+D40+D43+D97+D102+D105+D23+D17+D26+D14</f>
        <v>826744.44</v>
      </c>
    </row>
    <row r="107" spans="1:5">
      <c r="A107" s="20"/>
      <c r="B107" s="20"/>
      <c r="C107" s="20"/>
      <c r="D107" s="20"/>
    </row>
    <row r="108" spans="1:5">
      <c r="A108" s="12"/>
      <c r="B108" s="12"/>
      <c r="C108" s="12"/>
      <c r="D108" s="12"/>
    </row>
    <row r="109" spans="1:5">
      <c r="A109" s="12"/>
      <c r="B109" s="12"/>
      <c r="C109" s="12"/>
      <c r="D109" s="12"/>
    </row>
  </sheetData>
  <mergeCells count="4">
    <mergeCell ref="A6:D7"/>
    <mergeCell ref="C10:D10"/>
    <mergeCell ref="B10:B11"/>
    <mergeCell ref="A10:A11"/>
  </mergeCells>
  <phoneticPr fontId="3" type="noConversion"/>
  <pageMargins left="0.75" right="0.47" top="0.69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3"/>
  <sheetViews>
    <sheetView tabSelected="1" workbookViewId="0">
      <selection activeCell="I7" sqref="I7"/>
    </sheetView>
  </sheetViews>
  <sheetFormatPr defaultRowHeight="12.75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>
      <c r="A1" s="19"/>
      <c r="B1" s="19"/>
      <c r="C1" s="19"/>
      <c r="D1" s="19"/>
      <c r="E1" s="19"/>
    </row>
    <row r="2" spans="1:7" ht="45.75" customHeight="1">
      <c r="A2" s="189" t="s">
        <v>49</v>
      </c>
      <c r="B2" s="189"/>
      <c r="C2" s="189"/>
      <c r="D2" s="189"/>
      <c r="E2" s="19"/>
    </row>
    <row r="3" spans="1:7" hidden="1">
      <c r="A3" s="19"/>
      <c r="B3" s="19"/>
      <c r="C3" s="19"/>
      <c r="D3" s="19"/>
      <c r="E3" s="19"/>
    </row>
    <row r="4" spans="1:7">
      <c r="A4" s="19"/>
      <c r="B4" s="19"/>
      <c r="C4" s="19"/>
      <c r="D4" s="19"/>
      <c r="E4" s="19"/>
    </row>
    <row r="5" spans="1:7" ht="15.75">
      <c r="A5" s="71"/>
      <c r="B5" s="72"/>
      <c r="C5" s="73" t="s">
        <v>245</v>
      </c>
      <c r="D5" s="73"/>
      <c r="E5" s="70"/>
    </row>
    <row r="6" spans="1:7" ht="47.25" customHeight="1">
      <c r="A6" s="190" t="s">
        <v>15</v>
      </c>
      <c r="B6" s="74" t="s">
        <v>246</v>
      </c>
      <c r="C6" s="192" t="s">
        <v>150</v>
      </c>
      <c r="D6" s="194" t="s">
        <v>151</v>
      </c>
      <c r="E6" s="53"/>
    </row>
    <row r="7" spans="1:7" ht="105" customHeight="1">
      <c r="A7" s="191"/>
      <c r="B7" s="75"/>
      <c r="C7" s="193"/>
      <c r="D7" s="195"/>
      <c r="E7" s="75" t="s">
        <v>201</v>
      </c>
    </row>
    <row r="8" spans="1:7" ht="18.75" customHeight="1">
      <c r="A8" s="76" t="s">
        <v>8</v>
      </c>
      <c r="B8" s="111">
        <f>C8+D8+E8</f>
        <v>169500</v>
      </c>
      <c r="C8" s="112"/>
      <c r="D8" s="113"/>
      <c r="E8" s="114">
        <v>169500</v>
      </c>
    </row>
    <row r="9" spans="1:7" ht="15.75">
      <c r="A9" s="1" t="s">
        <v>3</v>
      </c>
      <c r="B9" s="111">
        <f>C9+D9+E9</f>
        <v>101367</v>
      </c>
      <c r="C9" s="115">
        <v>46339</v>
      </c>
      <c r="D9" s="115"/>
      <c r="E9" s="116">
        <v>55028</v>
      </c>
      <c r="G9" s="24"/>
    </row>
    <row r="10" spans="1:7" ht="15.75">
      <c r="A10" s="1" t="s">
        <v>26</v>
      </c>
      <c r="B10" s="111">
        <f>C10+D10+E10</f>
        <v>35000</v>
      </c>
      <c r="C10" s="115">
        <v>15000</v>
      </c>
      <c r="D10" s="115">
        <v>5000</v>
      </c>
      <c r="E10" s="117">
        <v>15000</v>
      </c>
    </row>
    <row r="11" spans="1:7" ht="15.75">
      <c r="A11" s="1" t="s">
        <v>4</v>
      </c>
      <c r="B11" s="111">
        <f>C11+D11+E11</f>
        <v>2607</v>
      </c>
      <c r="C11" s="115"/>
      <c r="D11" s="115">
        <v>2607</v>
      </c>
      <c r="E11" s="117"/>
    </row>
    <row r="12" spans="1:7" ht="15.75">
      <c r="A12" s="1" t="s">
        <v>5</v>
      </c>
      <c r="B12" s="111">
        <f t="shared" ref="B12:B72" si="0">C12+D12+E12</f>
        <v>8689</v>
      </c>
      <c r="C12" s="115"/>
      <c r="D12" s="115">
        <v>8168</v>
      </c>
      <c r="E12" s="117">
        <v>521</v>
      </c>
    </row>
    <row r="13" spans="1:7" ht="15.75">
      <c r="A13" s="1" t="s">
        <v>16</v>
      </c>
      <c r="B13" s="111">
        <f t="shared" si="0"/>
        <v>5792</v>
      </c>
      <c r="C13" s="115"/>
      <c r="D13" s="115">
        <v>5792</v>
      </c>
      <c r="E13" s="117"/>
    </row>
    <row r="14" spans="1:7" ht="15.75">
      <c r="A14" s="1" t="s">
        <v>7</v>
      </c>
      <c r="B14" s="111">
        <f t="shared" si="0"/>
        <v>29000</v>
      </c>
      <c r="C14" s="115"/>
      <c r="D14" s="115">
        <v>29000</v>
      </c>
      <c r="E14" s="117"/>
    </row>
    <row r="15" spans="1:7" ht="15.75">
      <c r="A15" s="77" t="s">
        <v>21</v>
      </c>
      <c r="B15" s="111">
        <f t="shared" si="0"/>
        <v>46339</v>
      </c>
      <c r="C15" s="118"/>
      <c r="D15" s="118">
        <v>40547</v>
      </c>
      <c r="E15" s="117">
        <v>5792</v>
      </c>
    </row>
    <row r="16" spans="1:7" ht="15.75">
      <c r="A16" s="1" t="s">
        <v>6</v>
      </c>
      <c r="B16" s="111">
        <f t="shared" si="0"/>
        <v>20724</v>
      </c>
      <c r="C16" s="115"/>
      <c r="D16" s="115">
        <v>20434</v>
      </c>
      <c r="E16" s="117">
        <v>290</v>
      </c>
    </row>
    <row r="17" spans="1:5" ht="15.75">
      <c r="A17" s="1" t="s">
        <v>24</v>
      </c>
      <c r="B17" s="111">
        <f t="shared" si="0"/>
        <v>14481</v>
      </c>
      <c r="C17" s="115"/>
      <c r="D17" s="115">
        <v>14423</v>
      </c>
      <c r="E17" s="117">
        <v>58</v>
      </c>
    </row>
    <row r="18" spans="1:5" ht="15.75">
      <c r="A18" s="78" t="s">
        <v>28</v>
      </c>
      <c r="B18" s="111">
        <f t="shared" si="0"/>
        <v>104263</v>
      </c>
      <c r="C18" s="119"/>
      <c r="D18" s="119">
        <v>62558</v>
      </c>
      <c r="E18" s="117">
        <v>41705</v>
      </c>
    </row>
    <row r="19" spans="1:5" ht="15.75">
      <c r="A19" s="79" t="s">
        <v>53</v>
      </c>
      <c r="B19" s="111">
        <f t="shared" si="0"/>
        <v>56000</v>
      </c>
      <c r="C19" s="119"/>
      <c r="D19" s="115">
        <v>52000</v>
      </c>
      <c r="E19" s="117">
        <v>4000</v>
      </c>
    </row>
    <row r="20" spans="1:5" ht="15.75">
      <c r="A20" s="2" t="s">
        <v>197</v>
      </c>
      <c r="B20" s="111">
        <f t="shared" si="0"/>
        <v>90950</v>
      </c>
      <c r="C20" s="115">
        <v>87100</v>
      </c>
      <c r="D20" s="115">
        <v>3600</v>
      </c>
      <c r="E20" s="117">
        <v>250</v>
      </c>
    </row>
    <row r="21" spans="1:5" ht="15.75">
      <c r="A21" s="2" t="s">
        <v>115</v>
      </c>
      <c r="B21" s="111">
        <f t="shared" si="0"/>
        <v>30078</v>
      </c>
      <c r="C21" s="115">
        <v>28855</v>
      </c>
      <c r="D21" s="115">
        <v>1223</v>
      </c>
      <c r="E21" s="117"/>
    </row>
    <row r="22" spans="1:5" ht="15.75">
      <c r="A22" s="2" t="s">
        <v>27</v>
      </c>
      <c r="B22" s="111">
        <f t="shared" si="0"/>
        <v>39496</v>
      </c>
      <c r="C22" s="115">
        <v>36528</v>
      </c>
      <c r="D22" s="115">
        <v>1882</v>
      </c>
      <c r="E22" s="117">
        <v>1086</v>
      </c>
    </row>
    <row r="23" spans="1:5" ht="15.75">
      <c r="A23" s="2" t="s">
        <v>114</v>
      </c>
      <c r="B23" s="111">
        <f t="shared" si="0"/>
        <v>55619</v>
      </c>
      <c r="C23" s="115">
        <v>54887</v>
      </c>
      <c r="D23" s="115">
        <v>612</v>
      </c>
      <c r="E23" s="117">
        <v>120</v>
      </c>
    </row>
    <row r="24" spans="1:5" ht="15.75">
      <c r="A24" s="2" t="s">
        <v>116</v>
      </c>
      <c r="B24" s="111">
        <f t="shared" si="0"/>
        <v>60813</v>
      </c>
      <c r="C24" s="115">
        <v>57279</v>
      </c>
      <c r="D24" s="115">
        <v>2956</v>
      </c>
      <c r="E24" s="117">
        <v>578</v>
      </c>
    </row>
    <row r="25" spans="1:5" ht="15.75">
      <c r="A25" s="2" t="s">
        <v>117</v>
      </c>
      <c r="B25" s="111">
        <f t="shared" si="0"/>
        <v>27000</v>
      </c>
      <c r="C25" s="115">
        <v>25600</v>
      </c>
      <c r="D25" s="115">
        <v>1400</v>
      </c>
      <c r="E25" s="117"/>
    </row>
    <row r="26" spans="1:5" ht="15.75">
      <c r="A26" s="2" t="s">
        <v>118</v>
      </c>
      <c r="B26" s="111">
        <f t="shared" si="0"/>
        <v>30222</v>
      </c>
      <c r="C26" s="115">
        <v>29122</v>
      </c>
      <c r="D26" s="115">
        <v>1100</v>
      </c>
      <c r="E26" s="117"/>
    </row>
    <row r="27" spans="1:5" ht="15.75">
      <c r="A27" s="2" t="s">
        <v>119</v>
      </c>
      <c r="B27" s="111">
        <f t="shared" si="0"/>
        <v>41411</v>
      </c>
      <c r="C27" s="115">
        <v>39229</v>
      </c>
      <c r="D27" s="115">
        <v>2182</v>
      </c>
      <c r="E27" s="117"/>
    </row>
    <row r="28" spans="1:5" ht="15.75">
      <c r="A28" s="2" t="s">
        <v>242</v>
      </c>
      <c r="B28" s="111">
        <f t="shared" si="0"/>
        <v>55911</v>
      </c>
      <c r="C28" s="115">
        <v>54394</v>
      </c>
      <c r="D28" s="115">
        <v>1517</v>
      </c>
      <c r="E28" s="117"/>
    </row>
    <row r="29" spans="1:5" ht="15.75">
      <c r="A29" s="2" t="s">
        <v>120</v>
      </c>
      <c r="B29" s="111">
        <f t="shared" si="0"/>
        <v>29925</v>
      </c>
      <c r="C29" s="115">
        <v>28044</v>
      </c>
      <c r="D29" s="115">
        <v>1533</v>
      </c>
      <c r="E29" s="117">
        <v>348</v>
      </c>
    </row>
    <row r="30" spans="1:5" ht="15.75">
      <c r="A30" s="2" t="s">
        <v>121</v>
      </c>
      <c r="B30" s="111">
        <f t="shared" si="0"/>
        <v>21998</v>
      </c>
      <c r="C30" s="115">
        <v>20675</v>
      </c>
      <c r="D30" s="115">
        <v>1323</v>
      </c>
      <c r="E30" s="117"/>
    </row>
    <row r="31" spans="1:5" ht="15.75">
      <c r="A31" s="2" t="s">
        <v>122</v>
      </c>
      <c r="B31" s="111">
        <f t="shared" si="0"/>
        <v>67934</v>
      </c>
      <c r="C31" s="115">
        <v>65876</v>
      </c>
      <c r="D31" s="115">
        <v>2058</v>
      </c>
      <c r="E31" s="117"/>
    </row>
    <row r="32" spans="1:5" ht="15.75">
      <c r="A32" s="2" t="s">
        <v>123</v>
      </c>
      <c r="B32" s="111">
        <f t="shared" si="0"/>
        <v>27008</v>
      </c>
      <c r="C32" s="115">
        <v>26008</v>
      </c>
      <c r="D32" s="115">
        <v>690</v>
      </c>
      <c r="E32" s="117">
        <v>310</v>
      </c>
    </row>
    <row r="33" spans="1:5" ht="15.75">
      <c r="A33" s="2" t="s">
        <v>124</v>
      </c>
      <c r="B33" s="111">
        <f t="shared" si="0"/>
        <v>36195</v>
      </c>
      <c r="C33" s="115">
        <v>35535</v>
      </c>
      <c r="D33" s="115">
        <v>400</v>
      </c>
      <c r="E33" s="117">
        <v>260</v>
      </c>
    </row>
    <row r="34" spans="1:5" ht="15.75">
      <c r="A34" s="2" t="s">
        <v>125</v>
      </c>
      <c r="B34" s="111">
        <f t="shared" si="0"/>
        <v>28406</v>
      </c>
      <c r="C34" s="115">
        <v>25023</v>
      </c>
      <c r="D34" s="115">
        <v>3263</v>
      </c>
      <c r="E34" s="117">
        <v>120</v>
      </c>
    </row>
    <row r="35" spans="1:5" ht="15.75">
      <c r="A35" s="2" t="s">
        <v>126</v>
      </c>
      <c r="B35" s="111">
        <f t="shared" si="0"/>
        <v>57073</v>
      </c>
      <c r="C35" s="115">
        <v>55135</v>
      </c>
      <c r="D35" s="115">
        <v>1764</v>
      </c>
      <c r="E35" s="117">
        <v>174</v>
      </c>
    </row>
    <row r="36" spans="1:5" ht="15.75">
      <c r="A36" s="2" t="s">
        <v>127</v>
      </c>
      <c r="B36" s="111">
        <f t="shared" si="0"/>
        <v>55904</v>
      </c>
      <c r="C36" s="120">
        <v>54434</v>
      </c>
      <c r="D36" s="115">
        <v>1470</v>
      </c>
      <c r="E36" s="117"/>
    </row>
    <row r="37" spans="1:5" ht="15.75">
      <c r="A37" s="2" t="s">
        <v>128</v>
      </c>
      <c r="B37" s="111">
        <f t="shared" si="0"/>
        <v>30751</v>
      </c>
      <c r="C37" s="120">
        <v>29281</v>
      </c>
      <c r="D37" s="115">
        <v>1470</v>
      </c>
      <c r="E37" s="117"/>
    </row>
    <row r="38" spans="1:5" ht="15.75">
      <c r="A38" s="2" t="s">
        <v>129</v>
      </c>
      <c r="B38" s="111">
        <f t="shared" si="0"/>
        <v>45413</v>
      </c>
      <c r="C38" s="120">
        <v>42583</v>
      </c>
      <c r="D38" s="115">
        <v>2470</v>
      </c>
      <c r="E38" s="117">
        <v>360</v>
      </c>
    </row>
    <row r="39" spans="1:5" ht="15.75">
      <c r="A39" s="2" t="s">
        <v>130</v>
      </c>
      <c r="B39" s="111">
        <f t="shared" si="0"/>
        <v>32171</v>
      </c>
      <c r="C39" s="120">
        <v>31012</v>
      </c>
      <c r="D39" s="115">
        <v>869</v>
      </c>
      <c r="E39" s="117">
        <v>290</v>
      </c>
    </row>
    <row r="40" spans="1:5" ht="15.75">
      <c r="A40" s="2" t="s">
        <v>131</v>
      </c>
      <c r="B40" s="111">
        <f t="shared" si="0"/>
        <v>46886</v>
      </c>
      <c r="C40" s="120">
        <v>46200</v>
      </c>
      <c r="D40" s="115">
        <v>686</v>
      </c>
      <c r="E40" s="117"/>
    </row>
    <row r="41" spans="1:5" ht="15.75">
      <c r="A41" s="2" t="s">
        <v>132</v>
      </c>
      <c r="B41" s="111">
        <f t="shared" si="0"/>
        <v>54816</v>
      </c>
      <c r="C41" s="120">
        <v>53600</v>
      </c>
      <c r="D41" s="115">
        <v>1216</v>
      </c>
      <c r="E41" s="117"/>
    </row>
    <row r="42" spans="1:5" ht="15.75">
      <c r="A42" s="2" t="s">
        <v>133</v>
      </c>
      <c r="B42" s="111">
        <f t="shared" si="0"/>
        <v>55592</v>
      </c>
      <c r="C42" s="120">
        <v>53285</v>
      </c>
      <c r="D42" s="115">
        <v>1568</v>
      </c>
      <c r="E42" s="117">
        <v>739</v>
      </c>
    </row>
    <row r="43" spans="1:5" ht="15.75">
      <c r="A43" s="2" t="s">
        <v>134</v>
      </c>
      <c r="B43" s="111">
        <f t="shared" si="0"/>
        <v>61800</v>
      </c>
      <c r="C43" s="120">
        <v>61000</v>
      </c>
      <c r="D43" s="115">
        <v>800</v>
      </c>
      <c r="E43" s="117"/>
    </row>
    <row r="44" spans="1:5" ht="15.75">
      <c r="A44" s="2" t="s">
        <v>135</v>
      </c>
      <c r="B44" s="111">
        <f t="shared" si="0"/>
        <v>49699</v>
      </c>
      <c r="C44" s="120">
        <v>48576</v>
      </c>
      <c r="D44" s="115">
        <v>654</v>
      </c>
      <c r="E44" s="117">
        <v>469</v>
      </c>
    </row>
    <row r="45" spans="1:5" ht="15.75">
      <c r="A45" s="2" t="s">
        <v>58</v>
      </c>
      <c r="B45" s="111">
        <f t="shared" si="0"/>
        <v>16070</v>
      </c>
      <c r="C45" s="120">
        <v>14453</v>
      </c>
      <c r="D45" s="115">
        <v>1617</v>
      </c>
      <c r="E45" s="117"/>
    </row>
    <row r="46" spans="1:5" ht="15.75">
      <c r="A46" s="2" t="s">
        <v>136</v>
      </c>
      <c r="B46" s="111">
        <f t="shared" si="0"/>
        <v>44000</v>
      </c>
      <c r="C46" s="120">
        <v>41300</v>
      </c>
      <c r="D46" s="115">
        <v>2200</v>
      </c>
      <c r="E46" s="117">
        <v>500</v>
      </c>
    </row>
    <row r="47" spans="1:5" ht="15.75">
      <c r="A47" s="2" t="s">
        <v>137</v>
      </c>
      <c r="B47" s="111">
        <f t="shared" si="0"/>
        <v>49305</v>
      </c>
      <c r="C47" s="120">
        <v>47252</v>
      </c>
      <c r="D47" s="115">
        <v>1323</v>
      </c>
      <c r="E47" s="117">
        <v>730</v>
      </c>
    </row>
    <row r="48" spans="1:5" ht="15.75">
      <c r="A48" s="2" t="s">
        <v>138</v>
      </c>
      <c r="B48" s="111">
        <f t="shared" si="0"/>
        <v>56004</v>
      </c>
      <c r="C48" s="120">
        <v>54604</v>
      </c>
      <c r="D48" s="115">
        <v>900</v>
      </c>
      <c r="E48" s="117">
        <v>500</v>
      </c>
    </row>
    <row r="49" spans="1:5" ht="15.75">
      <c r="A49" s="2" t="s">
        <v>236</v>
      </c>
      <c r="B49" s="111">
        <f t="shared" si="0"/>
        <v>8475</v>
      </c>
      <c r="C49" s="120"/>
      <c r="D49" s="115">
        <v>5000</v>
      </c>
      <c r="E49" s="117">
        <v>3475</v>
      </c>
    </row>
    <row r="50" spans="1:5" ht="15.75">
      <c r="A50" s="2" t="s">
        <v>237</v>
      </c>
      <c r="B50" s="111">
        <f t="shared" si="0"/>
        <v>4866</v>
      </c>
      <c r="C50" s="120"/>
      <c r="D50" s="115">
        <v>87</v>
      </c>
      <c r="E50" s="117">
        <v>4779</v>
      </c>
    </row>
    <row r="51" spans="1:5" ht="15.75">
      <c r="A51" s="2" t="s">
        <v>97</v>
      </c>
      <c r="B51" s="111">
        <f t="shared" si="0"/>
        <v>5938</v>
      </c>
      <c r="C51" s="120"/>
      <c r="D51" s="115">
        <v>3186</v>
      </c>
      <c r="E51" s="117">
        <v>2752</v>
      </c>
    </row>
    <row r="52" spans="1:5" ht="15.75">
      <c r="A52" s="2" t="s">
        <v>238</v>
      </c>
      <c r="B52" s="111">
        <f t="shared" si="0"/>
        <v>2050</v>
      </c>
      <c r="C52" s="120"/>
      <c r="D52" s="115">
        <v>1250</v>
      </c>
      <c r="E52" s="117">
        <v>800</v>
      </c>
    </row>
    <row r="53" spans="1:5" ht="15.75">
      <c r="A53" s="2" t="s">
        <v>149</v>
      </c>
      <c r="B53" s="111">
        <f t="shared" si="0"/>
        <v>2897</v>
      </c>
      <c r="C53" s="120"/>
      <c r="D53" s="115"/>
      <c r="E53" s="117">
        <v>2897</v>
      </c>
    </row>
    <row r="54" spans="1:5" ht="15.75">
      <c r="A54" s="2" t="s">
        <v>202</v>
      </c>
      <c r="B54" s="111">
        <f t="shared" si="0"/>
        <v>34000</v>
      </c>
      <c r="C54" s="120"/>
      <c r="D54" s="115">
        <v>34000</v>
      </c>
      <c r="E54" s="117"/>
    </row>
    <row r="55" spans="1:5" ht="15.75">
      <c r="A55" s="2" t="s">
        <v>98</v>
      </c>
      <c r="B55" s="111">
        <f t="shared" si="0"/>
        <v>6042</v>
      </c>
      <c r="C55" s="120"/>
      <c r="D55" s="115">
        <v>1400</v>
      </c>
      <c r="E55" s="117">
        <v>4642</v>
      </c>
    </row>
    <row r="56" spans="1:5" ht="15.75">
      <c r="A56" s="2" t="s">
        <v>99</v>
      </c>
      <c r="B56" s="111">
        <f t="shared" si="0"/>
        <v>2001</v>
      </c>
      <c r="C56" s="120"/>
      <c r="D56" s="115">
        <v>261</v>
      </c>
      <c r="E56" s="117">
        <v>1740</v>
      </c>
    </row>
    <row r="57" spans="1:5" ht="15.75">
      <c r="A57" s="2" t="s">
        <v>189</v>
      </c>
      <c r="B57" s="111">
        <f t="shared" si="0"/>
        <v>24315</v>
      </c>
      <c r="C57" s="120"/>
      <c r="D57" s="115">
        <v>19115</v>
      </c>
      <c r="E57" s="117">
        <v>5200</v>
      </c>
    </row>
    <row r="58" spans="1:5" ht="15.75">
      <c r="A58" s="2" t="s">
        <v>51</v>
      </c>
      <c r="B58" s="111">
        <f t="shared" si="0"/>
        <v>5800</v>
      </c>
      <c r="C58" s="120"/>
      <c r="D58" s="115">
        <v>300</v>
      </c>
      <c r="E58" s="117">
        <v>5500</v>
      </c>
    </row>
    <row r="59" spans="1:5" ht="15.75">
      <c r="A59" s="2" t="s">
        <v>11</v>
      </c>
      <c r="B59" s="111">
        <f t="shared" si="0"/>
        <v>3500</v>
      </c>
      <c r="C59" s="120"/>
      <c r="D59" s="115"/>
      <c r="E59" s="117">
        <v>3500</v>
      </c>
    </row>
    <row r="60" spans="1:5" ht="15.75">
      <c r="A60" s="2" t="s">
        <v>240</v>
      </c>
      <c r="B60" s="111">
        <f t="shared" si="0"/>
        <v>3765</v>
      </c>
      <c r="C60" s="120"/>
      <c r="D60" s="115">
        <v>1665</v>
      </c>
      <c r="E60" s="117">
        <v>2100</v>
      </c>
    </row>
    <row r="61" spans="1:5" ht="15.75">
      <c r="A61" s="2" t="s">
        <v>190</v>
      </c>
      <c r="B61" s="111">
        <f t="shared" si="0"/>
        <v>36200</v>
      </c>
      <c r="C61" s="120"/>
      <c r="D61" s="115">
        <v>25000</v>
      </c>
      <c r="E61" s="117">
        <v>11200</v>
      </c>
    </row>
    <row r="62" spans="1:5" ht="15.75">
      <c r="A62" s="2" t="s">
        <v>139</v>
      </c>
      <c r="B62" s="111">
        <f t="shared" si="0"/>
        <v>2640</v>
      </c>
      <c r="C62" s="120"/>
      <c r="D62" s="115">
        <v>1400</v>
      </c>
      <c r="E62" s="117">
        <v>1240</v>
      </c>
    </row>
    <row r="63" spans="1:5" ht="15.75">
      <c r="A63" s="2" t="s">
        <v>113</v>
      </c>
      <c r="B63" s="111">
        <f t="shared" si="0"/>
        <v>3200</v>
      </c>
      <c r="C63" s="120"/>
      <c r="D63" s="115">
        <v>800</v>
      </c>
      <c r="E63" s="117">
        <v>2400</v>
      </c>
    </row>
    <row r="64" spans="1:5" ht="15.75">
      <c r="A64" s="2" t="s">
        <v>239</v>
      </c>
      <c r="B64" s="111">
        <f t="shared" si="0"/>
        <v>20431</v>
      </c>
      <c r="C64" s="120"/>
      <c r="D64" s="115">
        <v>17175</v>
      </c>
      <c r="E64" s="117">
        <v>3256</v>
      </c>
    </row>
    <row r="65" spans="1:6" ht="15.75">
      <c r="A65" s="2" t="s">
        <v>60</v>
      </c>
      <c r="B65" s="111">
        <f t="shared" si="0"/>
        <v>3620</v>
      </c>
      <c r="C65" s="120"/>
      <c r="D65" s="115"/>
      <c r="E65" s="117">
        <v>3620</v>
      </c>
    </row>
    <row r="66" spans="1:6" ht="15.75">
      <c r="A66" s="2" t="s">
        <v>12</v>
      </c>
      <c r="B66" s="111">
        <f t="shared" si="0"/>
        <v>3000</v>
      </c>
      <c r="C66" s="120"/>
      <c r="D66" s="115"/>
      <c r="E66" s="117">
        <v>3000</v>
      </c>
    </row>
    <row r="67" spans="1:6" ht="15.75">
      <c r="A67" s="2" t="s">
        <v>198</v>
      </c>
      <c r="B67" s="111">
        <f t="shared" si="0"/>
        <v>2350</v>
      </c>
      <c r="C67" s="120"/>
      <c r="D67" s="115">
        <v>252</v>
      </c>
      <c r="E67" s="117">
        <v>2098</v>
      </c>
    </row>
    <row r="68" spans="1:6" ht="15">
      <c r="A68" s="109" t="s">
        <v>241</v>
      </c>
      <c r="B68" s="111">
        <f t="shared" si="0"/>
        <v>35000</v>
      </c>
      <c r="C68" s="120"/>
      <c r="D68" s="115">
        <v>30000</v>
      </c>
      <c r="E68" s="117">
        <v>5000</v>
      </c>
    </row>
    <row r="69" spans="1:6" ht="15.75">
      <c r="A69" s="2" t="s">
        <v>9</v>
      </c>
      <c r="B69" s="111">
        <f t="shared" si="0"/>
        <v>1190</v>
      </c>
      <c r="C69" s="120"/>
      <c r="D69" s="115"/>
      <c r="E69" s="117">
        <v>1190</v>
      </c>
    </row>
    <row r="70" spans="1:6" ht="15.75">
      <c r="A70" s="2" t="s">
        <v>17</v>
      </c>
      <c r="B70" s="111">
        <f t="shared" si="0"/>
        <v>92000</v>
      </c>
      <c r="C70" s="120">
        <v>89800</v>
      </c>
      <c r="D70" s="115">
        <v>200</v>
      </c>
      <c r="E70" s="117">
        <v>2000</v>
      </c>
    </row>
    <row r="71" spans="1:6" ht="15.75">
      <c r="A71" s="1" t="s">
        <v>18</v>
      </c>
      <c r="B71" s="111">
        <f t="shared" si="0"/>
        <v>72708</v>
      </c>
      <c r="C71" s="115">
        <v>70608</v>
      </c>
      <c r="D71" s="115">
        <v>15</v>
      </c>
      <c r="E71" s="117">
        <v>2085</v>
      </c>
    </row>
    <row r="72" spans="1:6" ht="15.75">
      <c r="A72" s="1" t="s">
        <v>2</v>
      </c>
      <c r="B72" s="111">
        <f t="shared" si="0"/>
        <v>2027</v>
      </c>
      <c r="C72" s="115"/>
      <c r="D72" s="115">
        <v>2027</v>
      </c>
      <c r="E72" s="117"/>
    </row>
    <row r="73" spans="1:6" ht="15.75">
      <c r="A73" s="2" t="s">
        <v>13</v>
      </c>
      <c r="B73" s="111">
        <f t="shared" ref="B73:B78" si="1">C73+D73+E73</f>
        <v>18825</v>
      </c>
      <c r="C73" s="120">
        <v>18825</v>
      </c>
      <c r="D73" s="115"/>
      <c r="E73" s="117"/>
    </row>
    <row r="74" spans="1:6" ht="15.75">
      <c r="A74" s="80" t="s">
        <v>19</v>
      </c>
      <c r="B74" s="111">
        <f t="shared" si="1"/>
        <v>434</v>
      </c>
      <c r="C74" s="121"/>
      <c r="D74" s="115"/>
      <c r="E74" s="117">
        <v>434</v>
      </c>
    </row>
    <row r="75" spans="1:6" ht="15.75">
      <c r="A75" s="1" t="s">
        <v>14</v>
      </c>
      <c r="B75" s="111">
        <f t="shared" si="1"/>
        <v>61330</v>
      </c>
      <c r="C75" s="115"/>
      <c r="D75" s="115">
        <v>61330</v>
      </c>
      <c r="E75" s="117"/>
    </row>
    <row r="76" spans="1:6" ht="15.75">
      <c r="A76" s="1" t="s">
        <v>23</v>
      </c>
      <c r="B76" s="111">
        <f t="shared" si="1"/>
        <v>48000</v>
      </c>
      <c r="C76" s="115">
        <v>28000</v>
      </c>
      <c r="D76" s="115">
        <v>20000</v>
      </c>
      <c r="E76" s="117"/>
    </row>
    <row r="77" spans="1:6" ht="15.75">
      <c r="A77" s="1" t="s">
        <v>20</v>
      </c>
      <c r="B77" s="111">
        <f t="shared" si="1"/>
        <v>28600</v>
      </c>
      <c r="C77" s="115">
        <v>28600</v>
      </c>
      <c r="D77" s="115"/>
      <c r="E77" s="117"/>
    </row>
    <row r="78" spans="1:6" ht="15.75">
      <c r="A78" s="110" t="s">
        <v>211</v>
      </c>
      <c r="B78" s="111">
        <f t="shared" si="1"/>
        <v>41533</v>
      </c>
      <c r="C78" s="115">
        <v>38760</v>
      </c>
      <c r="D78" s="115">
        <v>2773</v>
      </c>
      <c r="E78" s="117"/>
      <c r="F78" s="107"/>
    </row>
    <row r="79" spans="1:6" ht="15.75">
      <c r="A79" s="81" t="s">
        <v>1</v>
      </c>
      <c r="B79" s="122">
        <f>C79+D79+E79</f>
        <v>2468949</v>
      </c>
      <c r="C79" s="123">
        <f>SUM(C8:C78)</f>
        <v>1582802</v>
      </c>
      <c r="D79" s="123">
        <f>SUM(D8:D78)</f>
        <v>512511</v>
      </c>
      <c r="E79" s="123">
        <f>SUM(E8:E78)</f>
        <v>373636</v>
      </c>
    </row>
    <row r="80" spans="1:6">
      <c r="A80" s="19"/>
      <c r="B80" s="19"/>
      <c r="C80" s="19"/>
      <c r="D80" s="19"/>
      <c r="E80" s="19"/>
    </row>
    <row r="81" spans="1:5">
      <c r="A81" s="19"/>
      <c r="B81" s="19"/>
      <c r="C81" s="19"/>
      <c r="D81" s="19"/>
      <c r="E81" s="19"/>
    </row>
    <row r="82" spans="1:5">
      <c r="A82" s="19"/>
      <c r="B82" s="19"/>
      <c r="C82" s="19"/>
      <c r="D82" s="19"/>
      <c r="E82" s="19"/>
    </row>
    <row r="83" spans="1:5">
      <c r="A83" s="19"/>
      <c r="B83" s="19"/>
      <c r="C83" s="19"/>
      <c r="D83" s="19"/>
      <c r="E83" s="19"/>
    </row>
  </sheetData>
  <mergeCells count="4">
    <mergeCell ref="A2:D2"/>
    <mergeCell ref="A6:A7"/>
    <mergeCell ref="C6:C7"/>
    <mergeCell ref="D6:D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73"/>
  <sheetViews>
    <sheetView workbookViewId="0">
      <selection activeCell="H7" sqref="H7"/>
    </sheetView>
  </sheetViews>
  <sheetFormatPr defaultRowHeight="15"/>
  <cols>
    <col min="1" max="1" width="42.5703125" style="5" customWidth="1"/>
    <col min="2" max="2" width="11.7109375" style="5" customWidth="1"/>
    <col min="3" max="3" width="11.5703125" style="5" customWidth="1"/>
    <col min="4" max="4" width="11.42578125" style="6" customWidth="1"/>
    <col min="5" max="5" width="9.85546875" style="5" customWidth="1"/>
    <col min="6" max="6" width="9.28515625" style="5" customWidth="1"/>
    <col min="7" max="16384" width="9.140625" style="5"/>
  </cols>
  <sheetData>
    <row r="1" spans="1:6" ht="76.5" customHeight="1"/>
    <row r="2" spans="1:6" ht="30.75" customHeight="1">
      <c r="A2" s="189" t="s">
        <v>62</v>
      </c>
      <c r="B2" s="211"/>
      <c r="C2" s="211"/>
      <c r="D2" s="211"/>
      <c r="E2" s="211"/>
      <c r="F2" s="24"/>
    </row>
    <row r="3" spans="1:6" hidden="1"/>
    <row r="4" spans="1:6" ht="12.75" customHeight="1">
      <c r="A4" s="214" t="s">
        <v>0</v>
      </c>
      <c r="B4" s="214" t="s">
        <v>231</v>
      </c>
      <c r="C4" s="215" t="s">
        <v>230</v>
      </c>
      <c r="D4" s="215"/>
      <c r="E4" s="215"/>
    </row>
    <row r="5" spans="1:6" ht="12.75" customHeight="1">
      <c r="A5" s="215"/>
      <c r="B5" s="217"/>
      <c r="C5" s="218" t="s">
        <v>155</v>
      </c>
      <c r="D5" s="219"/>
      <c r="E5" s="64"/>
    </row>
    <row r="6" spans="1:6" ht="105.75" customHeight="1">
      <c r="A6" s="216"/>
      <c r="B6" s="216"/>
      <c r="C6" s="65" t="s">
        <v>174</v>
      </c>
      <c r="D6" s="66" t="s">
        <v>173</v>
      </c>
      <c r="E6" s="63" t="s">
        <v>232</v>
      </c>
    </row>
    <row r="7" spans="1:6" ht="28.5" customHeight="1">
      <c r="A7" s="204" t="s">
        <v>68</v>
      </c>
      <c r="B7" s="220"/>
      <c r="C7" s="220"/>
      <c r="D7" s="220"/>
      <c r="E7" s="221"/>
    </row>
    <row r="8" spans="1:6" ht="27" customHeight="1">
      <c r="A8" s="27" t="s">
        <v>74</v>
      </c>
      <c r="B8" s="126">
        <f>B9</f>
        <v>156313</v>
      </c>
      <c r="C8" s="126">
        <f>C9</f>
        <v>156313</v>
      </c>
      <c r="D8" s="126">
        <f>D9</f>
        <v>116867</v>
      </c>
      <c r="E8" s="126"/>
    </row>
    <row r="9" spans="1:6" ht="20.25" customHeight="1">
      <c r="A9" s="25" t="s">
        <v>233</v>
      </c>
      <c r="B9" s="127">
        <v>156313</v>
      </c>
      <c r="C9" s="128">
        <v>156313</v>
      </c>
      <c r="D9" s="128">
        <v>116867</v>
      </c>
      <c r="E9" s="129"/>
    </row>
    <row r="10" spans="1:6" ht="20.25" customHeight="1">
      <c r="A10" s="27" t="s">
        <v>55</v>
      </c>
      <c r="B10" s="130">
        <f>B11+B12+B13+B14+B16+B15</f>
        <v>4269521</v>
      </c>
      <c r="C10" s="130">
        <f>C11+C12+C13+C14+C16+C15</f>
        <v>4230632</v>
      </c>
      <c r="D10" s="130">
        <f>D11+D12+D13+D14+D16+D15</f>
        <v>2792490</v>
      </c>
      <c r="E10" s="130">
        <f>E11+E12+E13+E14+E16+E15</f>
        <v>38889</v>
      </c>
    </row>
    <row r="11" spans="1:6" ht="17.25" customHeight="1">
      <c r="A11" s="25" t="s">
        <v>75</v>
      </c>
      <c r="B11" s="131">
        <v>416943</v>
      </c>
      <c r="C11" s="132">
        <v>409968</v>
      </c>
      <c r="D11" s="132">
        <v>280367</v>
      </c>
      <c r="E11" s="133">
        <v>6975</v>
      </c>
    </row>
    <row r="12" spans="1:6" ht="17.25" customHeight="1">
      <c r="A12" s="25" t="s">
        <v>153</v>
      </c>
      <c r="B12" s="131">
        <v>14481</v>
      </c>
      <c r="C12" s="132">
        <v>14481</v>
      </c>
      <c r="D12" s="132"/>
      <c r="E12" s="133"/>
    </row>
    <row r="13" spans="1:6" ht="17.25" customHeight="1">
      <c r="A13" s="25" t="s">
        <v>63</v>
      </c>
      <c r="B13" s="131">
        <v>3284159</v>
      </c>
      <c r="C13" s="132">
        <v>3252245</v>
      </c>
      <c r="D13" s="132">
        <v>2179506</v>
      </c>
      <c r="E13" s="133">
        <v>31914</v>
      </c>
    </row>
    <row r="14" spans="1:6" ht="39.75" customHeight="1">
      <c r="A14" s="174" t="s">
        <v>184</v>
      </c>
      <c r="B14" s="175">
        <v>475162</v>
      </c>
      <c r="C14" s="176">
        <v>475162</v>
      </c>
      <c r="D14" s="132">
        <v>332617</v>
      </c>
      <c r="E14" s="133"/>
    </row>
    <row r="15" spans="1:6" ht="15.75" customHeight="1">
      <c r="A15" s="25" t="s">
        <v>182</v>
      </c>
      <c r="B15" s="131">
        <v>72984</v>
      </c>
      <c r="C15" s="132">
        <v>72984</v>
      </c>
      <c r="D15" s="132"/>
      <c r="E15" s="133"/>
    </row>
    <row r="16" spans="1:6" ht="20.25" customHeight="1">
      <c r="A16" s="25" t="s">
        <v>78</v>
      </c>
      <c r="B16" s="131">
        <v>5792</v>
      </c>
      <c r="C16" s="132">
        <v>5792</v>
      </c>
      <c r="D16" s="132"/>
      <c r="E16" s="133"/>
    </row>
    <row r="17" spans="1:7" ht="35.25" customHeight="1">
      <c r="A17" s="27" t="s">
        <v>76</v>
      </c>
      <c r="B17" s="130">
        <f>B18+B19+B21</f>
        <v>2626476</v>
      </c>
      <c r="C17" s="130">
        <f>C18+C19+C21</f>
        <v>1531431</v>
      </c>
      <c r="D17" s="130"/>
      <c r="E17" s="130">
        <f>E18+E19+E21</f>
        <v>1095045</v>
      </c>
    </row>
    <row r="18" spans="1:7" ht="17.25" customHeight="1">
      <c r="A18" s="25" t="s">
        <v>77</v>
      </c>
      <c r="B18" s="134">
        <v>1095045</v>
      </c>
      <c r="C18" s="135"/>
      <c r="D18" s="135"/>
      <c r="E18" s="136">
        <v>1095045</v>
      </c>
    </row>
    <row r="19" spans="1:7" ht="19.5" customHeight="1">
      <c r="A19" s="58" t="s">
        <v>64</v>
      </c>
      <c r="B19" s="135">
        <v>448944</v>
      </c>
      <c r="C19" s="135">
        <v>448944</v>
      </c>
      <c r="D19" s="135"/>
      <c r="E19" s="137"/>
    </row>
    <row r="20" spans="1:7" ht="14.25" customHeight="1">
      <c r="A20" s="58" t="s">
        <v>183</v>
      </c>
      <c r="B20" s="138"/>
      <c r="C20" s="138"/>
      <c r="D20" s="138"/>
      <c r="E20" s="139"/>
    </row>
    <row r="21" spans="1:7" ht="14.25" customHeight="1">
      <c r="A21" s="58" t="s">
        <v>216</v>
      </c>
      <c r="B21" s="132">
        <v>1082487</v>
      </c>
      <c r="C21" s="138">
        <v>1082487</v>
      </c>
      <c r="D21" s="138"/>
      <c r="E21" s="139"/>
    </row>
    <row r="22" spans="1:7" ht="18" customHeight="1">
      <c r="A22" s="27" t="s">
        <v>65</v>
      </c>
      <c r="B22" s="126">
        <f>B8+B10+B17</f>
        <v>7052310</v>
      </c>
      <c r="C22" s="140">
        <f>C8+C10+C17</f>
        <v>5918376</v>
      </c>
      <c r="D22" s="140">
        <f>D8+D10+D17</f>
        <v>2909357</v>
      </c>
      <c r="E22" s="140">
        <f>E8+E10+E17</f>
        <v>1133934</v>
      </c>
    </row>
    <row r="23" spans="1:7" ht="18" customHeight="1">
      <c r="A23" s="25" t="s">
        <v>79</v>
      </c>
      <c r="B23" s="141">
        <f>B9+B11+B12+B13++B15+B16+B18+B19+B21</f>
        <v>6577148</v>
      </c>
      <c r="C23" s="141">
        <f>C9+C11+C12+C13++C15+C16+C18+C19+C21</f>
        <v>5443214</v>
      </c>
      <c r="D23" s="141">
        <f>D9+D11+D12+D13++D15+D16+D18+D19+D21</f>
        <v>2576740</v>
      </c>
      <c r="E23" s="141">
        <f>E9+E11+E12+E13++E15+E16+E18+E19+E21</f>
        <v>1133934</v>
      </c>
    </row>
    <row r="24" spans="1:7" ht="43.5" customHeight="1">
      <c r="A24" s="26" t="s">
        <v>142</v>
      </c>
      <c r="B24" s="142">
        <f>B14</f>
        <v>475162</v>
      </c>
      <c r="C24" s="142">
        <f>C14</f>
        <v>475162</v>
      </c>
      <c r="D24" s="132">
        <f>D14</f>
        <v>332617</v>
      </c>
      <c r="E24" s="132"/>
    </row>
    <row r="25" spans="1:7" ht="21.75" customHeight="1">
      <c r="A25" s="212" t="s">
        <v>69</v>
      </c>
      <c r="B25" s="197"/>
      <c r="C25" s="197"/>
      <c r="D25" s="197"/>
      <c r="E25" s="213"/>
    </row>
    <row r="26" spans="1:7">
      <c r="A26" s="29" t="s">
        <v>55</v>
      </c>
      <c r="B26" s="181">
        <f>B27</f>
        <v>630735</v>
      </c>
      <c r="C26" s="182">
        <f>C27</f>
        <v>630735</v>
      </c>
      <c r="D26" s="183"/>
      <c r="E26" s="183"/>
      <c r="G26" s="7"/>
    </row>
    <row r="27" spans="1:7" ht="21" customHeight="1">
      <c r="A27" s="26" t="s">
        <v>101</v>
      </c>
      <c r="B27" s="134">
        <v>630735</v>
      </c>
      <c r="C27" s="143">
        <v>630735</v>
      </c>
      <c r="D27" s="15"/>
      <c r="E27" s="14"/>
      <c r="G27" s="7"/>
    </row>
    <row r="28" spans="1:7" ht="21" customHeight="1">
      <c r="A28" s="27" t="s">
        <v>66</v>
      </c>
      <c r="B28" s="130">
        <f>B26</f>
        <v>630735</v>
      </c>
      <c r="C28" s="144">
        <f>C26</f>
        <v>630735</v>
      </c>
      <c r="D28" s="60"/>
      <c r="E28" s="60"/>
      <c r="G28" s="7"/>
    </row>
    <row r="29" spans="1:7" ht="21" customHeight="1">
      <c r="A29" s="26" t="s">
        <v>101</v>
      </c>
      <c r="B29" s="131">
        <f>B27</f>
        <v>630735</v>
      </c>
      <c r="C29" s="131">
        <f>C27</f>
        <v>630735</v>
      </c>
      <c r="D29" s="17"/>
      <c r="E29" s="17"/>
      <c r="G29" s="7"/>
    </row>
    <row r="30" spans="1:7" ht="22.5" customHeight="1">
      <c r="A30" s="200" t="s">
        <v>70</v>
      </c>
      <c r="B30" s="199"/>
      <c r="C30" s="199"/>
      <c r="D30" s="199"/>
      <c r="E30" s="199"/>
    </row>
    <row r="31" spans="1:7" ht="19.5" customHeight="1">
      <c r="A31" s="29" t="s">
        <v>55</v>
      </c>
      <c r="B31" s="145">
        <f>B32+B33</f>
        <v>196231</v>
      </c>
      <c r="C31" s="146">
        <f>C32+C33</f>
        <v>120613</v>
      </c>
      <c r="D31" s="146">
        <f>D32+D33</f>
        <v>7617</v>
      </c>
      <c r="E31" s="146">
        <f>E32+E33</f>
        <v>75618</v>
      </c>
    </row>
    <row r="32" spans="1:7" ht="17.25" customHeight="1">
      <c r="A32" s="25" t="s">
        <v>80</v>
      </c>
      <c r="B32" s="141">
        <v>158902</v>
      </c>
      <c r="C32" s="142">
        <v>120613</v>
      </c>
      <c r="D32" s="142">
        <v>7617</v>
      </c>
      <c r="E32" s="147">
        <v>38289</v>
      </c>
    </row>
    <row r="33" spans="1:5" ht="17.25" customHeight="1">
      <c r="A33" s="25" t="s">
        <v>207</v>
      </c>
      <c r="B33" s="141">
        <v>37329</v>
      </c>
      <c r="C33" s="146"/>
      <c r="D33" s="146"/>
      <c r="E33" s="147">
        <v>37329</v>
      </c>
    </row>
    <row r="34" spans="1:5" ht="19.5" customHeight="1">
      <c r="A34" s="27" t="s">
        <v>67</v>
      </c>
      <c r="B34" s="145">
        <f t="shared" ref="B34:E36" si="0">B31</f>
        <v>196231</v>
      </c>
      <c r="C34" s="145">
        <f t="shared" si="0"/>
        <v>120613</v>
      </c>
      <c r="D34" s="145">
        <f t="shared" si="0"/>
        <v>7617</v>
      </c>
      <c r="E34" s="145">
        <f>E31</f>
        <v>75618</v>
      </c>
    </row>
    <row r="35" spans="1:5" ht="19.5" customHeight="1">
      <c r="A35" s="25" t="s">
        <v>79</v>
      </c>
      <c r="B35" s="148">
        <f t="shared" si="0"/>
        <v>158902</v>
      </c>
      <c r="C35" s="143">
        <f t="shared" si="0"/>
        <v>120613</v>
      </c>
      <c r="D35" s="143">
        <f t="shared" si="0"/>
        <v>7617</v>
      </c>
      <c r="E35" s="143">
        <f t="shared" si="0"/>
        <v>38289</v>
      </c>
    </row>
    <row r="36" spans="1:5" ht="19.5" customHeight="1">
      <c r="A36" s="26" t="s">
        <v>207</v>
      </c>
      <c r="B36" s="141">
        <f t="shared" si="0"/>
        <v>37329</v>
      </c>
      <c r="C36" s="141"/>
      <c r="D36" s="141"/>
      <c r="E36" s="141">
        <f>E33</f>
        <v>37329</v>
      </c>
    </row>
    <row r="37" spans="1:5" ht="24" customHeight="1">
      <c r="A37" s="201" t="s">
        <v>71</v>
      </c>
      <c r="B37" s="199"/>
      <c r="C37" s="199"/>
      <c r="D37" s="199"/>
      <c r="E37" s="199"/>
    </row>
    <row r="38" spans="1:5" ht="21" customHeight="1">
      <c r="A38" s="29" t="s">
        <v>55</v>
      </c>
      <c r="B38" s="126">
        <f>B39</f>
        <v>150602</v>
      </c>
      <c r="C38" s="126">
        <f>C39</f>
        <v>150602</v>
      </c>
      <c r="D38" s="28"/>
      <c r="E38" s="28"/>
    </row>
    <row r="39" spans="1:5" ht="17.25" customHeight="1">
      <c r="A39" s="26" t="s">
        <v>101</v>
      </c>
      <c r="B39" s="141">
        <v>150602</v>
      </c>
      <c r="C39" s="142">
        <v>150602</v>
      </c>
      <c r="D39" s="17"/>
      <c r="E39" s="22"/>
    </row>
    <row r="40" spans="1:5" ht="18" customHeight="1">
      <c r="A40" s="27" t="s">
        <v>72</v>
      </c>
      <c r="B40" s="146">
        <f>B41</f>
        <v>150602</v>
      </c>
      <c r="C40" s="146">
        <f>C41</f>
        <v>150602</v>
      </c>
      <c r="D40" s="3"/>
      <c r="E40" s="3"/>
    </row>
    <row r="41" spans="1:5" ht="18.75" customHeight="1">
      <c r="A41" s="26" t="s">
        <v>101</v>
      </c>
      <c r="B41" s="143">
        <f>B39</f>
        <v>150602</v>
      </c>
      <c r="C41" s="143">
        <f>C39</f>
        <v>150602</v>
      </c>
      <c r="D41" s="15"/>
      <c r="E41" s="15"/>
    </row>
    <row r="42" spans="1:5" ht="25.5" customHeight="1">
      <c r="A42" s="204" t="s">
        <v>73</v>
      </c>
      <c r="B42" s="199"/>
      <c r="C42" s="199"/>
      <c r="D42" s="199"/>
      <c r="E42" s="199"/>
    </row>
    <row r="43" spans="1:5" ht="19.5" customHeight="1">
      <c r="A43" s="29" t="s">
        <v>8</v>
      </c>
      <c r="B43" s="126">
        <f>B44+B45+B46</f>
        <v>119421</v>
      </c>
      <c r="C43" s="126">
        <f>C44+C45+C46</f>
        <v>89263</v>
      </c>
      <c r="D43" s="126">
        <f>D44+D45+D46</f>
        <v>12816</v>
      </c>
      <c r="E43" s="126">
        <f>E44+E45+E46</f>
        <v>30158</v>
      </c>
    </row>
    <row r="44" spans="1:5" ht="21.75" customHeight="1">
      <c r="A44" s="25" t="s">
        <v>80</v>
      </c>
      <c r="B44" s="141">
        <v>28661</v>
      </c>
      <c r="C44" s="142">
        <v>28661</v>
      </c>
      <c r="D44" s="132">
        <v>12816</v>
      </c>
      <c r="E44" s="147"/>
    </row>
    <row r="45" spans="1:5" ht="41.25" customHeight="1">
      <c r="A45" s="25" t="s">
        <v>152</v>
      </c>
      <c r="B45" s="131">
        <v>60602</v>
      </c>
      <c r="C45" s="132">
        <v>60602</v>
      </c>
      <c r="D45" s="149"/>
      <c r="E45" s="147"/>
    </row>
    <row r="46" spans="1:5" ht="16.5" customHeight="1">
      <c r="A46" s="26" t="s">
        <v>207</v>
      </c>
      <c r="B46" s="141">
        <v>30158</v>
      </c>
      <c r="C46" s="142"/>
      <c r="D46" s="132"/>
      <c r="E46" s="147">
        <v>30158</v>
      </c>
    </row>
    <row r="47" spans="1:5" ht="14.25" customHeight="1">
      <c r="A47" s="57" t="s">
        <v>4</v>
      </c>
      <c r="B47" s="145">
        <f>B48</f>
        <v>2177</v>
      </c>
      <c r="C47" s="145">
        <f>C48</f>
        <v>2177</v>
      </c>
      <c r="D47" s="132"/>
      <c r="E47" s="147"/>
    </row>
    <row r="48" spans="1:5" ht="39.75" customHeight="1">
      <c r="A48" s="25" t="s">
        <v>143</v>
      </c>
      <c r="B48" s="141">
        <v>2177</v>
      </c>
      <c r="C48" s="142">
        <v>2177</v>
      </c>
      <c r="D48" s="132"/>
      <c r="E48" s="147"/>
    </row>
    <row r="49" spans="1:5" ht="31.5" customHeight="1">
      <c r="A49" s="29" t="s">
        <v>28</v>
      </c>
      <c r="B49" s="145">
        <f>B50</f>
        <v>8709</v>
      </c>
      <c r="C49" s="146">
        <f>C50</f>
        <v>8709</v>
      </c>
      <c r="D49" s="132"/>
      <c r="E49" s="147"/>
    </row>
    <row r="50" spans="1:5" ht="42.75" customHeight="1">
      <c r="A50" s="26" t="s">
        <v>143</v>
      </c>
      <c r="B50" s="141">
        <v>8709</v>
      </c>
      <c r="C50" s="142">
        <v>8709</v>
      </c>
      <c r="D50" s="132"/>
      <c r="E50" s="147"/>
    </row>
    <row r="51" spans="1:5" ht="18.75" customHeight="1">
      <c r="A51" s="57" t="s">
        <v>16</v>
      </c>
      <c r="B51" s="145">
        <f>B52</f>
        <v>1814</v>
      </c>
      <c r="C51" s="145">
        <f>C52</f>
        <v>1814</v>
      </c>
      <c r="D51" s="132"/>
      <c r="E51" s="147"/>
    </row>
    <row r="52" spans="1:5" ht="42.75" customHeight="1">
      <c r="A52" s="26" t="s">
        <v>143</v>
      </c>
      <c r="B52" s="141">
        <v>1814</v>
      </c>
      <c r="C52" s="141">
        <v>1814</v>
      </c>
      <c r="D52" s="132"/>
      <c r="E52" s="147"/>
    </row>
    <row r="53" spans="1:5" ht="14.25" customHeight="1">
      <c r="A53" s="29" t="s">
        <v>53</v>
      </c>
      <c r="B53" s="145">
        <f>B54</f>
        <v>3629</v>
      </c>
      <c r="C53" s="145">
        <f>C54</f>
        <v>3629</v>
      </c>
      <c r="D53" s="132"/>
      <c r="E53" s="147"/>
    </row>
    <row r="54" spans="1:5" ht="42" customHeight="1">
      <c r="A54" s="26" t="s">
        <v>143</v>
      </c>
      <c r="B54" s="141">
        <v>3629</v>
      </c>
      <c r="C54" s="142">
        <v>3629</v>
      </c>
      <c r="D54" s="132"/>
      <c r="E54" s="147"/>
    </row>
    <row r="55" spans="1:5" ht="20.25" customHeight="1">
      <c r="A55" s="29" t="s">
        <v>6</v>
      </c>
      <c r="B55" s="145">
        <f>B56</f>
        <v>2177</v>
      </c>
      <c r="C55" s="146">
        <f>C56</f>
        <v>2177</v>
      </c>
      <c r="D55" s="132"/>
      <c r="E55" s="147"/>
    </row>
    <row r="56" spans="1:5" ht="40.5" customHeight="1">
      <c r="A56" s="26" t="s">
        <v>143</v>
      </c>
      <c r="B56" s="141">
        <v>2177</v>
      </c>
      <c r="C56" s="142">
        <v>2177</v>
      </c>
      <c r="D56" s="132"/>
      <c r="E56" s="147"/>
    </row>
    <row r="57" spans="1:5" ht="14.25" customHeight="1">
      <c r="A57" s="29" t="s">
        <v>3</v>
      </c>
      <c r="B57" s="145">
        <f>B58</f>
        <v>14515</v>
      </c>
      <c r="C57" s="146">
        <f>C58</f>
        <v>14515</v>
      </c>
      <c r="D57" s="132"/>
      <c r="E57" s="147"/>
    </row>
    <row r="58" spans="1:5" ht="36.75" customHeight="1">
      <c r="A58" s="25" t="s">
        <v>144</v>
      </c>
      <c r="B58" s="141">
        <v>14515</v>
      </c>
      <c r="C58" s="142">
        <v>14515</v>
      </c>
      <c r="D58" s="132"/>
      <c r="E58" s="147"/>
    </row>
    <row r="59" spans="1:5" ht="14.25" customHeight="1">
      <c r="A59" s="29" t="s">
        <v>26</v>
      </c>
      <c r="B59" s="145">
        <f>B60</f>
        <v>5806</v>
      </c>
      <c r="C59" s="146">
        <f>C60</f>
        <v>5806</v>
      </c>
      <c r="D59" s="132"/>
      <c r="E59" s="147"/>
    </row>
    <row r="60" spans="1:5" ht="38.25" customHeight="1">
      <c r="A60" s="25" t="s">
        <v>144</v>
      </c>
      <c r="B60" s="141">
        <v>5806</v>
      </c>
      <c r="C60" s="142">
        <v>5806</v>
      </c>
      <c r="D60" s="132"/>
      <c r="E60" s="147"/>
    </row>
    <row r="61" spans="1:5" ht="17.25" customHeight="1">
      <c r="A61" s="29" t="s">
        <v>32</v>
      </c>
      <c r="B61" s="145">
        <f>B62</f>
        <v>1089</v>
      </c>
      <c r="C61" s="146">
        <f>C62</f>
        <v>1089</v>
      </c>
      <c r="D61" s="132"/>
      <c r="E61" s="147"/>
    </row>
    <row r="62" spans="1:5" ht="39" customHeight="1">
      <c r="A62" s="25" t="s">
        <v>144</v>
      </c>
      <c r="B62" s="141">
        <v>1089</v>
      </c>
      <c r="C62" s="142">
        <v>1089</v>
      </c>
      <c r="D62" s="132"/>
      <c r="E62" s="147"/>
    </row>
    <row r="63" spans="1:5" ht="20.25" customHeight="1">
      <c r="A63" s="29" t="s">
        <v>57</v>
      </c>
      <c r="B63" s="145">
        <f>B64</f>
        <v>726</v>
      </c>
      <c r="C63" s="146">
        <f>C64</f>
        <v>726</v>
      </c>
      <c r="D63" s="132"/>
      <c r="E63" s="147"/>
    </row>
    <row r="64" spans="1:5" ht="39.75" customHeight="1">
      <c r="A64" s="25" t="s">
        <v>145</v>
      </c>
      <c r="B64" s="141">
        <v>726</v>
      </c>
      <c r="C64" s="142">
        <v>726</v>
      </c>
      <c r="D64" s="132"/>
      <c r="E64" s="147"/>
    </row>
    <row r="65" spans="1:5" ht="20.25" customHeight="1">
      <c r="A65" s="29" t="s">
        <v>140</v>
      </c>
      <c r="B65" s="145">
        <f>B66</f>
        <v>1089</v>
      </c>
      <c r="C65" s="146">
        <f>C66</f>
        <v>1089</v>
      </c>
      <c r="D65" s="132"/>
      <c r="E65" s="147"/>
    </row>
    <row r="66" spans="1:5" ht="39" customHeight="1">
      <c r="A66" s="25" t="s">
        <v>144</v>
      </c>
      <c r="B66" s="141">
        <v>1089</v>
      </c>
      <c r="C66" s="142">
        <v>1089</v>
      </c>
      <c r="D66" s="132"/>
      <c r="E66" s="147"/>
    </row>
    <row r="67" spans="1:5" ht="17.25" customHeight="1">
      <c r="A67" s="57" t="s">
        <v>48</v>
      </c>
      <c r="B67" s="145">
        <f>B68</f>
        <v>2177</v>
      </c>
      <c r="C67" s="145">
        <f>C68</f>
        <v>2177</v>
      </c>
      <c r="D67" s="132"/>
      <c r="E67" s="147"/>
    </row>
    <row r="68" spans="1:5" ht="39" customHeight="1">
      <c r="A68" s="25" t="s">
        <v>144</v>
      </c>
      <c r="B68" s="141">
        <v>2177</v>
      </c>
      <c r="C68" s="142">
        <v>2177</v>
      </c>
      <c r="D68" s="132"/>
      <c r="E68" s="147"/>
    </row>
    <row r="69" spans="1:5" ht="18" customHeight="1">
      <c r="A69" s="29" t="s">
        <v>31</v>
      </c>
      <c r="B69" s="145">
        <f>B70</f>
        <v>1452</v>
      </c>
      <c r="C69" s="145">
        <f>C70</f>
        <v>1452</v>
      </c>
      <c r="D69" s="132"/>
      <c r="E69" s="147"/>
    </row>
    <row r="70" spans="1:5" ht="39" customHeight="1">
      <c r="A70" s="26" t="s">
        <v>141</v>
      </c>
      <c r="B70" s="141">
        <v>1452</v>
      </c>
      <c r="C70" s="142">
        <v>1452</v>
      </c>
      <c r="D70" s="132"/>
      <c r="E70" s="147"/>
    </row>
    <row r="71" spans="1:5" ht="20.25" customHeight="1">
      <c r="A71" s="57" t="s">
        <v>47</v>
      </c>
      <c r="B71" s="145">
        <f>B72</f>
        <v>1089</v>
      </c>
      <c r="C71" s="146">
        <f>C72</f>
        <v>1089</v>
      </c>
      <c r="D71" s="132"/>
      <c r="E71" s="147"/>
    </row>
    <row r="72" spans="1:5" ht="38.25" customHeight="1">
      <c r="A72" s="26" t="s">
        <v>145</v>
      </c>
      <c r="B72" s="141">
        <v>1089</v>
      </c>
      <c r="C72" s="142">
        <v>1089</v>
      </c>
      <c r="D72" s="132"/>
      <c r="E72" s="147"/>
    </row>
    <row r="73" spans="1:5" ht="17.25" customHeight="1">
      <c r="A73" s="57" t="s">
        <v>185</v>
      </c>
      <c r="B73" s="145">
        <f>B74</f>
        <v>1452</v>
      </c>
      <c r="C73" s="145">
        <f>C74</f>
        <v>1452</v>
      </c>
      <c r="D73" s="132"/>
      <c r="E73" s="147"/>
    </row>
    <row r="74" spans="1:5" ht="38.25" customHeight="1">
      <c r="A74" s="26" t="s">
        <v>145</v>
      </c>
      <c r="B74" s="141">
        <v>1452</v>
      </c>
      <c r="C74" s="142">
        <v>1452</v>
      </c>
      <c r="D74" s="132"/>
      <c r="E74" s="147"/>
    </row>
    <row r="75" spans="1:5" ht="18.75" customHeight="1">
      <c r="A75" s="56" t="s">
        <v>96</v>
      </c>
      <c r="B75" s="150">
        <f>B76</f>
        <v>1814</v>
      </c>
      <c r="C75" s="150">
        <f>C76</f>
        <v>1814</v>
      </c>
      <c r="D75" s="132"/>
      <c r="E75" s="147"/>
    </row>
    <row r="76" spans="1:5" ht="38.25" customHeight="1">
      <c r="A76" s="26" t="s">
        <v>145</v>
      </c>
      <c r="B76" s="141">
        <v>1814</v>
      </c>
      <c r="C76" s="142">
        <v>1814</v>
      </c>
      <c r="D76" s="132"/>
      <c r="E76" s="147"/>
    </row>
    <row r="77" spans="1:5" ht="20.25" customHeight="1">
      <c r="A77" s="29" t="s">
        <v>99</v>
      </c>
      <c r="B77" s="146">
        <f>B78</f>
        <v>2177</v>
      </c>
      <c r="C77" s="146">
        <f>C78</f>
        <v>2177</v>
      </c>
      <c r="D77" s="132"/>
      <c r="E77" s="147"/>
    </row>
    <row r="78" spans="1:5" ht="36.75" customHeight="1">
      <c r="A78" s="25" t="s">
        <v>145</v>
      </c>
      <c r="B78" s="142">
        <v>2177</v>
      </c>
      <c r="C78" s="142">
        <v>2177</v>
      </c>
      <c r="D78" s="132"/>
      <c r="E78" s="147"/>
    </row>
    <row r="79" spans="1:5" ht="19.5" customHeight="1">
      <c r="A79" s="29" t="s">
        <v>51</v>
      </c>
      <c r="B79" s="146">
        <f>B80</f>
        <v>2177</v>
      </c>
      <c r="C79" s="146">
        <f>C80</f>
        <v>2177</v>
      </c>
      <c r="D79" s="132"/>
      <c r="E79" s="147"/>
    </row>
    <row r="80" spans="1:5" ht="40.5" customHeight="1">
      <c r="A80" s="25" t="s">
        <v>145</v>
      </c>
      <c r="B80" s="142">
        <v>2177</v>
      </c>
      <c r="C80" s="142">
        <v>2177</v>
      </c>
      <c r="D80" s="132"/>
      <c r="E80" s="147"/>
    </row>
    <row r="81" spans="1:5" ht="18" customHeight="1">
      <c r="A81" s="29" t="s">
        <v>189</v>
      </c>
      <c r="B81" s="146">
        <f>B82</f>
        <v>3629</v>
      </c>
      <c r="C81" s="146">
        <f>C82</f>
        <v>3629</v>
      </c>
      <c r="D81" s="132"/>
      <c r="E81" s="147"/>
    </row>
    <row r="82" spans="1:5" ht="40.5" customHeight="1">
      <c r="A82" s="25" t="s">
        <v>145</v>
      </c>
      <c r="B82" s="142">
        <v>3629</v>
      </c>
      <c r="C82" s="142">
        <v>3629</v>
      </c>
      <c r="D82" s="132"/>
      <c r="E82" s="147"/>
    </row>
    <row r="83" spans="1:5" ht="15.75" customHeight="1">
      <c r="A83" s="29" t="s">
        <v>113</v>
      </c>
      <c r="B83" s="146">
        <f>B84</f>
        <v>3629</v>
      </c>
      <c r="C83" s="146">
        <f>C84</f>
        <v>3629</v>
      </c>
      <c r="D83" s="132"/>
      <c r="E83" s="147"/>
    </row>
    <row r="84" spans="1:5" ht="43.5" customHeight="1">
      <c r="A84" s="25" t="s">
        <v>145</v>
      </c>
      <c r="B84" s="142">
        <v>3629</v>
      </c>
      <c r="C84" s="142">
        <v>3629</v>
      </c>
      <c r="D84" s="132"/>
      <c r="E84" s="147"/>
    </row>
    <row r="85" spans="1:5" ht="15" customHeight="1">
      <c r="A85" s="29" t="s">
        <v>98</v>
      </c>
      <c r="B85" s="145">
        <f>B86</f>
        <v>3629</v>
      </c>
      <c r="C85" s="145">
        <f>C86</f>
        <v>3629</v>
      </c>
      <c r="D85" s="132"/>
      <c r="E85" s="147"/>
    </row>
    <row r="86" spans="1:5" ht="37.5" customHeight="1">
      <c r="A86" s="26" t="s">
        <v>145</v>
      </c>
      <c r="B86" s="141">
        <v>3629</v>
      </c>
      <c r="C86" s="142">
        <v>3629</v>
      </c>
      <c r="D86" s="132"/>
      <c r="E86" s="147"/>
    </row>
    <row r="87" spans="1:5" ht="15" customHeight="1">
      <c r="A87" s="29" t="s">
        <v>10</v>
      </c>
      <c r="B87" s="145">
        <f>B88</f>
        <v>1814</v>
      </c>
      <c r="C87" s="145">
        <f>C88</f>
        <v>1814</v>
      </c>
      <c r="D87" s="132"/>
      <c r="E87" s="147"/>
    </row>
    <row r="88" spans="1:5" ht="38.25" customHeight="1">
      <c r="A88" s="26" t="s">
        <v>145</v>
      </c>
      <c r="B88" s="141">
        <v>1814</v>
      </c>
      <c r="C88" s="142">
        <v>1814</v>
      </c>
      <c r="D88" s="132"/>
      <c r="E88" s="147"/>
    </row>
    <row r="89" spans="1:5" ht="21.75" customHeight="1">
      <c r="A89" s="29" t="s">
        <v>202</v>
      </c>
      <c r="B89" s="145">
        <f>B90</f>
        <v>3629</v>
      </c>
      <c r="C89" s="145">
        <f>C90</f>
        <v>3629</v>
      </c>
      <c r="D89" s="132"/>
      <c r="E89" s="147"/>
    </row>
    <row r="90" spans="1:5" ht="42.75" customHeight="1">
      <c r="A90" s="25" t="s">
        <v>145</v>
      </c>
      <c r="B90" s="141">
        <v>3629</v>
      </c>
      <c r="C90" s="141">
        <v>3629</v>
      </c>
      <c r="D90" s="132"/>
      <c r="E90" s="147"/>
    </row>
    <row r="91" spans="1:5" ht="27.75" customHeight="1">
      <c r="A91" s="29" t="s">
        <v>213</v>
      </c>
      <c r="B91" s="145">
        <f>B92</f>
        <v>2903</v>
      </c>
      <c r="C91" s="145">
        <f>C92</f>
        <v>2903</v>
      </c>
      <c r="D91" s="132"/>
      <c r="E91" s="147"/>
    </row>
    <row r="92" spans="1:5" ht="40.5" customHeight="1">
      <c r="A92" s="25" t="s">
        <v>145</v>
      </c>
      <c r="B92" s="141">
        <v>2903</v>
      </c>
      <c r="C92" s="142">
        <v>2903</v>
      </c>
      <c r="D92" s="132"/>
      <c r="E92" s="147"/>
    </row>
    <row r="93" spans="1:5" ht="27" customHeight="1">
      <c r="A93" s="29" t="s">
        <v>61</v>
      </c>
      <c r="B93" s="145">
        <f>B94</f>
        <v>3629</v>
      </c>
      <c r="C93" s="145">
        <f>C94</f>
        <v>3629</v>
      </c>
      <c r="D93" s="132"/>
      <c r="E93" s="147"/>
    </row>
    <row r="94" spans="1:5" ht="40.5" customHeight="1">
      <c r="A94" s="25" t="s">
        <v>145</v>
      </c>
      <c r="B94" s="141">
        <v>3629</v>
      </c>
      <c r="C94" s="142">
        <v>3629</v>
      </c>
      <c r="D94" s="132"/>
      <c r="E94" s="147"/>
    </row>
    <row r="95" spans="1:5" ht="15" customHeight="1">
      <c r="A95" s="29" t="s">
        <v>2</v>
      </c>
      <c r="B95" s="145">
        <f>B96</f>
        <v>2903</v>
      </c>
      <c r="C95" s="145">
        <f>C96</f>
        <v>2903</v>
      </c>
      <c r="D95" s="132"/>
      <c r="E95" s="147"/>
    </row>
    <row r="96" spans="1:5" ht="40.5" customHeight="1">
      <c r="A96" s="26" t="s">
        <v>145</v>
      </c>
      <c r="B96" s="141">
        <v>2903</v>
      </c>
      <c r="C96" s="142">
        <v>2903</v>
      </c>
      <c r="D96" s="132"/>
      <c r="E96" s="147"/>
    </row>
    <row r="97" spans="1:5" ht="15.75" customHeight="1">
      <c r="A97" s="27" t="s">
        <v>17</v>
      </c>
      <c r="B97" s="150">
        <f>B98</f>
        <v>1814</v>
      </c>
      <c r="C97" s="150">
        <f>C98</f>
        <v>1814</v>
      </c>
      <c r="D97" s="132"/>
      <c r="E97" s="147"/>
    </row>
    <row r="98" spans="1:5" ht="40.5" customHeight="1">
      <c r="A98" s="26" t="s">
        <v>145</v>
      </c>
      <c r="B98" s="141">
        <v>1814</v>
      </c>
      <c r="C98" s="141">
        <v>1814</v>
      </c>
      <c r="D98" s="132"/>
      <c r="E98" s="147"/>
    </row>
    <row r="99" spans="1:5" ht="17.25" customHeight="1">
      <c r="A99" s="29" t="s">
        <v>13</v>
      </c>
      <c r="B99" s="145">
        <f>B100</f>
        <v>1089</v>
      </c>
      <c r="C99" s="145">
        <f>C100</f>
        <v>1089</v>
      </c>
      <c r="D99" s="132"/>
      <c r="E99" s="147"/>
    </row>
    <row r="100" spans="1:5" ht="40.5" customHeight="1">
      <c r="A100" s="25" t="s">
        <v>145</v>
      </c>
      <c r="B100" s="141">
        <v>1089</v>
      </c>
      <c r="C100" s="141">
        <v>1089</v>
      </c>
      <c r="D100" s="132"/>
      <c r="E100" s="147"/>
    </row>
    <row r="101" spans="1:5" ht="15" customHeight="1">
      <c r="A101" s="29" t="s">
        <v>23</v>
      </c>
      <c r="B101" s="145">
        <f>B102</f>
        <v>14515</v>
      </c>
      <c r="C101" s="145">
        <f>C102</f>
        <v>14515</v>
      </c>
      <c r="D101" s="132"/>
      <c r="E101" s="147"/>
    </row>
    <row r="102" spans="1:5" ht="42" customHeight="1">
      <c r="A102" s="25" t="s">
        <v>145</v>
      </c>
      <c r="B102" s="141">
        <v>14515</v>
      </c>
      <c r="C102" s="142">
        <v>14515</v>
      </c>
      <c r="D102" s="132"/>
      <c r="E102" s="147"/>
    </row>
    <row r="103" spans="1:5" ht="23.25" customHeight="1">
      <c r="A103" s="29" t="s">
        <v>195</v>
      </c>
      <c r="B103" s="145">
        <f>B43+B47+B49+B51+B53+B55+B57+B59+B61+B63+B65+B67+B69+B71+B73+B75+B77+B79+B81+B83+B85+B87+B89+B91+B93+B95+B97+B99+B101</f>
        <v>216673</v>
      </c>
      <c r="C103" s="145">
        <f>C43+C47+C49+C51+C53+C55+C57+C59+C61+C63+C65+C67+C69+C71+C73+C75+C77+C79+C81+C83+C85+C87+C89+C91+C93+C95+C97+C99+C101</f>
        <v>186515</v>
      </c>
      <c r="D103" s="145">
        <f>D43+D47+D49+D51+D53+D55+D57+D59+D61+D63+D65+D67+D69+D71+D73+D75+D77+D79+D81+D83+D85+D87+D89+D91+D93+D95+D97+D99+D101</f>
        <v>12816</v>
      </c>
      <c r="E103" s="145">
        <f>E43+E47+E49+E51+E53+E55+E57+E59+E61+E63+E65+E67+E69+E71+E73+E75+E77+E79+E81+E83+E85+E87+E89+E91+E93+E95+E97+E99+E101</f>
        <v>30158</v>
      </c>
    </row>
    <row r="104" spans="1:5" ht="18" customHeight="1">
      <c r="A104" s="25" t="s">
        <v>80</v>
      </c>
      <c r="B104" s="141">
        <f>B44</f>
        <v>28661</v>
      </c>
      <c r="C104" s="141">
        <f>C44</f>
        <v>28661</v>
      </c>
      <c r="D104" s="141">
        <f>D44</f>
        <v>12816</v>
      </c>
      <c r="E104" s="147"/>
    </row>
    <row r="105" spans="1:5" ht="38.25" customHeight="1">
      <c r="A105" s="25" t="s">
        <v>147</v>
      </c>
      <c r="B105" s="141">
        <f>B45+B48+B50+B52+B54+B56+B58+B60+B62+B64+B66+B68+B70+B72+B74+B76+B78+B80+B82+B84+B86+B88+B90+B92+B94+B96+B98+B100+B102</f>
        <v>157854</v>
      </c>
      <c r="C105" s="141">
        <f>C45+C48+C50+C52+C54+C56+C58+C60+C62+C64+C66+C68+C70+C72+C74+C76+C78+C80+C82+C84+C86+C88+C90+C92+C94+C96+C98+C100+C102</f>
        <v>157854</v>
      </c>
      <c r="D105" s="146"/>
      <c r="E105" s="147"/>
    </row>
    <row r="106" spans="1:5" ht="19.5" customHeight="1">
      <c r="A106" s="26" t="s">
        <v>207</v>
      </c>
      <c r="B106" s="141">
        <f>B46</f>
        <v>30158</v>
      </c>
      <c r="C106" s="142"/>
      <c r="D106" s="142"/>
      <c r="E106" s="142">
        <f>E46</f>
        <v>30158</v>
      </c>
    </row>
    <row r="107" spans="1:5" ht="25.5" customHeight="1">
      <c r="A107" s="200" t="s">
        <v>81</v>
      </c>
      <c r="B107" s="199"/>
      <c r="C107" s="199"/>
      <c r="D107" s="199"/>
      <c r="E107" s="205"/>
    </row>
    <row r="108" spans="1:5" ht="15" customHeight="1">
      <c r="A108" s="29" t="s">
        <v>55</v>
      </c>
      <c r="B108" s="126">
        <f>B109+B110</f>
        <v>202130</v>
      </c>
      <c r="C108" s="140">
        <f>C109+C110</f>
        <v>143434</v>
      </c>
      <c r="D108" s="140"/>
      <c r="E108" s="140">
        <f>E109+E110</f>
        <v>58696</v>
      </c>
    </row>
    <row r="109" spans="1:5" ht="20.25" customHeight="1">
      <c r="A109" s="25" t="s">
        <v>80</v>
      </c>
      <c r="B109" s="141">
        <v>32630</v>
      </c>
      <c r="C109" s="142"/>
      <c r="D109" s="142"/>
      <c r="E109" s="142">
        <v>32630</v>
      </c>
    </row>
    <row r="110" spans="1:5" ht="20.25" customHeight="1">
      <c r="A110" s="21" t="s">
        <v>93</v>
      </c>
      <c r="B110" s="141">
        <v>169500</v>
      </c>
      <c r="C110" s="142">
        <v>143434</v>
      </c>
      <c r="D110" s="142"/>
      <c r="E110" s="142">
        <v>26066</v>
      </c>
    </row>
    <row r="111" spans="1:5" ht="17.25" customHeight="1">
      <c r="A111" s="27" t="s">
        <v>82</v>
      </c>
      <c r="B111" s="146">
        <f t="shared" ref="B111:E112" si="1">B108</f>
        <v>202130</v>
      </c>
      <c r="C111" s="146">
        <f t="shared" si="1"/>
        <v>143434</v>
      </c>
      <c r="D111" s="146"/>
      <c r="E111" s="146">
        <f t="shared" si="1"/>
        <v>58696</v>
      </c>
    </row>
    <row r="112" spans="1:5" ht="21" customHeight="1">
      <c r="A112" s="25" t="s">
        <v>79</v>
      </c>
      <c r="B112" s="143">
        <f t="shared" si="1"/>
        <v>32630</v>
      </c>
      <c r="C112" s="143"/>
      <c r="D112" s="143"/>
      <c r="E112" s="143">
        <v>32630</v>
      </c>
    </row>
    <row r="113" spans="1:7" ht="21" customHeight="1">
      <c r="A113" s="21" t="s">
        <v>93</v>
      </c>
      <c r="B113" s="142">
        <f>B110</f>
        <v>169500</v>
      </c>
      <c r="C113" s="142">
        <f>C110</f>
        <v>143434</v>
      </c>
      <c r="D113" s="142"/>
      <c r="E113" s="142">
        <f>E110</f>
        <v>26066</v>
      </c>
    </row>
    <row r="114" spans="1:7" ht="21" customHeight="1">
      <c r="A114" s="208" t="s">
        <v>194</v>
      </c>
      <c r="B114" s="209"/>
      <c r="C114" s="209"/>
      <c r="D114" s="209"/>
      <c r="E114" s="210"/>
    </row>
    <row r="115" spans="1:7" ht="21" customHeight="1">
      <c r="A115" s="29" t="s">
        <v>55</v>
      </c>
      <c r="B115" s="146">
        <f>B116</f>
        <v>26066</v>
      </c>
      <c r="C115" s="146">
        <f>C116</f>
        <v>26066</v>
      </c>
      <c r="D115" s="3"/>
      <c r="E115" s="3"/>
    </row>
    <row r="116" spans="1:7" ht="21" customHeight="1">
      <c r="A116" s="26" t="s">
        <v>101</v>
      </c>
      <c r="B116" s="142">
        <v>26066</v>
      </c>
      <c r="C116" s="142">
        <v>26066</v>
      </c>
      <c r="D116" s="4"/>
      <c r="E116" s="4"/>
    </row>
    <row r="117" spans="1:7" ht="21" customHeight="1">
      <c r="A117" s="27" t="s">
        <v>196</v>
      </c>
      <c r="B117" s="146">
        <f>B115</f>
        <v>26066</v>
      </c>
      <c r="C117" s="146">
        <f>C115</f>
        <v>26066</v>
      </c>
      <c r="D117" s="3"/>
      <c r="E117" s="3"/>
    </row>
    <row r="118" spans="1:7" ht="21" customHeight="1">
      <c r="A118" s="26" t="s">
        <v>101</v>
      </c>
      <c r="B118" s="142">
        <f>B116</f>
        <v>26066</v>
      </c>
      <c r="C118" s="142">
        <f>C116</f>
        <v>26066</v>
      </c>
      <c r="D118" s="4"/>
      <c r="E118" s="4"/>
    </row>
    <row r="119" spans="1:7" ht="20.25" customHeight="1">
      <c r="A119" s="31" t="s">
        <v>83</v>
      </c>
      <c r="B119" s="23"/>
      <c r="C119" s="23"/>
      <c r="D119" s="23"/>
      <c r="E119" s="30"/>
    </row>
    <row r="120" spans="1:7">
      <c r="A120" s="29" t="s">
        <v>55</v>
      </c>
      <c r="B120" s="140">
        <f>B121</f>
        <v>54214</v>
      </c>
      <c r="C120" s="140">
        <f>C121</f>
        <v>54214</v>
      </c>
      <c r="D120" s="18"/>
      <c r="E120" s="18"/>
    </row>
    <row r="121" spans="1:7">
      <c r="A121" s="26" t="s">
        <v>101</v>
      </c>
      <c r="B121" s="142">
        <v>54214</v>
      </c>
      <c r="C121" s="142">
        <v>54214</v>
      </c>
      <c r="D121" s="4"/>
      <c r="E121" s="22"/>
    </row>
    <row r="122" spans="1:7" ht="15.75">
      <c r="A122" s="27" t="s">
        <v>84</v>
      </c>
      <c r="B122" s="146">
        <f>B120</f>
        <v>54214</v>
      </c>
      <c r="C122" s="146">
        <f>C120</f>
        <v>54214</v>
      </c>
      <c r="D122" s="3"/>
      <c r="E122" s="3"/>
    </row>
    <row r="123" spans="1:7">
      <c r="A123" s="25" t="s">
        <v>101</v>
      </c>
      <c r="B123" s="142">
        <f>B121</f>
        <v>54214</v>
      </c>
      <c r="C123" s="142">
        <f>C121</f>
        <v>54214</v>
      </c>
      <c r="D123" s="4"/>
      <c r="E123" s="4"/>
    </row>
    <row r="124" spans="1:7">
      <c r="A124" s="67" t="s">
        <v>85</v>
      </c>
      <c r="B124" s="4"/>
      <c r="C124" s="4"/>
      <c r="D124" s="4"/>
      <c r="E124" s="13"/>
      <c r="G124" s="10"/>
    </row>
    <row r="125" spans="1:7">
      <c r="A125" s="29" t="s">
        <v>55</v>
      </c>
      <c r="B125" s="145">
        <f>B126</f>
        <v>72405</v>
      </c>
      <c r="C125" s="145">
        <f>C126</f>
        <v>24405</v>
      </c>
      <c r="D125" s="145"/>
      <c r="E125" s="145">
        <f>E126</f>
        <v>48000</v>
      </c>
    </row>
    <row r="126" spans="1:7">
      <c r="A126" s="26" t="s">
        <v>101</v>
      </c>
      <c r="B126" s="131">
        <v>72405</v>
      </c>
      <c r="C126" s="142">
        <v>24405</v>
      </c>
      <c r="D126" s="142"/>
      <c r="E126" s="147">
        <v>48000</v>
      </c>
    </row>
    <row r="127" spans="1:7" ht="15.75">
      <c r="A127" s="56" t="s">
        <v>86</v>
      </c>
      <c r="B127" s="151">
        <f>B125</f>
        <v>72405</v>
      </c>
      <c r="C127" s="151">
        <f>C125</f>
        <v>24405</v>
      </c>
      <c r="D127" s="151"/>
      <c r="E127" s="151">
        <f>E125</f>
        <v>48000</v>
      </c>
    </row>
    <row r="128" spans="1:7">
      <c r="A128" s="68" t="s">
        <v>101</v>
      </c>
      <c r="B128" s="152">
        <f>B126</f>
        <v>72405</v>
      </c>
      <c r="C128" s="152">
        <f>C126</f>
        <v>24405</v>
      </c>
      <c r="D128" s="152"/>
      <c r="E128" s="152">
        <f>E126</f>
        <v>48000</v>
      </c>
    </row>
    <row r="129" spans="1:5" ht="38.25" customHeight="1">
      <c r="A129" s="204" t="s">
        <v>209</v>
      </c>
      <c r="B129" s="206"/>
      <c r="C129" s="206"/>
      <c r="D129" s="206"/>
      <c r="E129" s="207"/>
    </row>
    <row r="130" spans="1:5" ht="16.5" customHeight="1">
      <c r="A130" s="29" t="s">
        <v>55</v>
      </c>
      <c r="B130" s="126">
        <f>B131+B133+B132</f>
        <v>3703454</v>
      </c>
      <c r="C130" s="126">
        <f>C131+C133+C132</f>
        <v>2709746</v>
      </c>
      <c r="D130" s="126">
        <f>D131+D133+D132</f>
        <v>12295</v>
      </c>
      <c r="E130" s="126">
        <f>E131+E133+E132</f>
        <v>993708</v>
      </c>
    </row>
    <row r="131" spans="1:5" ht="19.5" customHeight="1">
      <c r="A131" s="25" t="s">
        <v>80</v>
      </c>
      <c r="B131" s="131">
        <v>2702922</v>
      </c>
      <c r="C131" s="132">
        <v>2560418</v>
      </c>
      <c r="D131" s="132">
        <v>12295</v>
      </c>
      <c r="E131" s="153">
        <v>142504</v>
      </c>
    </row>
    <row r="132" spans="1:5" ht="32.25" customHeight="1">
      <c r="A132" s="174" t="s">
        <v>200</v>
      </c>
      <c r="B132" s="175">
        <v>144810</v>
      </c>
      <c r="C132" s="176"/>
      <c r="D132" s="176"/>
      <c r="E132" s="180">
        <v>144810</v>
      </c>
    </row>
    <row r="133" spans="1:5" ht="27.75" customHeight="1">
      <c r="A133" s="26" t="s">
        <v>207</v>
      </c>
      <c r="B133" s="141">
        <v>855722</v>
      </c>
      <c r="C133" s="142">
        <v>149328</v>
      </c>
      <c r="D133" s="142"/>
      <c r="E133" s="147">
        <v>706394</v>
      </c>
    </row>
    <row r="134" spans="1:5" ht="18.75" customHeight="1">
      <c r="A134" s="56" t="s">
        <v>87</v>
      </c>
      <c r="B134" s="146">
        <f t="shared" ref="B134:E135" si="2">B130</f>
        <v>3703454</v>
      </c>
      <c r="C134" s="146">
        <f t="shared" si="2"/>
        <v>2709746</v>
      </c>
      <c r="D134" s="146">
        <f t="shared" si="2"/>
        <v>12295</v>
      </c>
      <c r="E134" s="146">
        <f t="shared" si="2"/>
        <v>993708</v>
      </c>
    </row>
    <row r="135" spans="1:5" ht="17.25" customHeight="1">
      <c r="A135" s="25" t="s">
        <v>80</v>
      </c>
      <c r="B135" s="142">
        <f t="shared" si="2"/>
        <v>2702922</v>
      </c>
      <c r="C135" s="142">
        <f t="shared" si="2"/>
        <v>2560418</v>
      </c>
      <c r="D135" s="142">
        <f t="shared" si="2"/>
        <v>12295</v>
      </c>
      <c r="E135" s="142">
        <f t="shared" si="2"/>
        <v>142504</v>
      </c>
    </row>
    <row r="136" spans="1:5" ht="31.5" customHeight="1">
      <c r="A136" s="25" t="s">
        <v>200</v>
      </c>
      <c r="B136" s="143">
        <f>B132</f>
        <v>144810</v>
      </c>
      <c r="C136" s="143"/>
      <c r="D136" s="143"/>
      <c r="E136" s="143">
        <f>E132</f>
        <v>144810</v>
      </c>
    </row>
    <row r="137" spans="1:5" ht="25.5">
      <c r="A137" s="25" t="s">
        <v>207</v>
      </c>
      <c r="B137" s="143">
        <f>B133</f>
        <v>855722</v>
      </c>
      <c r="C137" s="143">
        <f>C133</f>
        <v>149328</v>
      </c>
      <c r="D137" s="143"/>
      <c r="E137" s="143">
        <f>E133</f>
        <v>706394</v>
      </c>
    </row>
    <row r="138" spans="1:5" ht="26.25" customHeight="1">
      <c r="A138" s="202" t="s">
        <v>154</v>
      </c>
      <c r="B138" s="203"/>
      <c r="C138" s="203"/>
      <c r="D138" s="203"/>
      <c r="E138" s="203"/>
    </row>
    <row r="139" spans="1:5" ht="17.25" customHeight="1">
      <c r="A139" s="29" t="s">
        <v>55</v>
      </c>
      <c r="B139" s="146">
        <f>B140</f>
        <v>39406</v>
      </c>
      <c r="C139" s="146">
        <f>C140</f>
        <v>39406</v>
      </c>
      <c r="D139" s="146"/>
      <c r="E139" s="146"/>
    </row>
    <row r="140" spans="1:5">
      <c r="A140" s="25" t="s">
        <v>101</v>
      </c>
      <c r="B140" s="142">
        <v>39406</v>
      </c>
      <c r="C140" s="142">
        <v>39406</v>
      </c>
      <c r="D140" s="142"/>
      <c r="E140" s="147"/>
    </row>
    <row r="141" spans="1:5" ht="17.25" customHeight="1">
      <c r="A141" s="32" t="s">
        <v>4</v>
      </c>
      <c r="B141" s="145">
        <f>B142+B143</f>
        <v>485939</v>
      </c>
      <c r="C141" s="146">
        <f>C142+C143</f>
        <v>485939</v>
      </c>
      <c r="D141" s="146">
        <f>D142+D143</f>
        <v>323367</v>
      </c>
      <c r="E141" s="146"/>
    </row>
    <row r="142" spans="1:5">
      <c r="A142" s="25" t="s">
        <v>80</v>
      </c>
      <c r="B142" s="141">
        <v>483332</v>
      </c>
      <c r="C142" s="142">
        <v>483332</v>
      </c>
      <c r="D142" s="142">
        <v>323367</v>
      </c>
      <c r="E142" s="147"/>
    </row>
    <row r="143" spans="1:5">
      <c r="A143" s="21" t="s">
        <v>93</v>
      </c>
      <c r="B143" s="141">
        <v>2607</v>
      </c>
      <c r="C143" s="142">
        <v>2607</v>
      </c>
      <c r="D143" s="142"/>
      <c r="E143" s="147"/>
    </row>
    <row r="144" spans="1:5" ht="16.5" customHeight="1">
      <c r="A144" s="35" t="s">
        <v>16</v>
      </c>
      <c r="B144" s="145">
        <f>B145+B146</f>
        <v>118001</v>
      </c>
      <c r="C144" s="146">
        <f>C145+C146</f>
        <v>118001</v>
      </c>
      <c r="D144" s="146">
        <f>D145+D146</f>
        <v>76068</v>
      </c>
      <c r="E144" s="146"/>
    </row>
    <row r="145" spans="1:5" ht="20.25" customHeight="1">
      <c r="A145" s="25" t="s">
        <v>80</v>
      </c>
      <c r="B145" s="141">
        <v>112209</v>
      </c>
      <c r="C145" s="142">
        <v>112209</v>
      </c>
      <c r="D145" s="142">
        <v>76068</v>
      </c>
      <c r="E145" s="147"/>
    </row>
    <row r="146" spans="1:5" ht="15" customHeight="1">
      <c r="A146" s="21" t="s">
        <v>93</v>
      </c>
      <c r="B146" s="141">
        <v>5792</v>
      </c>
      <c r="C146" s="142">
        <v>5792</v>
      </c>
      <c r="D146" s="142"/>
      <c r="E146" s="147"/>
    </row>
    <row r="147" spans="1:5" ht="17.25" customHeight="1">
      <c r="A147" s="32" t="s">
        <v>5</v>
      </c>
      <c r="B147" s="145">
        <f>B148+B149</f>
        <v>254915</v>
      </c>
      <c r="C147" s="146">
        <f>C148+C149</f>
        <v>254915</v>
      </c>
      <c r="D147" s="146">
        <f>D148+D149</f>
        <v>176343</v>
      </c>
      <c r="E147" s="146"/>
    </row>
    <row r="148" spans="1:5" ht="19.5" customHeight="1">
      <c r="A148" s="25" t="s">
        <v>80</v>
      </c>
      <c r="B148" s="141">
        <v>246226</v>
      </c>
      <c r="C148" s="142">
        <v>246226</v>
      </c>
      <c r="D148" s="142">
        <v>176343</v>
      </c>
      <c r="E148" s="147"/>
    </row>
    <row r="149" spans="1:5" ht="21" customHeight="1">
      <c r="A149" s="21" t="s">
        <v>93</v>
      </c>
      <c r="B149" s="141">
        <v>8689</v>
      </c>
      <c r="C149" s="142">
        <v>8689</v>
      </c>
      <c r="D149" s="142"/>
      <c r="E149" s="147"/>
    </row>
    <row r="150" spans="1:5" ht="18.75" customHeight="1">
      <c r="A150" s="35" t="s">
        <v>6</v>
      </c>
      <c r="B150" s="145">
        <f>B151+B152</f>
        <v>206098</v>
      </c>
      <c r="C150" s="146">
        <f>C151+C152</f>
        <v>206098</v>
      </c>
      <c r="D150" s="146">
        <f>D151+D152</f>
        <v>126473</v>
      </c>
      <c r="E150" s="146"/>
    </row>
    <row r="151" spans="1:5" ht="18" customHeight="1">
      <c r="A151" s="25" t="s">
        <v>80</v>
      </c>
      <c r="B151" s="141">
        <v>185374</v>
      </c>
      <c r="C151" s="142">
        <v>185374</v>
      </c>
      <c r="D151" s="142">
        <v>124358</v>
      </c>
      <c r="E151" s="147"/>
    </row>
    <row r="152" spans="1:5" ht="17.25" customHeight="1">
      <c r="A152" s="38" t="s">
        <v>93</v>
      </c>
      <c r="B152" s="141">
        <v>20724</v>
      </c>
      <c r="C152" s="142">
        <v>20724</v>
      </c>
      <c r="D152" s="142">
        <v>2115</v>
      </c>
      <c r="E152" s="147"/>
    </row>
    <row r="153" spans="1:5" ht="15.75" customHeight="1">
      <c r="A153" s="32" t="s">
        <v>25</v>
      </c>
      <c r="B153" s="145">
        <f>B154+B155</f>
        <v>247763</v>
      </c>
      <c r="C153" s="146">
        <f>C154+C155</f>
        <v>241763</v>
      </c>
      <c r="D153" s="146">
        <f>D154+D155</f>
        <v>154477</v>
      </c>
      <c r="E153" s="146">
        <f>E154+E155</f>
        <v>6000</v>
      </c>
    </row>
    <row r="154" spans="1:5" ht="15" customHeight="1">
      <c r="A154" s="25" t="s">
        <v>80</v>
      </c>
      <c r="B154" s="141">
        <v>218763</v>
      </c>
      <c r="C154" s="142">
        <v>212763</v>
      </c>
      <c r="D154" s="142">
        <v>154477</v>
      </c>
      <c r="E154" s="147">
        <v>6000</v>
      </c>
    </row>
    <row r="155" spans="1:5" ht="14.25" customHeight="1">
      <c r="A155" s="21" t="s">
        <v>93</v>
      </c>
      <c r="B155" s="141">
        <v>29000</v>
      </c>
      <c r="C155" s="142">
        <v>29000</v>
      </c>
      <c r="D155" s="142"/>
      <c r="E155" s="147"/>
    </row>
    <row r="156" spans="1:5" ht="32.25" customHeight="1">
      <c r="A156" s="35" t="s">
        <v>28</v>
      </c>
      <c r="B156" s="145">
        <f>B157+B158</f>
        <v>548035</v>
      </c>
      <c r="C156" s="145">
        <f>C157+C158</f>
        <v>519064</v>
      </c>
      <c r="D156" s="145">
        <f>D157+D158</f>
        <v>252001</v>
      </c>
      <c r="E156" s="145">
        <f>E157+E158</f>
        <v>28971</v>
      </c>
    </row>
    <row r="157" spans="1:5" ht="18" customHeight="1">
      <c r="A157" s="25" t="s">
        <v>80</v>
      </c>
      <c r="B157" s="141">
        <v>443772</v>
      </c>
      <c r="C157" s="142">
        <v>423499</v>
      </c>
      <c r="D157" s="142">
        <v>252001</v>
      </c>
      <c r="E157" s="147">
        <v>20273</v>
      </c>
    </row>
    <row r="158" spans="1:5">
      <c r="A158" s="38" t="s">
        <v>93</v>
      </c>
      <c r="B158" s="141">
        <v>104263</v>
      </c>
      <c r="C158" s="142">
        <v>95565</v>
      </c>
      <c r="D158" s="142"/>
      <c r="E158" s="147">
        <v>8698</v>
      </c>
    </row>
    <row r="159" spans="1:5" ht="20.25" customHeight="1">
      <c r="A159" s="32" t="s">
        <v>50</v>
      </c>
      <c r="B159" s="145">
        <f>B160+B161</f>
        <v>278198</v>
      </c>
      <c r="C159" s="145">
        <f>C160+C161</f>
        <v>278198</v>
      </c>
      <c r="D159" s="145">
        <f>D160+D161</f>
        <v>188304</v>
      </c>
      <c r="E159" s="145"/>
    </row>
    <row r="160" spans="1:5" ht="17.25" customHeight="1">
      <c r="A160" s="25" t="s">
        <v>80</v>
      </c>
      <c r="B160" s="141">
        <v>263717</v>
      </c>
      <c r="C160" s="142">
        <v>263717</v>
      </c>
      <c r="D160" s="142">
        <v>188304</v>
      </c>
      <c r="E160" s="147"/>
    </row>
    <row r="161" spans="1:5">
      <c r="A161" s="38" t="s">
        <v>93</v>
      </c>
      <c r="B161" s="141">
        <v>14481</v>
      </c>
      <c r="C161" s="142">
        <v>14481</v>
      </c>
      <c r="D161" s="142"/>
      <c r="E161" s="147"/>
    </row>
    <row r="162" spans="1:5" ht="15.75">
      <c r="A162" s="32" t="s">
        <v>21</v>
      </c>
      <c r="B162" s="145">
        <f>B163+B164</f>
        <v>498374</v>
      </c>
      <c r="C162" s="146">
        <f>C163+C164</f>
        <v>491874</v>
      </c>
      <c r="D162" s="146">
        <f>D163+D164</f>
        <v>329038</v>
      </c>
      <c r="E162" s="146">
        <f>E163+E164</f>
        <v>6500</v>
      </c>
    </row>
    <row r="163" spans="1:5">
      <c r="A163" s="25" t="s">
        <v>80</v>
      </c>
      <c r="B163" s="141">
        <v>452035</v>
      </c>
      <c r="C163" s="142">
        <v>446035</v>
      </c>
      <c r="D163" s="142">
        <v>329038</v>
      </c>
      <c r="E163" s="147">
        <v>6000</v>
      </c>
    </row>
    <row r="164" spans="1:5" ht="16.5" customHeight="1">
      <c r="A164" s="38" t="s">
        <v>93</v>
      </c>
      <c r="B164" s="141">
        <v>46339</v>
      </c>
      <c r="C164" s="142">
        <v>45839</v>
      </c>
      <c r="D164" s="142"/>
      <c r="E164" s="147">
        <v>500</v>
      </c>
    </row>
    <row r="165" spans="1:5" ht="15.75">
      <c r="A165" s="32" t="s">
        <v>53</v>
      </c>
      <c r="B165" s="145">
        <f>B166+B167</f>
        <v>178377</v>
      </c>
      <c r="C165" s="146">
        <f>C166+C167</f>
        <v>178377</v>
      </c>
      <c r="D165" s="146">
        <f>D166+D167</f>
        <v>82376</v>
      </c>
      <c r="E165" s="146"/>
    </row>
    <row r="166" spans="1:5">
      <c r="A166" s="25" t="s">
        <v>80</v>
      </c>
      <c r="B166" s="141">
        <v>122377</v>
      </c>
      <c r="C166" s="142">
        <v>122377</v>
      </c>
      <c r="D166" s="142">
        <v>82376</v>
      </c>
      <c r="E166" s="147"/>
    </row>
    <row r="167" spans="1:5">
      <c r="A167" s="38" t="s">
        <v>93</v>
      </c>
      <c r="B167" s="141">
        <v>56000</v>
      </c>
      <c r="C167" s="142">
        <v>56000</v>
      </c>
      <c r="D167" s="142"/>
      <c r="E167" s="147"/>
    </row>
    <row r="168" spans="1:5">
      <c r="A168" s="33" t="s">
        <v>88</v>
      </c>
      <c r="B168" s="145">
        <f t="shared" ref="B168:E169" si="3">B139+B141+B144+B147+B150+B153+B156+B159+B162+B165</f>
        <v>2855106</v>
      </c>
      <c r="C168" s="146">
        <f t="shared" si="3"/>
        <v>2813635</v>
      </c>
      <c r="D168" s="146">
        <f t="shared" si="3"/>
        <v>1708447</v>
      </c>
      <c r="E168" s="146">
        <f t="shared" si="3"/>
        <v>41471</v>
      </c>
    </row>
    <row r="169" spans="1:5">
      <c r="A169" s="25" t="s">
        <v>80</v>
      </c>
      <c r="B169" s="141">
        <f t="shared" si="3"/>
        <v>2567211</v>
      </c>
      <c r="C169" s="141">
        <f t="shared" si="3"/>
        <v>2534938</v>
      </c>
      <c r="D169" s="141">
        <f t="shared" si="3"/>
        <v>1706332</v>
      </c>
      <c r="E169" s="141">
        <f t="shared" si="3"/>
        <v>32273</v>
      </c>
    </row>
    <row r="170" spans="1:5">
      <c r="A170" s="21" t="s">
        <v>94</v>
      </c>
      <c r="B170" s="148">
        <f>B143+B146+B149+B152+B155+B158+B161+B164+B167</f>
        <v>287895</v>
      </c>
      <c r="C170" s="143">
        <f>C143+C146+C149+C152+C155+C158+C161+C164+C167</f>
        <v>278697</v>
      </c>
      <c r="D170" s="143">
        <f>D143+D146+D149+D152+D155+D158+D161+D164+D167</f>
        <v>2115</v>
      </c>
      <c r="E170" s="143">
        <f>E143+E146+E149+E152+E155+E158+E161+E164+E167</f>
        <v>9198</v>
      </c>
    </row>
    <row r="171" spans="1:5" ht="24" customHeight="1">
      <c r="A171" s="36" t="s">
        <v>89</v>
      </c>
      <c r="B171" s="34"/>
      <c r="C171" s="34"/>
      <c r="D171" s="23"/>
      <c r="E171" s="62"/>
    </row>
    <row r="172" spans="1:5" ht="20.25" customHeight="1">
      <c r="A172" s="29" t="s">
        <v>55</v>
      </c>
      <c r="B172" s="146">
        <f>B173</f>
        <v>103820</v>
      </c>
      <c r="C172" s="146">
        <f>C173</f>
        <v>103820</v>
      </c>
      <c r="D172" s="146"/>
      <c r="E172" s="146"/>
    </row>
    <row r="173" spans="1:5" ht="15.75" customHeight="1">
      <c r="A173" s="26" t="s">
        <v>101</v>
      </c>
      <c r="B173" s="142">
        <v>103820</v>
      </c>
      <c r="C173" s="142">
        <v>103820</v>
      </c>
      <c r="D173" s="142"/>
      <c r="E173" s="147"/>
    </row>
    <row r="174" spans="1:5" ht="18.75" customHeight="1">
      <c r="A174" s="33" t="s">
        <v>3</v>
      </c>
      <c r="B174" s="126">
        <f>B175+B176+B177</f>
        <v>1627507</v>
      </c>
      <c r="C174" s="140">
        <f>C175+C176+C177</f>
        <v>1621714</v>
      </c>
      <c r="D174" s="140">
        <f>D175+D176+D177</f>
        <v>1070673</v>
      </c>
      <c r="E174" s="140">
        <f>E175+E176+E177</f>
        <v>5793</v>
      </c>
    </row>
    <row r="175" spans="1:5" ht="17.25" customHeight="1">
      <c r="A175" s="25" t="s">
        <v>80</v>
      </c>
      <c r="B175" s="141">
        <v>1501454</v>
      </c>
      <c r="C175" s="142">
        <v>1501454</v>
      </c>
      <c r="D175" s="142">
        <v>1051826</v>
      </c>
      <c r="E175" s="147"/>
    </row>
    <row r="176" spans="1:5" ht="16.5" customHeight="1">
      <c r="A176" s="38" t="s">
        <v>93</v>
      </c>
      <c r="B176" s="141">
        <v>101367</v>
      </c>
      <c r="C176" s="142">
        <v>95574</v>
      </c>
      <c r="D176" s="142"/>
      <c r="E176" s="147">
        <v>5793</v>
      </c>
    </row>
    <row r="177" spans="1:8" ht="18.75" customHeight="1">
      <c r="A177" s="38" t="s">
        <v>90</v>
      </c>
      <c r="B177" s="141">
        <v>24686</v>
      </c>
      <c r="C177" s="142">
        <v>24686</v>
      </c>
      <c r="D177" s="142">
        <v>18847</v>
      </c>
      <c r="E177" s="147"/>
    </row>
    <row r="178" spans="1:8" ht="19.5" customHeight="1">
      <c r="A178" s="32" t="s">
        <v>26</v>
      </c>
      <c r="B178" s="145">
        <f>B179+B180+B181</f>
        <v>276875</v>
      </c>
      <c r="C178" s="146">
        <f>C179+C180+C181</f>
        <v>276075</v>
      </c>
      <c r="D178" s="146">
        <f>D179+D180+D181</f>
        <v>188768</v>
      </c>
      <c r="E178" s="146">
        <f>E179+E180+E181</f>
        <v>800</v>
      </c>
    </row>
    <row r="179" spans="1:8">
      <c r="A179" s="25" t="s">
        <v>80</v>
      </c>
      <c r="B179" s="141">
        <v>235130</v>
      </c>
      <c r="C179" s="142">
        <v>235130</v>
      </c>
      <c r="D179" s="142">
        <v>179074</v>
      </c>
      <c r="E179" s="147"/>
    </row>
    <row r="180" spans="1:8" ht="16.5" customHeight="1">
      <c r="A180" s="38" t="s">
        <v>93</v>
      </c>
      <c r="B180" s="141">
        <v>35000</v>
      </c>
      <c r="C180" s="142">
        <v>34200</v>
      </c>
      <c r="D180" s="142">
        <v>4544</v>
      </c>
      <c r="E180" s="147">
        <v>800</v>
      </c>
    </row>
    <row r="181" spans="1:8" ht="16.5" customHeight="1">
      <c r="A181" s="38" t="s">
        <v>90</v>
      </c>
      <c r="B181" s="148">
        <v>6745</v>
      </c>
      <c r="C181" s="143">
        <v>6745</v>
      </c>
      <c r="D181" s="143">
        <v>5150</v>
      </c>
      <c r="E181" s="147"/>
    </row>
    <row r="182" spans="1:8">
      <c r="A182" s="33" t="s">
        <v>91</v>
      </c>
      <c r="B182" s="145">
        <f>B174+B178+B172</f>
        <v>2008202</v>
      </c>
      <c r="C182" s="145">
        <f>C174+C178+C172</f>
        <v>2001609</v>
      </c>
      <c r="D182" s="145">
        <f>D174+D178+D172</f>
        <v>1259441</v>
      </c>
      <c r="E182" s="145">
        <f>E174+E178+E172</f>
        <v>6593</v>
      </c>
    </row>
    <row r="183" spans="1:8" ht="18.75" customHeight="1">
      <c r="A183" s="25" t="s">
        <v>80</v>
      </c>
      <c r="B183" s="141">
        <f>B175+B179+B173</f>
        <v>1840404</v>
      </c>
      <c r="C183" s="141">
        <f>C175+C179+C173</f>
        <v>1840404</v>
      </c>
      <c r="D183" s="141">
        <f>D175+D179+D173</f>
        <v>1230900</v>
      </c>
      <c r="E183" s="142"/>
    </row>
    <row r="184" spans="1:8">
      <c r="A184" s="38" t="s">
        <v>94</v>
      </c>
      <c r="B184" s="141">
        <f>B176+B180</f>
        <v>136367</v>
      </c>
      <c r="C184" s="142">
        <f>C176+C180</f>
        <v>129774</v>
      </c>
      <c r="D184" s="142">
        <f>D176+D180</f>
        <v>4544</v>
      </c>
      <c r="E184" s="142">
        <f>E176+E180</f>
        <v>6593</v>
      </c>
    </row>
    <row r="185" spans="1:8" ht="16.5" customHeight="1">
      <c r="A185" s="21" t="s">
        <v>90</v>
      </c>
      <c r="B185" s="141">
        <f>B177+B181</f>
        <v>31431</v>
      </c>
      <c r="C185" s="142">
        <f>C177+C181</f>
        <v>31431</v>
      </c>
      <c r="D185" s="142">
        <f>D177+D181</f>
        <v>23997</v>
      </c>
      <c r="E185" s="142"/>
    </row>
    <row r="186" spans="1:8" ht="25.5" customHeight="1">
      <c r="A186" s="198" t="s">
        <v>92</v>
      </c>
      <c r="B186" s="199"/>
      <c r="C186" s="199"/>
      <c r="D186" s="199"/>
      <c r="E186" s="199"/>
    </row>
    <row r="187" spans="1:8" ht="18.75" customHeight="1">
      <c r="A187" s="32" t="s">
        <v>55</v>
      </c>
      <c r="B187" s="145">
        <f>B188+B189</f>
        <v>1534496</v>
      </c>
      <c r="C187" s="145">
        <f>C188+C189</f>
        <v>1525210</v>
      </c>
      <c r="D187" s="145">
        <f>D188+D189</f>
        <v>1026241</v>
      </c>
      <c r="E187" s="145">
        <f>E188+E189</f>
        <v>9286</v>
      </c>
    </row>
    <row r="188" spans="1:8" ht="17.25" customHeight="1">
      <c r="A188" s="25" t="s">
        <v>80</v>
      </c>
      <c r="B188" s="131">
        <v>254244</v>
      </c>
      <c r="C188" s="132">
        <v>254244</v>
      </c>
      <c r="D188" s="142">
        <v>124732</v>
      </c>
      <c r="E188" s="147"/>
      <c r="F188" s="87"/>
      <c r="G188" s="87"/>
      <c r="H188" s="87"/>
    </row>
    <row r="189" spans="1:8" ht="21" customHeight="1">
      <c r="A189" s="101" t="s">
        <v>210</v>
      </c>
      <c r="B189" s="141">
        <v>1280252</v>
      </c>
      <c r="C189" s="142">
        <v>1270966</v>
      </c>
      <c r="D189" s="142">
        <v>901509</v>
      </c>
      <c r="E189" s="147">
        <v>9286</v>
      </c>
    </row>
    <row r="190" spans="1:8" ht="18" customHeight="1">
      <c r="A190" s="35" t="s">
        <v>185</v>
      </c>
      <c r="B190" s="145">
        <f>B191+B192+B193</f>
        <v>841172</v>
      </c>
      <c r="C190" s="146">
        <f>C191+C192+C193</f>
        <v>840712</v>
      </c>
      <c r="D190" s="146">
        <f>D191+D192+D193</f>
        <v>538389</v>
      </c>
      <c r="E190" s="146">
        <f>E191+E192+E193</f>
        <v>460</v>
      </c>
    </row>
    <row r="191" spans="1:8">
      <c r="A191" s="25" t="s">
        <v>80</v>
      </c>
      <c r="B191" s="141">
        <v>505260</v>
      </c>
      <c r="C191" s="142">
        <v>505260</v>
      </c>
      <c r="D191" s="142">
        <v>358407</v>
      </c>
      <c r="E191" s="147"/>
    </row>
    <row r="192" spans="1:8" ht="14.25" customHeight="1">
      <c r="A192" s="38" t="s">
        <v>93</v>
      </c>
      <c r="B192" s="141">
        <v>90950</v>
      </c>
      <c r="C192" s="142">
        <v>90490</v>
      </c>
      <c r="D192" s="142"/>
      <c r="E192" s="147">
        <v>460</v>
      </c>
    </row>
    <row r="193" spans="1:5" ht="18" customHeight="1">
      <c r="A193" s="21" t="s">
        <v>90</v>
      </c>
      <c r="B193" s="141">
        <v>244962</v>
      </c>
      <c r="C193" s="142">
        <v>244962</v>
      </c>
      <c r="D193" s="142">
        <v>179982</v>
      </c>
      <c r="E193" s="147"/>
    </row>
    <row r="194" spans="1:5" ht="15.75">
      <c r="A194" s="56" t="s">
        <v>56</v>
      </c>
      <c r="B194" s="145">
        <f>B195+B196+B197</f>
        <v>290874</v>
      </c>
      <c r="C194" s="146">
        <f>C195+C196+C197</f>
        <v>290874</v>
      </c>
      <c r="D194" s="146">
        <f>D195+D196+D197</f>
        <v>192787</v>
      </c>
      <c r="E194" s="146"/>
    </row>
    <row r="195" spans="1:5">
      <c r="A195" s="25" t="s">
        <v>80</v>
      </c>
      <c r="B195" s="141">
        <v>175648</v>
      </c>
      <c r="C195" s="142">
        <v>175648</v>
      </c>
      <c r="D195" s="142">
        <v>130211</v>
      </c>
      <c r="E195" s="147"/>
    </row>
    <row r="196" spans="1:5">
      <c r="A196" s="38" t="s">
        <v>93</v>
      </c>
      <c r="B196" s="141">
        <v>30078</v>
      </c>
      <c r="C196" s="142">
        <v>30078</v>
      </c>
      <c r="D196" s="142"/>
      <c r="E196" s="147"/>
    </row>
    <row r="197" spans="1:5" ht="17.25" customHeight="1">
      <c r="A197" s="21" t="s">
        <v>90</v>
      </c>
      <c r="B197" s="141">
        <v>85148</v>
      </c>
      <c r="C197" s="142">
        <v>85148</v>
      </c>
      <c r="D197" s="142">
        <v>62576</v>
      </c>
      <c r="E197" s="147"/>
    </row>
    <row r="198" spans="1:5" ht="15.75">
      <c r="A198" s="27" t="s">
        <v>29</v>
      </c>
      <c r="B198" s="145">
        <f>B199+B200+B201</f>
        <v>578545</v>
      </c>
      <c r="C198" s="145">
        <f>C199+C200+C201</f>
        <v>578545</v>
      </c>
      <c r="D198" s="145">
        <f>D199+D200+D201</f>
        <v>395225</v>
      </c>
      <c r="E198" s="145"/>
    </row>
    <row r="199" spans="1:5">
      <c r="A199" s="25" t="s">
        <v>80</v>
      </c>
      <c r="B199" s="141">
        <v>337498</v>
      </c>
      <c r="C199" s="142">
        <v>337498</v>
      </c>
      <c r="D199" s="142">
        <v>245416</v>
      </c>
      <c r="E199" s="147"/>
    </row>
    <row r="200" spans="1:5" ht="13.5" customHeight="1">
      <c r="A200" s="38" t="s">
        <v>93</v>
      </c>
      <c r="B200" s="141">
        <v>39496</v>
      </c>
      <c r="C200" s="142">
        <v>39496</v>
      </c>
      <c r="D200" s="142"/>
      <c r="E200" s="147"/>
    </row>
    <row r="201" spans="1:5" ht="18.75" customHeight="1">
      <c r="A201" s="21" t="s">
        <v>90</v>
      </c>
      <c r="B201" s="141">
        <v>201551</v>
      </c>
      <c r="C201" s="142">
        <v>201551</v>
      </c>
      <c r="D201" s="142">
        <v>149809</v>
      </c>
      <c r="E201" s="147"/>
    </row>
    <row r="202" spans="1:5" ht="16.5" customHeight="1">
      <c r="A202" s="27" t="s">
        <v>30</v>
      </c>
      <c r="B202" s="145">
        <f>B203+B204+B205</f>
        <v>443738</v>
      </c>
      <c r="C202" s="146">
        <f>C203+C204+C205</f>
        <v>443138</v>
      </c>
      <c r="D202" s="146">
        <f>D203+D204+D205</f>
        <v>284594</v>
      </c>
      <c r="E202" s="146">
        <f>E203+E204+E205</f>
        <v>600</v>
      </c>
    </row>
    <row r="203" spans="1:5" ht="16.5" customHeight="1">
      <c r="A203" s="25" t="s">
        <v>80</v>
      </c>
      <c r="B203" s="141">
        <v>236913</v>
      </c>
      <c r="C203" s="142">
        <v>236913</v>
      </c>
      <c r="D203" s="142">
        <v>172306</v>
      </c>
      <c r="E203" s="147"/>
    </row>
    <row r="204" spans="1:5" ht="15" customHeight="1">
      <c r="A204" s="38" t="s">
        <v>93</v>
      </c>
      <c r="B204" s="141">
        <v>55619</v>
      </c>
      <c r="C204" s="142">
        <v>55019</v>
      </c>
      <c r="D204" s="142"/>
      <c r="E204" s="147">
        <v>600</v>
      </c>
    </row>
    <row r="205" spans="1:5" ht="18.75" customHeight="1">
      <c r="A205" s="38" t="s">
        <v>90</v>
      </c>
      <c r="B205" s="141">
        <v>151206</v>
      </c>
      <c r="C205" s="142">
        <v>151206</v>
      </c>
      <c r="D205" s="142">
        <v>112288</v>
      </c>
      <c r="E205" s="147"/>
    </row>
    <row r="206" spans="1:5" ht="15.75" customHeight="1">
      <c r="A206" s="37" t="s">
        <v>31</v>
      </c>
      <c r="B206" s="145">
        <f>B207+B208+B209</f>
        <v>477407</v>
      </c>
      <c r="C206" s="146">
        <f>C207+C208+C209</f>
        <v>476990</v>
      </c>
      <c r="D206" s="146">
        <f>D207+D208+D209</f>
        <v>301484</v>
      </c>
      <c r="E206" s="146">
        <f>E207+E208+E209</f>
        <v>417</v>
      </c>
    </row>
    <row r="207" spans="1:5" ht="17.25" customHeight="1">
      <c r="A207" s="25" t="s">
        <v>80</v>
      </c>
      <c r="B207" s="141">
        <v>243488</v>
      </c>
      <c r="C207" s="142">
        <v>243488</v>
      </c>
      <c r="D207" s="142">
        <v>175038</v>
      </c>
      <c r="E207" s="147"/>
    </row>
    <row r="208" spans="1:5">
      <c r="A208" s="38" t="s">
        <v>93</v>
      </c>
      <c r="B208" s="141">
        <v>60813</v>
      </c>
      <c r="C208" s="141">
        <v>60396</v>
      </c>
      <c r="D208" s="141"/>
      <c r="E208" s="147">
        <v>417</v>
      </c>
    </row>
    <row r="209" spans="1:20" ht="18" customHeight="1">
      <c r="A209" s="38" t="s">
        <v>90</v>
      </c>
      <c r="B209" s="141">
        <v>173106</v>
      </c>
      <c r="C209" s="142">
        <v>173106</v>
      </c>
      <c r="D209" s="142">
        <v>126446</v>
      </c>
      <c r="E209" s="147"/>
    </row>
    <row r="210" spans="1:20" ht="17.25" customHeight="1">
      <c r="A210" s="27" t="s">
        <v>54</v>
      </c>
      <c r="B210" s="145">
        <f>B211+B212+B213</f>
        <v>265949</v>
      </c>
      <c r="C210" s="146">
        <f>C211+C212+C213</f>
        <v>265449</v>
      </c>
      <c r="D210" s="146">
        <f>D211+D212+D213</f>
        <v>176249</v>
      </c>
      <c r="E210" s="146">
        <f>E211+E212+E213</f>
        <v>500</v>
      </c>
    </row>
    <row r="211" spans="1:20" ht="17.25" customHeight="1">
      <c r="A211" s="25" t="s">
        <v>80</v>
      </c>
      <c r="B211" s="141">
        <v>165649</v>
      </c>
      <c r="C211" s="142">
        <v>165649</v>
      </c>
      <c r="D211" s="142">
        <v>122686</v>
      </c>
      <c r="E211" s="147"/>
    </row>
    <row r="212" spans="1:20" ht="17.25" customHeight="1">
      <c r="A212" s="38" t="s">
        <v>93</v>
      </c>
      <c r="B212" s="141">
        <v>27000</v>
      </c>
      <c r="C212" s="142">
        <v>27000</v>
      </c>
      <c r="D212" s="142"/>
      <c r="E212" s="147"/>
    </row>
    <row r="213" spans="1:20" ht="16.5" customHeight="1">
      <c r="A213" s="38" t="s">
        <v>90</v>
      </c>
      <c r="B213" s="141">
        <v>73300</v>
      </c>
      <c r="C213" s="142">
        <v>72800</v>
      </c>
      <c r="D213" s="142">
        <v>53563</v>
      </c>
      <c r="E213" s="147">
        <v>500</v>
      </c>
    </row>
    <row r="214" spans="1:20" ht="15.75">
      <c r="A214" s="27" t="s">
        <v>32</v>
      </c>
      <c r="B214" s="145">
        <f>B215+B216+B217</f>
        <v>274003</v>
      </c>
      <c r="C214" s="145">
        <f>C215+C216+C217</f>
        <v>274003</v>
      </c>
      <c r="D214" s="145">
        <f>D215+D216+D217</f>
        <v>178161</v>
      </c>
      <c r="E214" s="145"/>
    </row>
    <row r="215" spans="1:20" ht="19.5" customHeight="1">
      <c r="A215" s="25" t="s">
        <v>80</v>
      </c>
      <c r="B215" s="131">
        <v>159184</v>
      </c>
      <c r="C215" s="142">
        <v>159184</v>
      </c>
      <c r="D215" s="142">
        <v>115864</v>
      </c>
      <c r="E215" s="147"/>
    </row>
    <row r="216" spans="1:20" ht="15" customHeight="1">
      <c r="A216" s="38" t="s">
        <v>93</v>
      </c>
      <c r="B216" s="141">
        <v>30222</v>
      </c>
      <c r="C216" s="142">
        <v>30222</v>
      </c>
      <c r="D216" s="142"/>
      <c r="E216" s="147"/>
      <c r="G216" s="7"/>
    </row>
    <row r="217" spans="1:20" ht="15.75">
      <c r="A217" s="38" t="s">
        <v>90</v>
      </c>
      <c r="B217" s="154">
        <v>84597</v>
      </c>
      <c r="C217" s="155">
        <v>84597</v>
      </c>
      <c r="D217" s="156">
        <v>62297</v>
      </c>
      <c r="E217" s="157"/>
      <c r="F217" s="39"/>
    </row>
    <row r="218" spans="1:20" ht="15.75">
      <c r="A218" s="42" t="s">
        <v>33</v>
      </c>
      <c r="B218" s="158">
        <f>B219+B220+B221</f>
        <v>439644</v>
      </c>
      <c r="C218" s="159">
        <f>C219+C220+C221</f>
        <v>436748</v>
      </c>
      <c r="D218" s="159">
        <f>D219+D220+D221</f>
        <v>287632</v>
      </c>
      <c r="E218" s="159">
        <f>E219+E220+E221</f>
        <v>2896</v>
      </c>
      <c r="F218" s="8"/>
      <c r="R218" s="7"/>
      <c r="S218" s="7"/>
      <c r="T218" s="7"/>
    </row>
    <row r="219" spans="1:20">
      <c r="A219" s="25" t="s">
        <v>80</v>
      </c>
      <c r="B219" s="154">
        <v>254268</v>
      </c>
      <c r="C219" s="147">
        <v>254268</v>
      </c>
      <c r="D219" s="160">
        <v>181185</v>
      </c>
      <c r="E219" s="147"/>
      <c r="H219" s="7"/>
      <c r="I219" s="7"/>
    </row>
    <row r="220" spans="1:20">
      <c r="A220" s="38" t="s">
        <v>93</v>
      </c>
      <c r="B220" s="154">
        <v>41411</v>
      </c>
      <c r="C220" s="147">
        <v>38515</v>
      </c>
      <c r="D220" s="160"/>
      <c r="E220" s="147">
        <v>2896</v>
      </c>
      <c r="F220" s="9"/>
      <c r="G220" s="7"/>
      <c r="H220" s="7"/>
      <c r="I220" s="7"/>
      <c r="T220" s="7"/>
    </row>
    <row r="221" spans="1:20">
      <c r="A221" s="38" t="s">
        <v>90</v>
      </c>
      <c r="B221" s="154">
        <v>143965</v>
      </c>
      <c r="C221" s="147">
        <v>143965</v>
      </c>
      <c r="D221" s="160">
        <v>106447</v>
      </c>
      <c r="E221" s="147"/>
      <c r="F221" s="9"/>
    </row>
    <row r="222" spans="1:20" ht="15.75">
      <c r="A222" s="42" t="s">
        <v>234</v>
      </c>
      <c r="B222" s="158">
        <f>B223+B224+B225</f>
        <v>488633</v>
      </c>
      <c r="C222" s="159">
        <f>C223+C224+C225</f>
        <v>486433</v>
      </c>
      <c r="D222" s="159">
        <f>D223+D224+D225</f>
        <v>312460</v>
      </c>
      <c r="E222" s="159">
        <f>E223+E224+E225</f>
        <v>2200</v>
      </c>
      <c r="F222" s="9"/>
    </row>
    <row r="223" spans="1:20">
      <c r="A223" s="25" t="s">
        <v>80</v>
      </c>
      <c r="B223" s="154">
        <v>278627</v>
      </c>
      <c r="C223" s="147">
        <v>278627</v>
      </c>
      <c r="D223" s="160">
        <v>198940</v>
      </c>
      <c r="E223" s="147"/>
      <c r="F223" s="9"/>
      <c r="G223" s="7"/>
    </row>
    <row r="224" spans="1:20">
      <c r="A224" s="38" t="s">
        <v>93</v>
      </c>
      <c r="B224" s="154">
        <v>55911</v>
      </c>
      <c r="C224" s="147">
        <v>53711</v>
      </c>
      <c r="D224" s="160"/>
      <c r="E224" s="147">
        <v>2200</v>
      </c>
      <c r="F224" s="7"/>
    </row>
    <row r="225" spans="1:5">
      <c r="A225" s="21" t="s">
        <v>90</v>
      </c>
      <c r="B225" s="154">
        <v>154095</v>
      </c>
      <c r="C225" s="147">
        <v>154095</v>
      </c>
      <c r="D225" s="160">
        <v>113520</v>
      </c>
      <c r="E225" s="147"/>
    </row>
    <row r="226" spans="1:5" ht="15.75">
      <c r="A226" s="45" t="s">
        <v>34</v>
      </c>
      <c r="B226" s="158">
        <f>B227+B228+B229</f>
        <v>273173</v>
      </c>
      <c r="C226" s="159">
        <f>C227+C228+C229</f>
        <v>273173</v>
      </c>
      <c r="D226" s="159">
        <f>D227+D228+D229</f>
        <v>177446</v>
      </c>
      <c r="E226" s="159"/>
    </row>
    <row r="227" spans="1:5">
      <c r="A227" s="25" t="s">
        <v>80</v>
      </c>
      <c r="B227" s="154">
        <v>164694</v>
      </c>
      <c r="C227" s="147">
        <v>164694</v>
      </c>
      <c r="D227" s="160">
        <v>120081</v>
      </c>
      <c r="E227" s="147"/>
    </row>
    <row r="228" spans="1:5">
      <c r="A228" s="38" t="s">
        <v>93</v>
      </c>
      <c r="B228" s="154">
        <v>29925</v>
      </c>
      <c r="C228" s="147">
        <v>29925</v>
      </c>
      <c r="D228" s="160"/>
      <c r="E228" s="147"/>
    </row>
    <row r="229" spans="1:5">
      <c r="A229" s="21" t="s">
        <v>90</v>
      </c>
      <c r="B229" s="154">
        <v>78554</v>
      </c>
      <c r="C229" s="147">
        <v>78554</v>
      </c>
      <c r="D229" s="160">
        <v>57365</v>
      </c>
      <c r="E229" s="147"/>
    </row>
    <row r="230" spans="1:5" ht="15.75">
      <c r="A230" s="45" t="s">
        <v>35</v>
      </c>
      <c r="B230" s="158">
        <f>B231+B232+B233</f>
        <v>263194</v>
      </c>
      <c r="C230" s="158">
        <f>C231+C232+C233</f>
        <v>262494</v>
      </c>
      <c r="D230" s="158">
        <f>D231+D232+D233</f>
        <v>177216</v>
      </c>
      <c r="E230" s="158">
        <f>E231+E232+E233</f>
        <v>700</v>
      </c>
    </row>
    <row r="231" spans="1:5">
      <c r="A231" s="25" t="s">
        <v>80</v>
      </c>
      <c r="B231" s="154">
        <v>170837</v>
      </c>
      <c r="C231" s="147">
        <v>170837</v>
      </c>
      <c r="D231" s="160">
        <v>125270</v>
      </c>
      <c r="E231" s="147"/>
    </row>
    <row r="232" spans="1:5">
      <c r="A232" s="38" t="s">
        <v>93</v>
      </c>
      <c r="B232" s="154">
        <v>21998</v>
      </c>
      <c r="C232" s="147">
        <v>21298</v>
      </c>
      <c r="D232" s="160"/>
      <c r="E232" s="147">
        <v>700</v>
      </c>
    </row>
    <row r="233" spans="1:5">
      <c r="A233" s="38" t="s">
        <v>90</v>
      </c>
      <c r="B233" s="154">
        <v>70359</v>
      </c>
      <c r="C233" s="147">
        <v>70359</v>
      </c>
      <c r="D233" s="160">
        <v>51946</v>
      </c>
      <c r="E233" s="147"/>
    </row>
    <row r="234" spans="1:5" ht="15.75">
      <c r="A234" s="42" t="s">
        <v>36</v>
      </c>
      <c r="B234" s="158">
        <f>B235+B236+B237</f>
        <v>468157</v>
      </c>
      <c r="C234" s="158">
        <f>C235+C236+C237</f>
        <v>468157</v>
      </c>
      <c r="D234" s="158">
        <f>D235+D236+D237</f>
        <v>292257</v>
      </c>
      <c r="E234" s="158"/>
    </row>
    <row r="235" spans="1:5">
      <c r="A235" s="25" t="s">
        <v>80</v>
      </c>
      <c r="B235" s="154">
        <v>227160</v>
      </c>
      <c r="C235" s="147">
        <v>227160</v>
      </c>
      <c r="D235" s="160">
        <v>165200</v>
      </c>
      <c r="E235" s="147"/>
    </row>
    <row r="236" spans="1:5">
      <c r="A236" s="38" t="s">
        <v>93</v>
      </c>
      <c r="B236" s="154">
        <v>67934</v>
      </c>
      <c r="C236" s="147">
        <v>67934</v>
      </c>
      <c r="D236" s="160"/>
      <c r="E236" s="147"/>
    </row>
    <row r="237" spans="1:5">
      <c r="A237" s="21" t="s">
        <v>90</v>
      </c>
      <c r="B237" s="154">
        <v>173063</v>
      </c>
      <c r="C237" s="147">
        <v>173063</v>
      </c>
      <c r="D237" s="160">
        <v>127057</v>
      </c>
      <c r="E237" s="147"/>
    </row>
    <row r="238" spans="1:5" ht="15.75">
      <c r="A238" s="45" t="s">
        <v>37</v>
      </c>
      <c r="B238" s="158">
        <f>B239+B240+B241</f>
        <v>268586</v>
      </c>
      <c r="C238" s="159">
        <f>C239+C240+C241</f>
        <v>268586</v>
      </c>
      <c r="D238" s="159">
        <f>D239+D240+D241</f>
        <v>178825</v>
      </c>
      <c r="E238" s="159"/>
    </row>
    <row r="239" spans="1:5">
      <c r="A239" s="25" t="s">
        <v>80</v>
      </c>
      <c r="B239" s="154">
        <v>168432</v>
      </c>
      <c r="C239" s="147">
        <v>168432</v>
      </c>
      <c r="D239" s="160">
        <v>124832</v>
      </c>
      <c r="E239" s="147"/>
    </row>
    <row r="240" spans="1:5">
      <c r="A240" s="38" t="s">
        <v>93</v>
      </c>
      <c r="B240" s="154">
        <v>27008</v>
      </c>
      <c r="C240" s="147">
        <v>27008</v>
      </c>
      <c r="D240" s="160"/>
      <c r="E240" s="147"/>
    </row>
    <row r="241" spans="1:5">
      <c r="A241" s="38" t="s">
        <v>90</v>
      </c>
      <c r="B241" s="154">
        <v>73146</v>
      </c>
      <c r="C241" s="147">
        <v>73146</v>
      </c>
      <c r="D241" s="160">
        <v>53993</v>
      </c>
      <c r="E241" s="147"/>
    </row>
    <row r="242" spans="1:5" ht="15.75">
      <c r="A242" s="42" t="s">
        <v>38</v>
      </c>
      <c r="B242" s="158">
        <f>B243+B244+B245</f>
        <v>383793</v>
      </c>
      <c r="C242" s="158">
        <f>C243+C244+C245</f>
        <v>382443</v>
      </c>
      <c r="D242" s="158">
        <f>D243+D244+D245</f>
        <v>252429</v>
      </c>
      <c r="E242" s="158">
        <f>E243+E244+E245</f>
        <v>1350</v>
      </c>
    </row>
    <row r="243" spans="1:5">
      <c r="A243" s="25" t="s">
        <v>80</v>
      </c>
      <c r="B243" s="154">
        <v>237659</v>
      </c>
      <c r="C243" s="147">
        <v>237659</v>
      </c>
      <c r="D243" s="160">
        <v>171828</v>
      </c>
      <c r="E243" s="147"/>
    </row>
    <row r="244" spans="1:5">
      <c r="A244" s="38" t="s">
        <v>93</v>
      </c>
      <c r="B244" s="154">
        <v>36195</v>
      </c>
      <c r="C244" s="147">
        <v>36195</v>
      </c>
      <c r="D244" s="160"/>
      <c r="E244" s="147"/>
    </row>
    <row r="245" spans="1:5">
      <c r="A245" s="21" t="s">
        <v>90</v>
      </c>
      <c r="B245" s="154">
        <v>109939</v>
      </c>
      <c r="C245" s="147">
        <v>108589</v>
      </c>
      <c r="D245" s="160">
        <v>80601</v>
      </c>
      <c r="E245" s="147">
        <v>1350</v>
      </c>
    </row>
    <row r="246" spans="1:5" ht="15.75">
      <c r="A246" s="45" t="s">
        <v>57</v>
      </c>
      <c r="B246" s="158">
        <f>B247+B248+B249</f>
        <v>480280</v>
      </c>
      <c r="C246" s="159">
        <f>C247+C248+C249</f>
        <v>480280</v>
      </c>
      <c r="D246" s="159">
        <f>D247+D248+D249</f>
        <v>332937</v>
      </c>
      <c r="E246" s="159"/>
    </row>
    <row r="247" spans="1:5">
      <c r="A247" s="25" t="s">
        <v>80</v>
      </c>
      <c r="B247" s="154">
        <v>286203</v>
      </c>
      <c r="C247" s="147">
        <v>286203</v>
      </c>
      <c r="D247" s="160">
        <v>208454</v>
      </c>
      <c r="E247" s="147"/>
    </row>
    <row r="248" spans="1:5">
      <c r="A248" s="38" t="s">
        <v>93</v>
      </c>
      <c r="B248" s="154">
        <v>28406</v>
      </c>
      <c r="C248" s="147">
        <v>28406</v>
      </c>
      <c r="D248" s="160"/>
      <c r="E248" s="147"/>
    </row>
    <row r="249" spans="1:5">
      <c r="A249" s="38" t="s">
        <v>90</v>
      </c>
      <c r="B249" s="154">
        <v>165671</v>
      </c>
      <c r="C249" s="147">
        <v>165671</v>
      </c>
      <c r="D249" s="160">
        <v>124483</v>
      </c>
      <c r="E249" s="147"/>
    </row>
    <row r="250" spans="1:5" ht="15.75">
      <c r="A250" s="42" t="s">
        <v>39</v>
      </c>
      <c r="B250" s="158">
        <f>B251+B252+B253</f>
        <v>465133</v>
      </c>
      <c r="C250" s="159">
        <f>C251+C252+C253</f>
        <v>465133</v>
      </c>
      <c r="D250" s="159">
        <f>D251+D252+D253</f>
        <v>295398</v>
      </c>
      <c r="E250" s="159"/>
    </row>
    <row r="251" spans="1:5">
      <c r="A251" s="25" t="s">
        <v>80</v>
      </c>
      <c r="B251" s="154">
        <v>239861</v>
      </c>
      <c r="C251" s="147">
        <v>239861</v>
      </c>
      <c r="D251" s="160">
        <v>172588</v>
      </c>
      <c r="E251" s="147"/>
    </row>
    <row r="252" spans="1:5">
      <c r="A252" s="38" t="s">
        <v>93</v>
      </c>
      <c r="B252" s="154">
        <v>57073</v>
      </c>
      <c r="C252" s="147">
        <v>57073</v>
      </c>
      <c r="D252" s="160"/>
      <c r="E252" s="147"/>
    </row>
    <row r="253" spans="1:5">
      <c r="A253" s="38" t="s">
        <v>90</v>
      </c>
      <c r="B253" s="154">
        <v>168199</v>
      </c>
      <c r="C253" s="147">
        <v>168199</v>
      </c>
      <c r="D253" s="160">
        <v>122810</v>
      </c>
      <c r="E253" s="147"/>
    </row>
    <row r="254" spans="1:5" ht="15.75">
      <c r="A254" s="42" t="s">
        <v>95</v>
      </c>
      <c r="B254" s="158">
        <f>B255+B256+B257</f>
        <v>423413</v>
      </c>
      <c r="C254" s="159">
        <f>C255+C256+C257</f>
        <v>423413</v>
      </c>
      <c r="D254" s="159">
        <f>D255+D256+D257</f>
        <v>268264</v>
      </c>
      <c r="E254" s="159"/>
    </row>
    <row r="255" spans="1:5">
      <c r="A255" s="25" t="s">
        <v>80</v>
      </c>
      <c r="B255" s="154">
        <v>236655</v>
      </c>
      <c r="C255" s="147">
        <v>236655</v>
      </c>
      <c r="D255" s="160">
        <v>171274</v>
      </c>
      <c r="E255" s="147"/>
    </row>
    <row r="256" spans="1:5">
      <c r="A256" s="38" t="s">
        <v>93</v>
      </c>
      <c r="B256" s="154">
        <v>55904</v>
      </c>
      <c r="C256" s="147">
        <v>55904</v>
      </c>
      <c r="D256" s="160"/>
      <c r="E256" s="147"/>
    </row>
    <row r="257" spans="1:5">
      <c r="A257" s="38" t="s">
        <v>90</v>
      </c>
      <c r="B257" s="154">
        <v>130854</v>
      </c>
      <c r="C257" s="147">
        <v>130854</v>
      </c>
      <c r="D257" s="160">
        <v>96990</v>
      </c>
      <c r="E257" s="147"/>
    </row>
    <row r="258" spans="1:5" ht="15.75">
      <c r="A258" s="42" t="s">
        <v>40</v>
      </c>
      <c r="B258" s="158">
        <f>B259+B260+B261</f>
        <v>323626</v>
      </c>
      <c r="C258" s="158">
        <f>C259+C260+C261</f>
        <v>323626</v>
      </c>
      <c r="D258" s="158">
        <f>D259+D260+D261</f>
        <v>214863</v>
      </c>
      <c r="E258" s="158"/>
    </row>
    <row r="259" spans="1:5">
      <c r="A259" s="25" t="s">
        <v>80</v>
      </c>
      <c r="B259" s="154">
        <v>197799</v>
      </c>
      <c r="C259" s="147">
        <v>197799</v>
      </c>
      <c r="D259" s="160">
        <v>144694</v>
      </c>
      <c r="E259" s="147"/>
    </row>
    <row r="260" spans="1:5">
      <c r="A260" s="38" t="s">
        <v>93</v>
      </c>
      <c r="B260" s="154">
        <v>30751</v>
      </c>
      <c r="C260" s="147">
        <v>30751</v>
      </c>
      <c r="D260" s="160"/>
      <c r="E260" s="147"/>
    </row>
    <row r="261" spans="1:5">
      <c r="A261" s="38" t="s">
        <v>90</v>
      </c>
      <c r="B261" s="154">
        <v>95076</v>
      </c>
      <c r="C261" s="147">
        <v>95076</v>
      </c>
      <c r="D261" s="160">
        <v>70169</v>
      </c>
      <c r="E261" s="147"/>
    </row>
    <row r="262" spans="1:5" ht="15.75">
      <c r="A262" s="42" t="s">
        <v>41</v>
      </c>
      <c r="B262" s="158">
        <f>B263+B264+B265</f>
        <v>409848</v>
      </c>
      <c r="C262" s="159">
        <f>C263+C264+C265</f>
        <v>409848</v>
      </c>
      <c r="D262" s="159">
        <f>D263+D264+D265</f>
        <v>265554</v>
      </c>
      <c r="E262" s="159"/>
    </row>
    <row r="263" spans="1:5">
      <c r="A263" s="25" t="s">
        <v>80</v>
      </c>
      <c r="B263" s="154">
        <v>260175</v>
      </c>
      <c r="C263" s="147">
        <v>260175</v>
      </c>
      <c r="D263" s="160">
        <v>189364</v>
      </c>
      <c r="E263" s="147"/>
    </row>
    <row r="264" spans="1:5">
      <c r="A264" s="38" t="s">
        <v>93</v>
      </c>
      <c r="B264" s="154">
        <v>45413</v>
      </c>
      <c r="C264" s="147">
        <v>45413</v>
      </c>
      <c r="D264" s="160"/>
      <c r="E264" s="147"/>
    </row>
    <row r="265" spans="1:5">
      <c r="A265" s="38" t="s">
        <v>90</v>
      </c>
      <c r="B265" s="154">
        <v>104260</v>
      </c>
      <c r="C265" s="147">
        <v>104260</v>
      </c>
      <c r="D265" s="160">
        <v>76190</v>
      </c>
      <c r="E265" s="147"/>
    </row>
    <row r="266" spans="1:5" ht="15.75">
      <c r="A266" s="42" t="s">
        <v>42</v>
      </c>
      <c r="B266" s="158">
        <f>B267+B268+B269</f>
        <v>358458</v>
      </c>
      <c r="C266" s="159">
        <f>C267+C268+C269</f>
        <v>358458</v>
      </c>
      <c r="D266" s="159">
        <f>D267+D268+D269</f>
        <v>236709</v>
      </c>
      <c r="E266" s="159"/>
    </row>
    <row r="267" spans="1:5">
      <c r="A267" s="25" t="s">
        <v>80</v>
      </c>
      <c r="B267" s="154">
        <v>217586</v>
      </c>
      <c r="C267" s="147">
        <v>217586</v>
      </c>
      <c r="D267" s="160">
        <v>157206</v>
      </c>
      <c r="E267" s="147"/>
    </row>
    <row r="268" spans="1:5">
      <c r="A268" s="38" t="s">
        <v>93</v>
      </c>
      <c r="B268" s="154">
        <v>32171</v>
      </c>
      <c r="C268" s="147">
        <v>32171</v>
      </c>
      <c r="D268" s="160"/>
      <c r="E268" s="147"/>
    </row>
    <row r="269" spans="1:5">
      <c r="A269" s="21" t="s">
        <v>90</v>
      </c>
      <c r="B269" s="154">
        <v>108701</v>
      </c>
      <c r="C269" s="147">
        <v>108701</v>
      </c>
      <c r="D269" s="160">
        <v>79503</v>
      </c>
      <c r="E269" s="147"/>
    </row>
    <row r="270" spans="1:5" ht="15.75">
      <c r="A270" s="45" t="s">
        <v>43</v>
      </c>
      <c r="B270" s="158">
        <f>B271+B272+B273</f>
        <v>514118</v>
      </c>
      <c r="C270" s="159">
        <f>C271+C272+C273</f>
        <v>514118</v>
      </c>
      <c r="D270" s="159">
        <f>D271+D272+D273</f>
        <v>340450</v>
      </c>
      <c r="E270" s="159"/>
    </row>
    <row r="271" spans="1:5">
      <c r="A271" s="25" t="s">
        <v>80</v>
      </c>
      <c r="B271" s="154">
        <v>316149</v>
      </c>
      <c r="C271" s="147">
        <v>316149</v>
      </c>
      <c r="D271" s="160">
        <v>228473</v>
      </c>
      <c r="E271" s="147"/>
    </row>
    <row r="272" spans="1:5">
      <c r="A272" s="38" t="s">
        <v>93</v>
      </c>
      <c r="B272" s="154">
        <v>46886</v>
      </c>
      <c r="C272" s="147">
        <v>46886</v>
      </c>
      <c r="D272" s="160"/>
      <c r="E272" s="147"/>
    </row>
    <row r="273" spans="1:5">
      <c r="A273" s="21" t="s">
        <v>90</v>
      </c>
      <c r="B273" s="154">
        <v>151083</v>
      </c>
      <c r="C273" s="147">
        <v>151083</v>
      </c>
      <c r="D273" s="160">
        <v>111977</v>
      </c>
      <c r="E273" s="147"/>
    </row>
    <row r="274" spans="1:5" ht="15.75">
      <c r="A274" s="45" t="s">
        <v>44</v>
      </c>
      <c r="B274" s="158">
        <f>B275+B276+B277</f>
        <v>462072</v>
      </c>
      <c r="C274" s="159">
        <f>C275+C276+C277</f>
        <v>462072</v>
      </c>
      <c r="D274" s="159">
        <f>D275+D276+D277</f>
        <v>295105</v>
      </c>
      <c r="E274" s="159"/>
    </row>
    <row r="275" spans="1:5">
      <c r="A275" s="25" t="s">
        <v>80</v>
      </c>
      <c r="B275" s="154">
        <v>257286</v>
      </c>
      <c r="C275" s="147">
        <v>257286</v>
      </c>
      <c r="D275" s="160">
        <v>185177</v>
      </c>
      <c r="E275" s="147"/>
    </row>
    <row r="276" spans="1:5">
      <c r="A276" s="38" t="s">
        <v>93</v>
      </c>
      <c r="B276" s="154">
        <v>54816</v>
      </c>
      <c r="C276" s="147">
        <v>54816</v>
      </c>
      <c r="D276" s="160"/>
      <c r="E276" s="147"/>
    </row>
    <row r="277" spans="1:5">
      <c r="A277" s="21" t="s">
        <v>90</v>
      </c>
      <c r="B277" s="154">
        <v>149970</v>
      </c>
      <c r="C277" s="147">
        <v>149970</v>
      </c>
      <c r="D277" s="160">
        <v>109928</v>
      </c>
      <c r="E277" s="147"/>
    </row>
    <row r="278" spans="1:5" ht="15.75">
      <c r="A278" s="42" t="s">
        <v>45</v>
      </c>
      <c r="B278" s="158">
        <f>B279+B280+B281</f>
        <v>433770</v>
      </c>
      <c r="C278" s="158">
        <f>C279+C280+C281</f>
        <v>432322</v>
      </c>
      <c r="D278" s="158">
        <f>D279+D280+D281</f>
        <v>276614</v>
      </c>
      <c r="E278" s="158">
        <f>E279+E280+E281</f>
        <v>1448</v>
      </c>
    </row>
    <row r="279" spans="1:5">
      <c r="A279" s="25" t="s">
        <v>80</v>
      </c>
      <c r="B279" s="154">
        <v>219209</v>
      </c>
      <c r="C279" s="147">
        <v>219209</v>
      </c>
      <c r="D279" s="160">
        <v>159822</v>
      </c>
      <c r="E279" s="147"/>
    </row>
    <row r="280" spans="1:5">
      <c r="A280" s="38" t="s">
        <v>93</v>
      </c>
      <c r="B280" s="154">
        <v>55592</v>
      </c>
      <c r="C280" s="147">
        <v>54144</v>
      </c>
      <c r="D280" s="160"/>
      <c r="E280" s="147">
        <v>1448</v>
      </c>
    </row>
    <row r="281" spans="1:5">
      <c r="A281" s="21" t="s">
        <v>90</v>
      </c>
      <c r="B281" s="154">
        <v>158969</v>
      </c>
      <c r="C281" s="147">
        <v>158969</v>
      </c>
      <c r="D281" s="160">
        <v>116792</v>
      </c>
      <c r="E281" s="147"/>
    </row>
    <row r="282" spans="1:5">
      <c r="A282" s="55" t="s">
        <v>46</v>
      </c>
      <c r="B282" s="158">
        <f>B283+B284+B285</f>
        <v>478739</v>
      </c>
      <c r="C282" s="158">
        <f>C283+C284+C285</f>
        <v>478739</v>
      </c>
      <c r="D282" s="158">
        <f>D283+D284+D285</f>
        <v>301704</v>
      </c>
      <c r="E282" s="158"/>
    </row>
    <row r="283" spans="1:5">
      <c r="A283" s="25" t="s">
        <v>80</v>
      </c>
      <c r="B283" s="154">
        <v>248437</v>
      </c>
      <c r="C283" s="147">
        <v>248437</v>
      </c>
      <c r="D283" s="160">
        <v>178217</v>
      </c>
      <c r="E283" s="147"/>
    </row>
    <row r="284" spans="1:5">
      <c r="A284" s="38" t="s">
        <v>93</v>
      </c>
      <c r="B284" s="154">
        <v>61800</v>
      </c>
      <c r="C284" s="147">
        <v>61800</v>
      </c>
      <c r="D284" s="160"/>
      <c r="E284" s="147"/>
    </row>
    <row r="285" spans="1:5">
      <c r="A285" s="21" t="s">
        <v>90</v>
      </c>
      <c r="B285" s="154">
        <v>168502</v>
      </c>
      <c r="C285" s="147">
        <v>168502</v>
      </c>
      <c r="D285" s="160">
        <v>123487</v>
      </c>
      <c r="E285" s="147"/>
    </row>
    <row r="286" spans="1:5" ht="15.75">
      <c r="A286" s="42" t="s">
        <v>47</v>
      </c>
      <c r="B286" s="158">
        <f>B287+B288+B289</f>
        <v>391982</v>
      </c>
      <c r="C286" s="158">
        <f>C287+C288+C289</f>
        <v>389665</v>
      </c>
      <c r="D286" s="158">
        <f>D287+D288+D289</f>
        <v>247316</v>
      </c>
      <c r="E286" s="158">
        <f>E287+E288+E289</f>
        <v>2317</v>
      </c>
    </row>
    <row r="287" spans="1:5">
      <c r="A287" s="25" t="s">
        <v>80</v>
      </c>
      <c r="B287" s="154">
        <v>208651</v>
      </c>
      <c r="C287" s="147">
        <v>208651</v>
      </c>
      <c r="D287" s="160">
        <v>149662</v>
      </c>
      <c r="E287" s="147"/>
    </row>
    <row r="288" spans="1:5">
      <c r="A288" s="38" t="s">
        <v>93</v>
      </c>
      <c r="B288" s="154">
        <v>49699</v>
      </c>
      <c r="C288" s="147">
        <v>47382</v>
      </c>
      <c r="D288" s="160"/>
      <c r="E288" s="147">
        <v>2317</v>
      </c>
    </row>
    <row r="289" spans="1:5">
      <c r="A289" s="21" t="s">
        <v>90</v>
      </c>
      <c r="B289" s="154">
        <v>133632</v>
      </c>
      <c r="C289" s="147">
        <v>133632</v>
      </c>
      <c r="D289" s="160">
        <v>97654</v>
      </c>
      <c r="E289" s="147"/>
    </row>
    <row r="290" spans="1:5" ht="15.75">
      <c r="A290" s="42" t="s">
        <v>48</v>
      </c>
      <c r="B290" s="158">
        <f>B291+B292+B293</f>
        <v>355830</v>
      </c>
      <c r="C290" s="159">
        <f>C291+C292+C293</f>
        <v>355830</v>
      </c>
      <c r="D290" s="159">
        <f>D291+D292+D293</f>
        <v>226542</v>
      </c>
      <c r="E290" s="159"/>
    </row>
    <row r="291" spans="1:5">
      <c r="A291" s="25" t="s">
        <v>80</v>
      </c>
      <c r="B291" s="154">
        <v>198131</v>
      </c>
      <c r="C291" s="147">
        <v>198131</v>
      </c>
      <c r="D291" s="160">
        <v>143415</v>
      </c>
      <c r="E291" s="147"/>
    </row>
    <row r="292" spans="1:5">
      <c r="A292" s="38" t="s">
        <v>93</v>
      </c>
      <c r="B292" s="154">
        <v>44000</v>
      </c>
      <c r="C292" s="147">
        <v>44000</v>
      </c>
      <c r="D292" s="160"/>
      <c r="E292" s="147"/>
    </row>
    <row r="293" spans="1:5">
      <c r="A293" s="38" t="s">
        <v>90</v>
      </c>
      <c r="B293" s="154">
        <v>113699</v>
      </c>
      <c r="C293" s="147">
        <v>113699</v>
      </c>
      <c r="D293" s="160">
        <v>83127</v>
      </c>
      <c r="E293" s="147"/>
    </row>
    <row r="294" spans="1:5">
      <c r="A294" s="44" t="s">
        <v>235</v>
      </c>
      <c r="B294" s="158">
        <f>B295+B296+B297</f>
        <v>362230</v>
      </c>
      <c r="C294" s="158">
        <f>C295+C296+C297</f>
        <v>362230</v>
      </c>
      <c r="D294" s="158">
        <f>D295+D296+D297</f>
        <v>228214</v>
      </c>
      <c r="E294" s="159"/>
    </row>
    <row r="295" spans="1:5">
      <c r="A295" s="25" t="s">
        <v>80</v>
      </c>
      <c r="B295" s="154">
        <v>200107</v>
      </c>
      <c r="C295" s="147">
        <v>200107</v>
      </c>
      <c r="D295" s="160">
        <v>145028</v>
      </c>
      <c r="E295" s="147"/>
    </row>
    <row r="296" spans="1:5">
      <c r="A296" s="38" t="s">
        <v>93</v>
      </c>
      <c r="B296" s="154">
        <v>49305</v>
      </c>
      <c r="C296" s="147">
        <v>49305</v>
      </c>
      <c r="D296" s="160"/>
      <c r="E296" s="147"/>
    </row>
    <row r="297" spans="1:5">
      <c r="A297" s="38" t="s">
        <v>90</v>
      </c>
      <c r="B297" s="154">
        <v>112818</v>
      </c>
      <c r="C297" s="147">
        <v>112818</v>
      </c>
      <c r="D297" s="160">
        <v>83186</v>
      </c>
      <c r="E297" s="147"/>
    </row>
    <row r="298" spans="1:5" ht="15.75">
      <c r="A298" s="42" t="s">
        <v>52</v>
      </c>
      <c r="B298" s="158">
        <f>B299+B300+B301</f>
        <v>470577</v>
      </c>
      <c r="C298" s="159">
        <f>C299+C300+C301</f>
        <v>470577</v>
      </c>
      <c r="D298" s="159">
        <f>D299+D300+D301</f>
        <v>301158</v>
      </c>
      <c r="E298" s="159"/>
    </row>
    <row r="299" spans="1:5">
      <c r="A299" s="25" t="s">
        <v>80</v>
      </c>
      <c r="B299" s="154">
        <v>249433</v>
      </c>
      <c r="C299" s="147">
        <v>249433</v>
      </c>
      <c r="D299" s="160">
        <v>179280</v>
      </c>
      <c r="E299" s="147"/>
    </row>
    <row r="300" spans="1:5">
      <c r="A300" s="38" t="s">
        <v>93</v>
      </c>
      <c r="B300" s="154">
        <v>56004</v>
      </c>
      <c r="C300" s="147">
        <v>56004</v>
      </c>
      <c r="D300" s="160"/>
      <c r="E300" s="147"/>
    </row>
    <row r="301" spans="1:5">
      <c r="A301" s="38" t="s">
        <v>90</v>
      </c>
      <c r="B301" s="154">
        <v>165140</v>
      </c>
      <c r="C301" s="147">
        <v>165140</v>
      </c>
      <c r="D301" s="160">
        <v>121878</v>
      </c>
      <c r="E301" s="147"/>
    </row>
    <row r="302" spans="1:5" ht="15.75">
      <c r="A302" s="42" t="s">
        <v>96</v>
      </c>
      <c r="B302" s="158">
        <f>B303+B304+B305</f>
        <v>263666</v>
      </c>
      <c r="C302" s="159">
        <f>C303+C304+C305</f>
        <v>263666</v>
      </c>
      <c r="D302" s="159">
        <f>D303+D304+D305</f>
        <v>180933</v>
      </c>
      <c r="E302" s="159"/>
    </row>
    <row r="303" spans="1:5">
      <c r="A303" s="25" t="s">
        <v>80</v>
      </c>
      <c r="B303" s="154">
        <v>165527</v>
      </c>
      <c r="C303" s="147">
        <v>165527</v>
      </c>
      <c r="D303" s="160">
        <v>119703</v>
      </c>
      <c r="E303" s="147"/>
    </row>
    <row r="304" spans="1:5">
      <c r="A304" s="38" t="s">
        <v>93</v>
      </c>
      <c r="B304" s="154">
        <v>16070</v>
      </c>
      <c r="C304" s="147">
        <v>16070</v>
      </c>
      <c r="D304" s="160"/>
      <c r="E304" s="147"/>
    </row>
    <row r="305" spans="1:5">
      <c r="A305" s="38" t="s">
        <v>90</v>
      </c>
      <c r="B305" s="154">
        <v>82069</v>
      </c>
      <c r="C305" s="147">
        <v>82069</v>
      </c>
      <c r="D305" s="160">
        <v>61230</v>
      </c>
      <c r="E305" s="147"/>
    </row>
    <row r="306" spans="1:5" ht="15.75">
      <c r="A306" s="42" t="s">
        <v>236</v>
      </c>
      <c r="B306" s="158">
        <f>B307+B308+B309</f>
        <v>1203085</v>
      </c>
      <c r="C306" s="159">
        <f>C307+C308+C309</f>
        <v>1203085</v>
      </c>
      <c r="D306" s="159">
        <f>D307+D308+D309</f>
        <v>865801</v>
      </c>
      <c r="E306" s="159"/>
    </row>
    <row r="307" spans="1:5">
      <c r="A307" s="25" t="s">
        <v>80</v>
      </c>
      <c r="B307" s="154">
        <v>173075</v>
      </c>
      <c r="C307" s="147">
        <v>173075</v>
      </c>
      <c r="D307" s="160">
        <v>107944</v>
      </c>
      <c r="E307" s="147"/>
    </row>
    <row r="308" spans="1:5">
      <c r="A308" s="38" t="s">
        <v>93</v>
      </c>
      <c r="B308" s="154">
        <v>8475</v>
      </c>
      <c r="C308" s="147">
        <v>8475</v>
      </c>
      <c r="D308" s="160"/>
      <c r="E308" s="147"/>
    </row>
    <row r="309" spans="1:5">
      <c r="A309" s="38" t="s">
        <v>90</v>
      </c>
      <c r="B309" s="154">
        <v>1021535</v>
      </c>
      <c r="C309" s="147">
        <v>1021535</v>
      </c>
      <c r="D309" s="160">
        <v>757857</v>
      </c>
      <c r="E309" s="147"/>
    </row>
    <row r="310" spans="1:5" ht="15.75">
      <c r="A310" s="42" t="s">
        <v>237</v>
      </c>
      <c r="B310" s="158">
        <f>B311+B312+B313</f>
        <v>1015895</v>
      </c>
      <c r="C310" s="159">
        <f>C311+C312+C313</f>
        <v>1015895</v>
      </c>
      <c r="D310" s="159">
        <f>D311+D312+D313</f>
        <v>731873</v>
      </c>
      <c r="E310" s="159"/>
    </row>
    <row r="311" spans="1:5">
      <c r="A311" s="25" t="s">
        <v>80</v>
      </c>
      <c r="B311" s="154">
        <v>172787</v>
      </c>
      <c r="C311" s="147">
        <v>172787</v>
      </c>
      <c r="D311" s="160">
        <v>106928</v>
      </c>
      <c r="E311" s="147"/>
    </row>
    <row r="312" spans="1:5">
      <c r="A312" s="38" t="s">
        <v>93</v>
      </c>
      <c r="B312" s="154">
        <v>4866</v>
      </c>
      <c r="C312" s="147">
        <v>4866</v>
      </c>
      <c r="D312" s="160"/>
      <c r="E312" s="147"/>
    </row>
    <row r="313" spans="1:5">
      <c r="A313" s="21" t="s">
        <v>90</v>
      </c>
      <c r="B313" s="154">
        <v>838242</v>
      </c>
      <c r="C313" s="147">
        <v>838242</v>
      </c>
      <c r="D313" s="160">
        <v>624945</v>
      </c>
      <c r="E313" s="147"/>
    </row>
    <row r="314" spans="1:5" ht="15.75">
      <c r="A314" s="42" t="s">
        <v>97</v>
      </c>
      <c r="B314" s="158">
        <f>B315+B316+B317</f>
        <v>1167768</v>
      </c>
      <c r="C314" s="158">
        <f>C315+C316+C317</f>
        <v>1165575</v>
      </c>
      <c r="D314" s="158">
        <f>D315+D316+D317</f>
        <v>843350</v>
      </c>
      <c r="E314" s="158">
        <f>E315+E316+E317</f>
        <v>2193</v>
      </c>
    </row>
    <row r="315" spans="1:5">
      <c r="A315" s="25" t="s">
        <v>80</v>
      </c>
      <c r="B315" s="154">
        <v>166358</v>
      </c>
      <c r="C315" s="147">
        <v>166358</v>
      </c>
      <c r="D315" s="160">
        <v>104849</v>
      </c>
      <c r="E315" s="147"/>
    </row>
    <row r="316" spans="1:5">
      <c r="A316" s="38" t="s">
        <v>93</v>
      </c>
      <c r="B316" s="154">
        <v>5938</v>
      </c>
      <c r="C316" s="147">
        <v>5938</v>
      </c>
      <c r="D316" s="160"/>
      <c r="E316" s="147"/>
    </row>
    <row r="317" spans="1:5">
      <c r="A317" s="21" t="s">
        <v>90</v>
      </c>
      <c r="B317" s="154">
        <v>995472</v>
      </c>
      <c r="C317" s="147">
        <v>993279</v>
      </c>
      <c r="D317" s="160">
        <v>738501</v>
      </c>
      <c r="E317" s="147">
        <v>2193</v>
      </c>
    </row>
    <row r="318" spans="1:5" ht="15.75">
      <c r="A318" s="42" t="s">
        <v>238</v>
      </c>
      <c r="B318" s="158">
        <f>B319+B320+B321</f>
        <v>1167923</v>
      </c>
      <c r="C318" s="159">
        <f>C319+C320+C321</f>
        <v>1165023</v>
      </c>
      <c r="D318" s="159">
        <f>D319+D320+D321</f>
        <v>843640</v>
      </c>
      <c r="E318" s="159">
        <f>E319+E320+E321</f>
        <v>2900</v>
      </c>
    </row>
    <row r="319" spans="1:5">
      <c r="A319" s="25" t="s">
        <v>80</v>
      </c>
      <c r="B319" s="154">
        <v>176120</v>
      </c>
      <c r="C319" s="147">
        <v>176120</v>
      </c>
      <c r="D319" s="160">
        <v>109368</v>
      </c>
      <c r="E319" s="147"/>
    </row>
    <row r="320" spans="1:5">
      <c r="A320" s="38" t="s">
        <v>93</v>
      </c>
      <c r="B320" s="154">
        <v>2050</v>
      </c>
      <c r="C320" s="147">
        <v>2050</v>
      </c>
      <c r="D320" s="160"/>
      <c r="E320" s="147"/>
    </row>
    <row r="321" spans="1:5">
      <c r="A321" s="21" t="s">
        <v>90</v>
      </c>
      <c r="B321" s="154">
        <v>989753</v>
      </c>
      <c r="C321" s="147">
        <v>986853</v>
      </c>
      <c r="D321" s="160">
        <v>734272</v>
      </c>
      <c r="E321" s="147">
        <v>2900</v>
      </c>
    </row>
    <row r="322" spans="1:5" ht="15.75">
      <c r="A322" s="45" t="s">
        <v>149</v>
      </c>
      <c r="B322" s="158">
        <f>B323+B324+B325</f>
        <v>965318</v>
      </c>
      <c r="C322" s="159">
        <f>C323+C324+C325</f>
        <v>965318</v>
      </c>
      <c r="D322" s="159">
        <f>D323+D324+D325</f>
        <v>694706</v>
      </c>
      <c r="E322" s="159"/>
    </row>
    <row r="323" spans="1:5">
      <c r="A323" s="25" t="s">
        <v>80</v>
      </c>
      <c r="B323" s="154">
        <v>185857</v>
      </c>
      <c r="C323" s="147">
        <v>185857</v>
      </c>
      <c r="D323" s="160">
        <v>118227</v>
      </c>
      <c r="E323" s="147"/>
    </row>
    <row r="324" spans="1:5">
      <c r="A324" s="38" t="s">
        <v>93</v>
      </c>
      <c r="B324" s="154">
        <v>2897</v>
      </c>
      <c r="C324" s="147">
        <v>2897</v>
      </c>
      <c r="D324" s="160"/>
      <c r="E324" s="147"/>
    </row>
    <row r="325" spans="1:5">
      <c r="A325" s="38" t="s">
        <v>90</v>
      </c>
      <c r="B325" s="154">
        <v>776564</v>
      </c>
      <c r="C325" s="147">
        <v>776564</v>
      </c>
      <c r="D325" s="160">
        <v>576479</v>
      </c>
      <c r="E325" s="147"/>
    </row>
    <row r="326" spans="1:5" ht="15.75">
      <c r="A326" s="32" t="s">
        <v>202</v>
      </c>
      <c r="B326" s="158">
        <f>B327+B328+B329+B330</f>
        <v>866990</v>
      </c>
      <c r="C326" s="158">
        <f>C327+C328+C329+C330</f>
        <v>866990</v>
      </c>
      <c r="D326" s="158">
        <f>D327+D328+D329+D330</f>
        <v>404505</v>
      </c>
      <c r="E326" s="158"/>
    </row>
    <row r="327" spans="1:5">
      <c r="A327" s="25" t="s">
        <v>80</v>
      </c>
      <c r="B327" s="154">
        <v>65727</v>
      </c>
      <c r="C327" s="147">
        <v>65727</v>
      </c>
      <c r="D327" s="160"/>
      <c r="E327" s="147"/>
    </row>
    <row r="328" spans="1:5">
      <c r="A328" s="38" t="s">
        <v>93</v>
      </c>
      <c r="B328" s="154">
        <v>34000</v>
      </c>
      <c r="C328" s="147">
        <v>34000</v>
      </c>
      <c r="D328" s="160">
        <v>3500</v>
      </c>
      <c r="E328" s="147"/>
    </row>
    <row r="329" spans="1:5">
      <c r="A329" s="38" t="s">
        <v>90</v>
      </c>
      <c r="B329" s="154">
        <v>395927</v>
      </c>
      <c r="C329" s="147">
        <v>395927</v>
      </c>
      <c r="D329" s="160">
        <v>298980</v>
      </c>
      <c r="E329" s="147"/>
    </row>
    <row r="330" spans="1:5" ht="25.5">
      <c r="A330" s="26" t="s">
        <v>225</v>
      </c>
      <c r="B330" s="154">
        <v>371336</v>
      </c>
      <c r="C330" s="147">
        <v>371336</v>
      </c>
      <c r="D330" s="160">
        <v>102025</v>
      </c>
      <c r="E330" s="147"/>
    </row>
    <row r="331" spans="1:5" ht="15.75">
      <c r="A331" s="45" t="s">
        <v>10</v>
      </c>
      <c r="B331" s="158">
        <f>B332+B333</f>
        <v>268288</v>
      </c>
      <c r="C331" s="158">
        <f>C332+C333</f>
        <v>268288</v>
      </c>
      <c r="D331" s="158">
        <f>D332+D333</f>
        <v>196511</v>
      </c>
      <c r="E331" s="159"/>
    </row>
    <row r="332" spans="1:5">
      <c r="A332" s="25" t="s">
        <v>80</v>
      </c>
      <c r="B332" s="154">
        <v>62489</v>
      </c>
      <c r="C332" s="147">
        <v>62489</v>
      </c>
      <c r="D332" s="160">
        <v>42160</v>
      </c>
      <c r="E332" s="147"/>
    </row>
    <row r="333" spans="1:5">
      <c r="A333" s="38" t="s">
        <v>90</v>
      </c>
      <c r="B333" s="154">
        <v>205799</v>
      </c>
      <c r="C333" s="147">
        <v>205799</v>
      </c>
      <c r="D333" s="160">
        <v>154351</v>
      </c>
      <c r="E333" s="147"/>
    </row>
    <row r="334" spans="1:5" ht="15.75">
      <c r="A334" s="42" t="s">
        <v>98</v>
      </c>
      <c r="B334" s="158">
        <f>B335+B336+B337</f>
        <v>911921</v>
      </c>
      <c r="C334" s="158">
        <f>C335+C336+C337</f>
        <v>911921</v>
      </c>
      <c r="D334" s="158">
        <f>D335+D336+D337</f>
        <v>659477</v>
      </c>
      <c r="E334" s="158"/>
    </row>
    <row r="335" spans="1:5">
      <c r="A335" s="25" t="s">
        <v>80</v>
      </c>
      <c r="B335" s="154">
        <v>172880</v>
      </c>
      <c r="C335" s="147">
        <v>172880</v>
      </c>
      <c r="D335" s="160">
        <v>111085</v>
      </c>
      <c r="E335" s="147"/>
    </row>
    <row r="336" spans="1:5">
      <c r="A336" s="38" t="s">
        <v>93</v>
      </c>
      <c r="B336" s="154">
        <v>6042</v>
      </c>
      <c r="C336" s="147">
        <v>6042</v>
      </c>
      <c r="D336" s="160"/>
      <c r="E336" s="147"/>
    </row>
    <row r="337" spans="1:5">
      <c r="A337" s="38" t="s">
        <v>90</v>
      </c>
      <c r="B337" s="154">
        <v>732999</v>
      </c>
      <c r="C337" s="147">
        <v>732999</v>
      </c>
      <c r="D337" s="160">
        <v>548392</v>
      </c>
      <c r="E337" s="147"/>
    </row>
    <row r="338" spans="1:5">
      <c r="A338" s="44" t="s">
        <v>99</v>
      </c>
      <c r="B338" s="158">
        <f>B339+B340+B341</f>
        <v>499157</v>
      </c>
      <c r="C338" s="158">
        <f>C339+C340+C341</f>
        <v>499157</v>
      </c>
      <c r="D338" s="158">
        <f>D339+D340+D341</f>
        <v>357740</v>
      </c>
      <c r="E338" s="158"/>
    </row>
    <row r="339" spans="1:5">
      <c r="A339" s="25" t="s">
        <v>80</v>
      </c>
      <c r="B339" s="154">
        <v>133531</v>
      </c>
      <c r="C339" s="147">
        <v>133531</v>
      </c>
      <c r="D339" s="160">
        <v>84907</v>
      </c>
      <c r="E339" s="147"/>
    </row>
    <row r="340" spans="1:5">
      <c r="A340" s="38" t="s">
        <v>93</v>
      </c>
      <c r="B340" s="154">
        <v>2001</v>
      </c>
      <c r="C340" s="147">
        <v>2001</v>
      </c>
      <c r="D340" s="160"/>
      <c r="E340" s="147"/>
    </row>
    <row r="341" spans="1:5">
      <c r="A341" s="38" t="s">
        <v>90</v>
      </c>
      <c r="B341" s="154">
        <v>363625</v>
      </c>
      <c r="C341" s="147">
        <v>363625</v>
      </c>
      <c r="D341" s="160">
        <v>272833</v>
      </c>
      <c r="E341" s="147"/>
    </row>
    <row r="342" spans="1:5" ht="15.75">
      <c r="A342" s="42" t="s">
        <v>51</v>
      </c>
      <c r="B342" s="158">
        <f>B343+B344+B345</f>
        <v>487287</v>
      </c>
      <c r="C342" s="159">
        <f>C343+C344+C345</f>
        <v>487287</v>
      </c>
      <c r="D342" s="159">
        <f>D343+D344+D345</f>
        <v>349363</v>
      </c>
      <c r="E342" s="159"/>
    </row>
    <row r="343" spans="1:5">
      <c r="A343" s="25" t="s">
        <v>80</v>
      </c>
      <c r="B343" s="154">
        <v>145961</v>
      </c>
      <c r="C343" s="147">
        <v>145961</v>
      </c>
      <c r="D343" s="160">
        <v>97703</v>
      </c>
      <c r="E343" s="147"/>
    </row>
    <row r="344" spans="1:5">
      <c r="A344" s="38" t="s">
        <v>93</v>
      </c>
      <c r="B344" s="154">
        <v>5800</v>
      </c>
      <c r="C344" s="147">
        <v>5800</v>
      </c>
      <c r="D344" s="160"/>
      <c r="E344" s="147"/>
    </row>
    <row r="345" spans="1:5">
      <c r="A345" s="38" t="s">
        <v>90</v>
      </c>
      <c r="B345" s="154">
        <v>335526</v>
      </c>
      <c r="C345" s="147">
        <v>335526</v>
      </c>
      <c r="D345" s="160">
        <v>251660</v>
      </c>
      <c r="E345" s="147"/>
    </row>
    <row r="346" spans="1:5" ht="15.75">
      <c r="A346" s="42" t="s">
        <v>189</v>
      </c>
      <c r="B346" s="158">
        <f>B347+B348+B349</f>
        <v>584222</v>
      </c>
      <c r="C346" s="159">
        <f>C347+C348+C349</f>
        <v>584222</v>
      </c>
      <c r="D346" s="159">
        <f>D347+D348+D349</f>
        <v>410478</v>
      </c>
      <c r="E346" s="159"/>
    </row>
    <row r="347" spans="1:5">
      <c r="A347" s="25" t="s">
        <v>80</v>
      </c>
      <c r="B347" s="154">
        <v>161402</v>
      </c>
      <c r="C347" s="147">
        <v>161402</v>
      </c>
      <c r="D347" s="160">
        <v>105508</v>
      </c>
      <c r="E347" s="147"/>
    </row>
    <row r="348" spans="1:5">
      <c r="A348" s="38" t="s">
        <v>93</v>
      </c>
      <c r="B348" s="154">
        <v>24315</v>
      </c>
      <c r="C348" s="147">
        <v>24315</v>
      </c>
      <c r="D348" s="160">
        <v>6328</v>
      </c>
      <c r="E348" s="147"/>
    </row>
    <row r="349" spans="1:5">
      <c r="A349" s="21" t="s">
        <v>90</v>
      </c>
      <c r="B349" s="154">
        <v>398505</v>
      </c>
      <c r="C349" s="147">
        <v>398505</v>
      </c>
      <c r="D349" s="160">
        <v>298642</v>
      </c>
      <c r="E349" s="147"/>
    </row>
    <row r="350" spans="1:5" ht="15.75">
      <c r="A350" s="45" t="s">
        <v>11</v>
      </c>
      <c r="B350" s="158">
        <f>B351+B352+B353</f>
        <v>628033</v>
      </c>
      <c r="C350" s="158">
        <f>C351+C352+C353</f>
        <v>627798</v>
      </c>
      <c r="D350" s="158">
        <f>D351+D352+D353</f>
        <v>452547</v>
      </c>
      <c r="E350" s="158">
        <f>E351+E352+E353</f>
        <v>235</v>
      </c>
    </row>
    <row r="351" spans="1:5">
      <c r="A351" s="25" t="s">
        <v>80</v>
      </c>
      <c r="B351" s="154">
        <v>165365</v>
      </c>
      <c r="C351" s="147">
        <v>165365</v>
      </c>
      <c r="D351" s="160">
        <v>108471</v>
      </c>
      <c r="E351" s="147"/>
    </row>
    <row r="352" spans="1:5">
      <c r="A352" s="38" t="s">
        <v>93</v>
      </c>
      <c r="B352" s="154">
        <v>3500</v>
      </c>
      <c r="C352" s="147">
        <v>3500</v>
      </c>
      <c r="D352" s="160"/>
      <c r="E352" s="147"/>
    </row>
    <row r="353" spans="1:5">
      <c r="A353" s="38" t="s">
        <v>90</v>
      </c>
      <c r="B353" s="154">
        <v>459168</v>
      </c>
      <c r="C353" s="147">
        <v>458933</v>
      </c>
      <c r="D353" s="160">
        <v>344076</v>
      </c>
      <c r="E353" s="147">
        <v>235</v>
      </c>
    </row>
    <row r="354" spans="1:5" ht="15.75">
      <c r="A354" s="42" t="s">
        <v>113</v>
      </c>
      <c r="B354" s="158">
        <f>B355+B356+B357</f>
        <v>841943</v>
      </c>
      <c r="C354" s="158">
        <f>C355+C356+C357</f>
        <v>841943</v>
      </c>
      <c r="D354" s="158">
        <f>D355+D356+D357</f>
        <v>601121</v>
      </c>
      <c r="E354" s="158"/>
    </row>
    <row r="355" spans="1:5">
      <c r="A355" s="25" t="s">
        <v>80</v>
      </c>
      <c r="B355" s="154">
        <v>183865</v>
      </c>
      <c r="C355" s="147">
        <v>183865</v>
      </c>
      <c r="D355" s="160">
        <v>118525</v>
      </c>
      <c r="E355" s="147"/>
    </row>
    <row r="356" spans="1:5">
      <c r="A356" s="38" t="s">
        <v>93</v>
      </c>
      <c r="B356" s="154">
        <v>3200</v>
      </c>
      <c r="C356" s="147">
        <v>3200</v>
      </c>
      <c r="D356" s="160"/>
      <c r="E356" s="147"/>
    </row>
    <row r="357" spans="1:5">
      <c r="A357" s="38" t="s">
        <v>90</v>
      </c>
      <c r="B357" s="154">
        <v>654878</v>
      </c>
      <c r="C357" s="147">
        <v>654878</v>
      </c>
      <c r="D357" s="160">
        <v>482596</v>
      </c>
      <c r="E357" s="147"/>
    </row>
    <row r="358" spans="1:5">
      <c r="A358" s="44" t="s">
        <v>239</v>
      </c>
      <c r="B358" s="158">
        <f>B359+B360+B361+B362</f>
        <v>1141422</v>
      </c>
      <c r="C358" s="158">
        <f>C359+C360+C361+C362</f>
        <v>1141422</v>
      </c>
      <c r="D358" s="158">
        <f>D359+D360+D361+D362</f>
        <v>802886</v>
      </c>
      <c r="E358" s="159"/>
    </row>
    <row r="359" spans="1:5">
      <c r="A359" s="25" t="s">
        <v>80</v>
      </c>
      <c r="B359" s="154">
        <v>200999</v>
      </c>
      <c r="C359" s="147">
        <v>200999</v>
      </c>
      <c r="D359" s="160">
        <v>126134</v>
      </c>
      <c r="E359" s="147"/>
    </row>
    <row r="360" spans="1:5">
      <c r="A360" s="38" t="s">
        <v>93</v>
      </c>
      <c r="B360" s="154">
        <v>20431</v>
      </c>
      <c r="C360" s="147">
        <v>20431</v>
      </c>
      <c r="D360" s="160">
        <v>3597</v>
      </c>
      <c r="E360" s="147"/>
    </row>
    <row r="361" spans="1:5">
      <c r="A361" s="38" t="s">
        <v>90</v>
      </c>
      <c r="B361" s="154">
        <v>872780</v>
      </c>
      <c r="C361" s="147">
        <v>872780</v>
      </c>
      <c r="D361" s="160">
        <v>653655</v>
      </c>
      <c r="E361" s="147"/>
    </row>
    <row r="362" spans="1:5" ht="25.5">
      <c r="A362" s="26" t="s">
        <v>193</v>
      </c>
      <c r="B362" s="154">
        <v>47212</v>
      </c>
      <c r="C362" s="154">
        <v>47212</v>
      </c>
      <c r="D362" s="161">
        <v>19500</v>
      </c>
      <c r="E362" s="154"/>
    </row>
    <row r="363" spans="1:5" ht="15.75">
      <c r="A363" s="45" t="s">
        <v>188</v>
      </c>
      <c r="B363" s="158">
        <f>B364+B365+B366</f>
        <v>1002018</v>
      </c>
      <c r="C363" s="158">
        <f>C364+C365+C366</f>
        <v>1002018</v>
      </c>
      <c r="D363" s="158">
        <f>D364+D365+D366</f>
        <v>688741</v>
      </c>
      <c r="E363" s="158"/>
    </row>
    <row r="364" spans="1:5">
      <c r="A364" s="25" t="s">
        <v>80</v>
      </c>
      <c r="B364" s="154">
        <v>399612</v>
      </c>
      <c r="C364" s="147">
        <v>399612</v>
      </c>
      <c r="D364" s="160">
        <v>258127</v>
      </c>
      <c r="E364" s="147"/>
    </row>
    <row r="365" spans="1:5">
      <c r="A365" s="38" t="s">
        <v>93</v>
      </c>
      <c r="B365" s="154">
        <v>36200</v>
      </c>
      <c r="C365" s="147">
        <v>36200</v>
      </c>
      <c r="D365" s="160">
        <v>7440</v>
      </c>
      <c r="E365" s="147"/>
    </row>
    <row r="366" spans="1:5">
      <c r="A366" s="21" t="s">
        <v>90</v>
      </c>
      <c r="B366" s="154">
        <v>566206</v>
      </c>
      <c r="C366" s="147">
        <v>566206</v>
      </c>
      <c r="D366" s="160">
        <v>423174</v>
      </c>
      <c r="E366" s="147"/>
    </row>
    <row r="367" spans="1:5" ht="15.75">
      <c r="A367" s="42" t="s">
        <v>100</v>
      </c>
      <c r="B367" s="158">
        <f>B368+B369+B370</f>
        <v>743099</v>
      </c>
      <c r="C367" s="158">
        <f>C368+C369+C370</f>
        <v>743099</v>
      </c>
      <c r="D367" s="158">
        <f>D368+D369+D370</f>
        <v>530078</v>
      </c>
      <c r="E367" s="158"/>
    </row>
    <row r="368" spans="1:5">
      <c r="A368" s="25" t="s">
        <v>80</v>
      </c>
      <c r="B368" s="154">
        <v>181211</v>
      </c>
      <c r="C368" s="147">
        <v>181211</v>
      </c>
      <c r="D368" s="160">
        <v>112286</v>
      </c>
      <c r="E368" s="147"/>
    </row>
    <row r="369" spans="1:5">
      <c r="A369" s="38" t="s">
        <v>93</v>
      </c>
      <c r="B369" s="154">
        <v>2640</v>
      </c>
      <c r="C369" s="147">
        <v>2640</v>
      </c>
      <c r="D369" s="160"/>
      <c r="E369" s="147"/>
    </row>
    <row r="370" spans="1:5">
      <c r="A370" s="21" t="s">
        <v>90</v>
      </c>
      <c r="B370" s="154">
        <v>559248</v>
      </c>
      <c r="C370" s="147">
        <v>559248</v>
      </c>
      <c r="D370" s="160">
        <v>417792</v>
      </c>
      <c r="E370" s="147"/>
    </row>
    <row r="371" spans="1:5" ht="15.75">
      <c r="A371" s="45" t="s">
        <v>240</v>
      </c>
      <c r="B371" s="158">
        <f>B372+B373+B374</f>
        <v>572057</v>
      </c>
      <c r="C371" s="159">
        <f>C372+C373+C374</f>
        <v>572057</v>
      </c>
      <c r="D371" s="159">
        <f>D372+D373+D374</f>
        <v>410967</v>
      </c>
      <c r="E371" s="159"/>
    </row>
    <row r="372" spans="1:5">
      <c r="A372" s="25" t="s">
        <v>80</v>
      </c>
      <c r="B372" s="154">
        <v>161974</v>
      </c>
      <c r="C372" s="147">
        <v>161974</v>
      </c>
      <c r="D372" s="160">
        <v>106935</v>
      </c>
      <c r="E372" s="147"/>
    </row>
    <row r="373" spans="1:5">
      <c r="A373" s="38" t="s">
        <v>93</v>
      </c>
      <c r="B373" s="154">
        <v>3765</v>
      </c>
      <c r="C373" s="147">
        <v>3765</v>
      </c>
      <c r="D373" s="160"/>
      <c r="E373" s="147"/>
    </row>
    <row r="374" spans="1:5">
      <c r="A374" s="38" t="s">
        <v>90</v>
      </c>
      <c r="B374" s="154">
        <v>406318</v>
      </c>
      <c r="C374" s="147">
        <v>406318</v>
      </c>
      <c r="D374" s="160">
        <v>304032</v>
      </c>
      <c r="E374" s="147"/>
    </row>
    <row r="375" spans="1:5" ht="15.75">
      <c r="A375" s="42" t="s">
        <v>59</v>
      </c>
      <c r="B375" s="158">
        <f>B376+B377+B378</f>
        <v>830032</v>
      </c>
      <c r="C375" s="159">
        <f>C376+C377+C378</f>
        <v>830032</v>
      </c>
      <c r="D375" s="159">
        <f>D376+D377+D378</f>
        <v>595267</v>
      </c>
      <c r="E375" s="159"/>
    </row>
    <row r="376" spans="1:5">
      <c r="A376" s="25" t="s">
        <v>80</v>
      </c>
      <c r="B376" s="154">
        <v>183599</v>
      </c>
      <c r="C376" s="147">
        <v>183599</v>
      </c>
      <c r="D376" s="160">
        <v>114762</v>
      </c>
      <c r="E376" s="147"/>
    </row>
    <row r="377" spans="1:5">
      <c r="A377" s="38" t="s">
        <v>93</v>
      </c>
      <c r="B377" s="154">
        <v>3620</v>
      </c>
      <c r="C377" s="147">
        <v>3620</v>
      </c>
      <c r="D377" s="160"/>
      <c r="E377" s="147"/>
    </row>
    <row r="378" spans="1:5">
      <c r="A378" s="38" t="s">
        <v>90</v>
      </c>
      <c r="B378" s="154">
        <v>642813</v>
      </c>
      <c r="C378" s="147">
        <v>642813</v>
      </c>
      <c r="D378" s="160">
        <v>480505</v>
      </c>
      <c r="E378" s="147"/>
    </row>
    <row r="379" spans="1:5" ht="15.75">
      <c r="A379" s="42" t="s">
        <v>12</v>
      </c>
      <c r="B379" s="158">
        <f>B380+B381+B382</f>
        <v>653866</v>
      </c>
      <c r="C379" s="159">
        <f>C380+C381+C382</f>
        <v>653866</v>
      </c>
      <c r="D379" s="159">
        <f>D380+D381+D382</f>
        <v>471476</v>
      </c>
      <c r="E379" s="159"/>
    </row>
    <row r="380" spans="1:5">
      <c r="A380" s="25" t="s">
        <v>80</v>
      </c>
      <c r="B380" s="154">
        <v>146437</v>
      </c>
      <c r="C380" s="147">
        <v>146437</v>
      </c>
      <c r="D380" s="160">
        <v>93761</v>
      </c>
      <c r="E380" s="147"/>
    </row>
    <row r="381" spans="1:5">
      <c r="A381" s="38" t="s">
        <v>93</v>
      </c>
      <c r="B381" s="154">
        <v>3000</v>
      </c>
      <c r="C381" s="147">
        <v>3000</v>
      </c>
      <c r="D381" s="160"/>
      <c r="E381" s="147"/>
    </row>
    <row r="382" spans="1:5">
      <c r="A382" s="38" t="s">
        <v>90</v>
      </c>
      <c r="B382" s="154">
        <v>504429</v>
      </c>
      <c r="C382" s="147">
        <v>504429</v>
      </c>
      <c r="D382" s="160">
        <v>377715</v>
      </c>
      <c r="E382" s="147"/>
    </row>
    <row r="383" spans="1:5" ht="15.75">
      <c r="A383" s="42" t="s">
        <v>187</v>
      </c>
      <c r="B383" s="158">
        <f>B384+B385+B386</f>
        <v>635870</v>
      </c>
      <c r="C383" s="159">
        <f>C384+C385+C386</f>
        <v>635870</v>
      </c>
      <c r="D383" s="159">
        <f>D384+D385+D386</f>
        <v>456929</v>
      </c>
      <c r="E383" s="159"/>
    </row>
    <row r="384" spans="1:5">
      <c r="A384" s="25" t="s">
        <v>80</v>
      </c>
      <c r="B384" s="154">
        <v>177736</v>
      </c>
      <c r="C384" s="147">
        <v>177736</v>
      </c>
      <c r="D384" s="160">
        <v>115652</v>
      </c>
      <c r="E384" s="147"/>
    </row>
    <row r="385" spans="1:5">
      <c r="A385" s="38" t="s">
        <v>93</v>
      </c>
      <c r="B385" s="154">
        <v>2350</v>
      </c>
      <c r="C385" s="147">
        <v>2350</v>
      </c>
      <c r="D385" s="160">
        <v>116</v>
      </c>
      <c r="E385" s="147"/>
    </row>
    <row r="386" spans="1:5">
      <c r="A386" s="38" t="s">
        <v>90</v>
      </c>
      <c r="B386" s="154">
        <v>455784</v>
      </c>
      <c r="C386" s="147">
        <v>455784</v>
      </c>
      <c r="D386" s="160">
        <v>341161</v>
      </c>
      <c r="E386" s="147"/>
    </row>
    <row r="387" spans="1:5" ht="15.75">
      <c r="A387" s="42" t="s">
        <v>9</v>
      </c>
      <c r="B387" s="158">
        <f>B388+B389+B390</f>
        <v>405618</v>
      </c>
      <c r="C387" s="159">
        <f>C388+C389+C390</f>
        <v>405618</v>
      </c>
      <c r="D387" s="159">
        <f>D388+D389+D390</f>
        <v>291899</v>
      </c>
      <c r="E387" s="159"/>
    </row>
    <row r="388" spans="1:5">
      <c r="A388" s="25" t="s">
        <v>80</v>
      </c>
      <c r="B388" s="154">
        <v>110800</v>
      </c>
      <c r="C388" s="147">
        <v>110800</v>
      </c>
      <c r="D388" s="160">
        <v>72695</v>
      </c>
      <c r="E388" s="147"/>
    </row>
    <row r="389" spans="1:5">
      <c r="A389" s="38" t="s">
        <v>93</v>
      </c>
      <c r="B389" s="154">
        <v>1190</v>
      </c>
      <c r="C389" s="147">
        <v>1190</v>
      </c>
      <c r="D389" s="160"/>
      <c r="E389" s="147"/>
    </row>
    <row r="390" spans="1:5">
      <c r="A390" s="38" t="s">
        <v>90</v>
      </c>
      <c r="B390" s="154">
        <v>293628</v>
      </c>
      <c r="C390" s="147">
        <v>293628</v>
      </c>
      <c r="D390" s="160">
        <v>219204</v>
      </c>
      <c r="E390" s="147"/>
    </row>
    <row r="391" spans="1:5" ht="30" customHeight="1">
      <c r="A391" s="33" t="s">
        <v>241</v>
      </c>
      <c r="B391" s="158">
        <f>B392+B394+B393</f>
        <v>1087867</v>
      </c>
      <c r="C391" s="158">
        <f>C392+C394+C393</f>
        <v>1082667</v>
      </c>
      <c r="D391" s="158">
        <f>D392+D394+D393</f>
        <v>669240</v>
      </c>
      <c r="E391" s="158">
        <f>E392+E394+E393</f>
        <v>5200</v>
      </c>
    </row>
    <row r="392" spans="1:5" ht="25.5">
      <c r="A392" s="25" t="s">
        <v>164</v>
      </c>
      <c r="B392" s="154">
        <v>524209</v>
      </c>
      <c r="C392" s="147">
        <v>519209</v>
      </c>
      <c r="D392" s="160">
        <v>270000</v>
      </c>
      <c r="E392" s="147">
        <v>5000</v>
      </c>
    </row>
    <row r="393" spans="1:5">
      <c r="A393" s="38" t="s">
        <v>93</v>
      </c>
      <c r="B393" s="154">
        <v>35000</v>
      </c>
      <c r="C393" s="147">
        <v>35000</v>
      </c>
      <c r="D393" s="160"/>
      <c r="E393" s="147"/>
    </row>
    <row r="394" spans="1:5">
      <c r="A394" s="38" t="s">
        <v>90</v>
      </c>
      <c r="B394" s="154">
        <v>528658</v>
      </c>
      <c r="C394" s="147">
        <v>528458</v>
      </c>
      <c r="D394" s="160">
        <v>399240</v>
      </c>
      <c r="E394" s="147">
        <v>200</v>
      </c>
    </row>
    <row r="395" spans="1:5" ht="20.25" customHeight="1">
      <c r="A395" s="44" t="s">
        <v>61</v>
      </c>
      <c r="B395" s="158">
        <f>B396+B397</f>
        <v>460433</v>
      </c>
      <c r="C395" s="159">
        <f>C396+C397</f>
        <v>460433</v>
      </c>
      <c r="D395" s="159">
        <f>D396+D397</f>
        <v>317210</v>
      </c>
      <c r="E395" s="159"/>
    </row>
    <row r="396" spans="1:5" ht="27" customHeight="1">
      <c r="A396" s="25" t="s">
        <v>164</v>
      </c>
      <c r="B396" s="154">
        <v>254020</v>
      </c>
      <c r="C396" s="147">
        <v>254020</v>
      </c>
      <c r="D396" s="160">
        <v>160990</v>
      </c>
      <c r="E396" s="147"/>
    </row>
    <row r="397" spans="1:5">
      <c r="A397" s="38" t="s">
        <v>90</v>
      </c>
      <c r="B397" s="154">
        <v>206413</v>
      </c>
      <c r="C397" s="147">
        <v>206413</v>
      </c>
      <c r="D397" s="160">
        <v>156220</v>
      </c>
      <c r="E397" s="147"/>
    </row>
    <row r="398" spans="1:5" ht="15.75">
      <c r="A398" s="32" t="s">
        <v>19</v>
      </c>
      <c r="B398" s="158">
        <f>B399+B400+B402+B401</f>
        <v>525824</v>
      </c>
      <c r="C398" s="158">
        <f>C399+C400+C402+C401</f>
        <v>525824</v>
      </c>
      <c r="D398" s="158">
        <f>D399+D400+D402+D401</f>
        <v>383655</v>
      </c>
      <c r="E398" s="158"/>
    </row>
    <row r="399" spans="1:5">
      <c r="A399" s="25" t="s">
        <v>80</v>
      </c>
      <c r="B399" s="154">
        <v>134118</v>
      </c>
      <c r="C399" s="147">
        <v>134118</v>
      </c>
      <c r="D399" s="160">
        <v>93714</v>
      </c>
      <c r="E399" s="147"/>
    </row>
    <row r="400" spans="1:5">
      <c r="A400" s="38" t="s">
        <v>93</v>
      </c>
      <c r="B400" s="154">
        <v>434</v>
      </c>
      <c r="C400" s="147">
        <v>434</v>
      </c>
      <c r="D400" s="160"/>
      <c r="E400" s="147"/>
    </row>
    <row r="401" spans="1:5" ht="28.5" customHeight="1">
      <c r="A401" s="25" t="s">
        <v>217</v>
      </c>
      <c r="B401" s="154">
        <v>6134</v>
      </c>
      <c r="C401" s="147">
        <v>6134</v>
      </c>
      <c r="D401" s="160">
        <v>3840</v>
      </c>
      <c r="E401" s="147"/>
    </row>
    <row r="402" spans="1:5">
      <c r="A402" s="21" t="s">
        <v>90</v>
      </c>
      <c r="B402" s="154">
        <v>385138</v>
      </c>
      <c r="C402" s="147">
        <v>385138</v>
      </c>
      <c r="D402" s="160">
        <v>286101</v>
      </c>
      <c r="E402" s="147"/>
    </row>
    <row r="403" spans="1:5" ht="15.75">
      <c r="A403" s="45" t="s">
        <v>17</v>
      </c>
      <c r="B403" s="162">
        <f>B404+B405+B406</f>
        <v>858195</v>
      </c>
      <c r="C403" s="163">
        <f>C404+C405+C406</f>
        <v>843195</v>
      </c>
      <c r="D403" s="163">
        <f>D404+D405+D406</f>
        <v>612395</v>
      </c>
      <c r="E403" s="163">
        <f>E404+E405+E406</f>
        <v>15000</v>
      </c>
    </row>
    <row r="404" spans="1:5">
      <c r="A404" s="25" t="s">
        <v>80</v>
      </c>
      <c r="B404" s="154">
        <v>740286</v>
      </c>
      <c r="C404" s="147">
        <v>740286</v>
      </c>
      <c r="D404" s="160">
        <v>565190</v>
      </c>
      <c r="E404" s="147"/>
    </row>
    <row r="405" spans="1:5">
      <c r="A405" s="38" t="s">
        <v>93</v>
      </c>
      <c r="B405" s="154">
        <v>92000</v>
      </c>
      <c r="C405" s="147">
        <v>77000</v>
      </c>
      <c r="D405" s="160">
        <v>27424</v>
      </c>
      <c r="E405" s="147">
        <v>15000</v>
      </c>
    </row>
    <row r="406" spans="1:5">
      <c r="A406" s="21" t="s">
        <v>90</v>
      </c>
      <c r="B406" s="154">
        <v>25909</v>
      </c>
      <c r="C406" s="147">
        <v>25909</v>
      </c>
      <c r="D406" s="160">
        <v>19781</v>
      </c>
      <c r="E406" s="147"/>
    </row>
    <row r="407" spans="1:5" ht="15.75">
      <c r="A407" s="45" t="s">
        <v>18</v>
      </c>
      <c r="B407" s="158">
        <f>B408+B409+B410</f>
        <v>282457</v>
      </c>
      <c r="C407" s="158">
        <f>C408+C409+C410</f>
        <v>277182</v>
      </c>
      <c r="D407" s="158">
        <f>D408+D409+D410</f>
        <v>181701</v>
      </c>
      <c r="E407" s="158">
        <f>E408+E409+E410</f>
        <v>5275</v>
      </c>
    </row>
    <row r="408" spans="1:5">
      <c r="A408" s="25" t="s">
        <v>80</v>
      </c>
      <c r="B408" s="154">
        <v>202723</v>
      </c>
      <c r="C408" s="147">
        <v>202723</v>
      </c>
      <c r="D408" s="160">
        <v>154774</v>
      </c>
      <c r="E408" s="147"/>
    </row>
    <row r="409" spans="1:5">
      <c r="A409" s="38" t="s">
        <v>93</v>
      </c>
      <c r="B409" s="154">
        <v>72708</v>
      </c>
      <c r="C409" s="147">
        <v>67433</v>
      </c>
      <c r="D409" s="160">
        <v>21563</v>
      </c>
      <c r="E409" s="147">
        <v>5275</v>
      </c>
    </row>
    <row r="410" spans="1:5">
      <c r="A410" s="21" t="s">
        <v>90</v>
      </c>
      <c r="B410" s="154">
        <v>7026</v>
      </c>
      <c r="C410" s="147">
        <v>7026</v>
      </c>
      <c r="D410" s="160">
        <v>5364</v>
      </c>
      <c r="E410" s="147"/>
    </row>
    <row r="411" spans="1:5" ht="15.75">
      <c r="A411" s="45" t="s">
        <v>2</v>
      </c>
      <c r="B411" s="158">
        <f>B412+B413+B414</f>
        <v>193313</v>
      </c>
      <c r="C411" s="158">
        <f>C412+C413+C414</f>
        <v>193313</v>
      </c>
      <c r="D411" s="158">
        <f>D412+D413+D414</f>
        <v>139299</v>
      </c>
      <c r="E411" s="158"/>
    </row>
    <row r="412" spans="1:5">
      <c r="A412" s="25" t="s">
        <v>80</v>
      </c>
      <c r="B412" s="154">
        <v>185224</v>
      </c>
      <c r="C412" s="147">
        <v>185224</v>
      </c>
      <c r="D412" s="160">
        <v>134671</v>
      </c>
      <c r="E412" s="147"/>
    </row>
    <row r="413" spans="1:5">
      <c r="A413" s="38" t="s">
        <v>93</v>
      </c>
      <c r="B413" s="154">
        <v>2027</v>
      </c>
      <c r="C413" s="147">
        <v>2027</v>
      </c>
      <c r="D413" s="160"/>
      <c r="E413" s="147"/>
    </row>
    <row r="414" spans="1:5">
      <c r="A414" s="38" t="s">
        <v>90</v>
      </c>
      <c r="B414" s="154">
        <v>6062</v>
      </c>
      <c r="C414" s="147">
        <v>6062</v>
      </c>
      <c r="D414" s="160">
        <v>4628</v>
      </c>
      <c r="E414" s="147"/>
    </row>
    <row r="415" spans="1:5" ht="15.75">
      <c r="A415" s="42" t="s">
        <v>13</v>
      </c>
      <c r="B415" s="158">
        <f>B416+B417+B418</f>
        <v>283350</v>
      </c>
      <c r="C415" s="159">
        <f>C416+C417+C418</f>
        <v>280454</v>
      </c>
      <c r="D415" s="159">
        <f>D416+D417+D418</f>
        <v>207081</v>
      </c>
      <c r="E415" s="159">
        <f>E416+E417+E418</f>
        <v>2896</v>
      </c>
    </row>
    <row r="416" spans="1:5">
      <c r="A416" s="25" t="s">
        <v>80</v>
      </c>
      <c r="B416" s="154">
        <v>251210</v>
      </c>
      <c r="C416" s="147">
        <v>251210</v>
      </c>
      <c r="D416" s="160">
        <v>191793</v>
      </c>
      <c r="E416" s="147"/>
    </row>
    <row r="417" spans="1:5">
      <c r="A417" s="38" t="s">
        <v>93</v>
      </c>
      <c r="B417" s="154">
        <v>18825</v>
      </c>
      <c r="C417" s="147">
        <v>15929</v>
      </c>
      <c r="D417" s="160">
        <v>5122</v>
      </c>
      <c r="E417" s="147">
        <v>2896</v>
      </c>
    </row>
    <row r="418" spans="1:5">
      <c r="A418" s="21" t="s">
        <v>90</v>
      </c>
      <c r="B418" s="154">
        <v>13315</v>
      </c>
      <c r="C418" s="147">
        <v>13315</v>
      </c>
      <c r="D418" s="160">
        <v>10166</v>
      </c>
      <c r="E418" s="147"/>
    </row>
    <row r="419" spans="1:5">
      <c r="A419" s="55" t="s">
        <v>14</v>
      </c>
      <c r="B419" s="158">
        <f>B420+B421</f>
        <v>134270</v>
      </c>
      <c r="C419" s="159">
        <f>C420+C421</f>
        <v>134270</v>
      </c>
      <c r="D419" s="159">
        <f>D420+D421</f>
        <v>53472</v>
      </c>
      <c r="E419" s="159"/>
    </row>
    <row r="420" spans="1:5">
      <c r="A420" s="25" t="s">
        <v>80</v>
      </c>
      <c r="B420" s="154">
        <v>72940</v>
      </c>
      <c r="C420" s="147">
        <v>72940</v>
      </c>
      <c r="D420" s="160">
        <v>53472</v>
      </c>
      <c r="E420" s="147"/>
    </row>
    <row r="421" spans="1:5">
      <c r="A421" s="38" t="s">
        <v>93</v>
      </c>
      <c r="B421" s="154">
        <v>61330</v>
      </c>
      <c r="C421" s="147">
        <v>61330</v>
      </c>
      <c r="D421" s="160"/>
      <c r="E421" s="147"/>
    </row>
    <row r="422" spans="1:5" ht="15.75">
      <c r="A422" s="42" t="s">
        <v>22</v>
      </c>
      <c r="B422" s="158">
        <f>B423+B424</f>
        <v>183851</v>
      </c>
      <c r="C422" s="158">
        <f>C423+C424</f>
        <v>183851</v>
      </c>
      <c r="D422" s="158">
        <f>D423+D424</f>
        <v>136584</v>
      </c>
      <c r="E422" s="158"/>
    </row>
    <row r="423" spans="1:5">
      <c r="A423" s="25" t="s">
        <v>80</v>
      </c>
      <c r="B423" s="154">
        <v>25386</v>
      </c>
      <c r="C423" s="147">
        <v>25386</v>
      </c>
      <c r="D423" s="160" t="s">
        <v>218</v>
      </c>
      <c r="E423" s="147"/>
    </row>
    <row r="424" spans="1:5">
      <c r="A424" s="25" t="s">
        <v>90</v>
      </c>
      <c r="B424" s="154">
        <v>158465</v>
      </c>
      <c r="C424" s="147">
        <v>158465</v>
      </c>
      <c r="D424" s="160" t="s">
        <v>219</v>
      </c>
      <c r="E424" s="147"/>
    </row>
    <row r="425" spans="1:5" ht="15.75">
      <c r="A425" s="42" t="s">
        <v>103</v>
      </c>
      <c r="B425" s="158">
        <f>B187+B190+B194+B198+B202+B206+B210+B214+B218+B222+B226+B230+B234+B238+B242+B246+B250+B254+B258+B262+B266+B270+B274+B278+B282+B286+B290+B294+B298+B302+B306+B310+B314+B318+B322+B326+B331+B334+B338+B342+B346+B350+B354+B358+B363+B367+B371+B375+B379+B383+B387+B391+B395+B398+B403+B407+B411+B415+B419+B422</f>
        <v>34086478</v>
      </c>
      <c r="C425" s="158">
        <f>C187+C190+C194+C198+C202+C206+C210+C214+C218+C222+C226+C230+C234+C238+C242+C246+C250+C254+C258+C262+C266+C270+C274+C278+C282+C286+C290+C294+C298+C302+C306+C310+C314+C318+C322+C326+C331+C334+C338+C342+C346+C350+C354+C358+C363+C367+C371+C375+C379+C383+C387+C391+C395+C398+C403+C407+C411+C415+C419+C422</f>
        <v>34030605</v>
      </c>
      <c r="D425" s="158">
        <f>D187+D190+D194+D198+D202+D206+D210+D214+D218+D222+D226+D230+D234+D238+D242+D246+D250+D254+D258+D262+D266+D270+D274+D278+D282+D286+D290+D294+D298+D302+D306+D310+D314+D318+D322+D326+D331+D334+D338+D342+D346+D350+D354+D358+D363+D367+D371+D375+D379+D383+D387+D391+D395+D398+D403+D407+D411+D415+D419+D422</f>
        <v>23143148</v>
      </c>
      <c r="E425" s="158">
        <f>E187+E190+E194+E198+E202+E206+E210+E214+E218+E222+E226+E230+E234+E238+E242+E246+E250+E254+E258+E262+E266+E270+E274+E278+E282+E286+E290+E294+E298+E302+E306+E310+E314+E318+E322+E326+E331+E334+E338+E342+E346+E350+E354+E358+E363+E367+E371+E375+E379+E383+E387+E391+E395+E398+E403+E407+E411+E415+E419+E422</f>
        <v>55873</v>
      </c>
    </row>
    <row r="426" spans="1:5">
      <c r="A426" s="25" t="s">
        <v>80</v>
      </c>
      <c r="B426" s="154">
        <f>B188+B191+B195+B199+B203+B207+B211+B215+B219+B223+B227+B231+B235+B239+B243+B247+B251+B255+B259+B263+B267+B271+B275+B279+B283+B287+B291+B295+B299+B303+B307+B311+B315+B319+B323+B327+B332+B335+B339+B343+B347+B351+B355+B359+B364+B368+B372+B376+B380+B384+B388+B399+B404+B408+B412+B416+B420+B423</f>
        <v>12220442</v>
      </c>
      <c r="C426" s="154">
        <f>C188+C191+C195+C199+C203+C207+C211+C215+C219+C223+C227+C231+C235+C239+C243+C247+C251+C255+C259+C263+C267+C271+C275+C279+C283+C287+C291+C295+C299+C303+C307+C311+C315+C319+C323+C327+C332+C335+C339+C343+C347+C351+C355+C359+C364+C368+C372+C376+C380+C384+C388+C399+C404+C408+C412+C416+C420+C423</f>
        <v>12220442</v>
      </c>
      <c r="D426" s="154">
        <f>D188+D191+D195+D199+D203+D207+D211+D215+D219+D223+D227+D231+D235+D239+D243+D247+D251+D255+D259+D263+D267+D271+D275+D279+D283+D287+D291+D295+D299+D303+D307+D311+D315+D319+D323+D327+D332+D335+D339+D343+D347+D351+D355+D359+D364+D368+D372+D376+D380+D384+D388+D399+D404+D408+D412+D416+D420+D423</f>
        <v>8489594</v>
      </c>
      <c r="E426" s="154"/>
    </row>
    <row r="427" spans="1:5">
      <c r="A427" s="38" t="s">
        <v>94</v>
      </c>
      <c r="B427" s="154">
        <f>B192+B196+B200+B204+B208+B212+B216+B220+B224+B228+B232+B236+B240+B244+B248+B252+B256+B260+B264+B268+B272+B276+B280+B284+B288+B292+B296+B300+B304+B308+B312+B316+B320+B324+B328+B336+B340+B344+B348+B352+B356+B360+B365+B369+B373+B377+B381+B385+B389+B393+B400+B405+B409+B413+B417+B421</f>
        <v>1757054</v>
      </c>
      <c r="C427" s="154">
        <f>C192+C196+C200+C204+C208+C212+C216+C220+C224+C228+C232+C236+C240+C244+C248+C252+C256+C260+C264+C268+C272+C276+C280+C284+C288+C292+C296+C300+C304+C308+C312+C316+C320+C324+C328+C336+C340+C344+C348+C352+C356+C360+C365+C369+C373+C377+C381+C385+C389+C393+C400+C405+C409+C413+C417+C421</f>
        <v>1722845</v>
      </c>
      <c r="D427" s="154">
        <f>D192+D196+D200+D204+D208+D212+D216+D220+D224+D228+D232+D236+D240+D244+D248+D252+D256+D260+D264+D268+D272+D276+D280+D284+D288+D292+D296+D300+D304+D308+D312+D316+D320+D324+D328+D336+D340+D344+D348+D352+D356+D360+D365+D369+D373+D377+D381+D385+D389+D393+D400+D405+D409+D413+D417+D421</f>
        <v>75090</v>
      </c>
      <c r="E427" s="154">
        <f>E192+E196+E200+E204+E208+E212+E216+E220+E224+E228+E232+E236+E240+E244+E248+E252+E256+E260+E264+E268+E272+E276+E280+E284+E288+E292+E296+E300+E304+E308+E312+E316+E320+E324+E328+E336+E340+E344+E348+E352+E356+E360+E365+E369+E373+E377+E381+E385+E389+E393+E400+E405+E409+E413+E417+E421</f>
        <v>34209</v>
      </c>
    </row>
    <row r="428" spans="1:5">
      <c r="A428" s="38" t="s">
        <v>90</v>
      </c>
      <c r="B428" s="154">
        <f>B189+B193+B197+B201+B205+B209+B213+B217+B221+B225+B229+B233+B237+B241+B245+B249+B253+B257+B261+B265+B269+B273+B277+B281+B285+B289+B293+B297+B301+B305+B309+B313+B317+B321+B325+B329+B333+B337+B341+B345+B349+B353+B357+B361+B366+B370+B374+B378+B382+B386+B390+B394+B397+B402+B406+B410+B414+B418+B424</f>
        <v>18906071</v>
      </c>
      <c r="C428" s="154">
        <f>C189+C193+C197+C201+C205+C209+C213+C217+C221+C225+C229+C233+C237+C241+C245+C249+C253+C257+C261+C265+C269+C273+C277+C281+C285+C289+C293+C297+C301+C305+C309+C313+C317+C321+C325+C329+C333+C337+C341+C345+C349+C353+C357+C361+C366+C370+C374+C378+C382+C386+C390+C394+C397+C402+C406+C410+C414+C418+C424</f>
        <v>18889407</v>
      </c>
      <c r="D428" s="154">
        <f>D189+D193+D197+D201+D205+D209+D213+D217+D221+D225+D229+D233+D237+D241+D245+D249+D253+D257+D261+D265+D269+D273+D277+D281+D285+D289+D293+D297+D301+D305+D309+D313+D317+D321+D325+D329+D333+D337+D341+D345+D349+D353+D357+D361+D366+D370+D374+D378+D382+D386+D390+D394+D397+D402+D406+D410+D414+D418+D424</f>
        <v>14022109</v>
      </c>
      <c r="E428" s="154">
        <f>E189+E193+E197+E201+E205+E209+E213+E217+E221+E225+E229+E233+E237+E241+E245+E249+E253+E257+E261+E265+E269+E273+E277+E281+E285+E289+E293+E297+E301+E305+E309+E313+E317+E321+E325+E329+E333+E337+E341+E345+E349+E353+E357+E361+E366+E370+E374+E378+E382+E386+E390+E394+E397+E402+E406+E410+E414+E418+E424</f>
        <v>16664</v>
      </c>
    </row>
    <row r="429" spans="1:5" ht="31.5" customHeight="1">
      <c r="A429" s="26" t="s">
        <v>166</v>
      </c>
      <c r="B429" s="164">
        <f>B392+B396+B362+B401+B330</f>
        <v>1202911</v>
      </c>
      <c r="C429" s="164">
        <f>C392+C396+C362+C401+C330</f>
        <v>1197911</v>
      </c>
      <c r="D429" s="164">
        <f>D392+D396+D362+D401+D330</f>
        <v>556355</v>
      </c>
      <c r="E429" s="164">
        <f>E392+E396+E362+E401+E330</f>
        <v>5000</v>
      </c>
    </row>
    <row r="430" spans="1:5" ht="36" customHeight="1">
      <c r="A430" s="196" t="s">
        <v>148</v>
      </c>
      <c r="B430" s="197"/>
      <c r="C430" s="197"/>
      <c r="D430" s="197"/>
      <c r="E430" s="197"/>
    </row>
    <row r="431" spans="1:5" ht="15.75">
      <c r="A431" s="42" t="s">
        <v>55</v>
      </c>
      <c r="B431" s="165">
        <f>B432</f>
        <v>18825</v>
      </c>
      <c r="C431" s="166">
        <f>C432</f>
        <v>18825</v>
      </c>
      <c r="D431" s="48"/>
      <c r="E431" s="48"/>
    </row>
    <row r="432" spans="1:5">
      <c r="A432" s="25" t="s">
        <v>101</v>
      </c>
      <c r="B432" s="154">
        <v>18825</v>
      </c>
      <c r="C432" s="147">
        <v>18825</v>
      </c>
      <c r="D432" s="40"/>
      <c r="E432" s="22"/>
    </row>
    <row r="433" spans="1:5" ht="15.75">
      <c r="A433" s="42" t="s">
        <v>104</v>
      </c>
      <c r="B433" s="158">
        <f>B434</f>
        <v>18825</v>
      </c>
      <c r="C433" s="158">
        <f>C434</f>
        <v>18825</v>
      </c>
      <c r="D433" s="41"/>
      <c r="E433" s="41"/>
    </row>
    <row r="434" spans="1:5">
      <c r="A434" s="54" t="s">
        <v>102</v>
      </c>
      <c r="B434" s="164">
        <f>B432</f>
        <v>18825</v>
      </c>
      <c r="C434" s="164">
        <f>C432</f>
        <v>18825</v>
      </c>
      <c r="D434" s="49"/>
      <c r="E434" s="46"/>
    </row>
    <row r="435" spans="1:5" ht="28.5" customHeight="1">
      <c r="A435" s="52" t="s">
        <v>105</v>
      </c>
      <c r="B435" s="50"/>
      <c r="C435" s="50"/>
      <c r="D435" s="51"/>
      <c r="E435" s="50"/>
    </row>
    <row r="436" spans="1:5" ht="31.5">
      <c r="A436" s="32" t="s">
        <v>106</v>
      </c>
      <c r="B436" s="165">
        <f>B437+B438</f>
        <v>7807384</v>
      </c>
      <c r="C436" s="165">
        <f>C437+C438</f>
        <v>7807384</v>
      </c>
      <c r="D436" s="165"/>
      <c r="E436" s="165"/>
    </row>
    <row r="437" spans="1:5">
      <c r="A437" s="25" t="s">
        <v>80</v>
      </c>
      <c r="B437" s="154">
        <v>6223180</v>
      </c>
      <c r="C437" s="147">
        <v>6223180</v>
      </c>
      <c r="D437" s="160"/>
      <c r="E437" s="147"/>
    </row>
    <row r="438" spans="1:5" ht="38.25">
      <c r="A438" s="25" t="s">
        <v>146</v>
      </c>
      <c r="B438" s="154">
        <v>1584204</v>
      </c>
      <c r="C438" s="147">
        <v>1584204</v>
      </c>
      <c r="D438" s="160"/>
      <c r="E438" s="147"/>
    </row>
    <row r="439" spans="1:5" ht="15.75">
      <c r="A439" s="42" t="s">
        <v>55</v>
      </c>
      <c r="B439" s="158">
        <f>B440</f>
        <v>2276347</v>
      </c>
      <c r="C439" s="159">
        <f>C440</f>
        <v>2261287</v>
      </c>
      <c r="D439" s="159"/>
      <c r="E439" s="159">
        <f>E440</f>
        <v>15060</v>
      </c>
    </row>
    <row r="440" spans="1:5">
      <c r="A440" s="25" t="s">
        <v>101</v>
      </c>
      <c r="B440" s="154">
        <v>2276347</v>
      </c>
      <c r="C440" s="147">
        <v>2261287</v>
      </c>
      <c r="D440" s="160"/>
      <c r="E440" s="147">
        <v>15060</v>
      </c>
    </row>
    <row r="441" spans="1:5" ht="15.75">
      <c r="A441" s="42" t="s">
        <v>23</v>
      </c>
      <c r="B441" s="158">
        <f>B442+B443+B444</f>
        <v>831433</v>
      </c>
      <c r="C441" s="158">
        <f>C442+C443+C444</f>
        <v>822433</v>
      </c>
      <c r="D441" s="158">
        <f>D442+D443+D444</f>
        <v>542683</v>
      </c>
      <c r="E441" s="158">
        <f>E442+E443+E444</f>
        <v>9000</v>
      </c>
    </row>
    <row r="442" spans="1:5">
      <c r="A442" s="25" t="s">
        <v>80</v>
      </c>
      <c r="B442" s="154">
        <v>610855</v>
      </c>
      <c r="C442" s="147">
        <v>610855</v>
      </c>
      <c r="D442" s="160">
        <v>431132</v>
      </c>
      <c r="E442" s="147"/>
    </row>
    <row r="443" spans="1:5" ht="38.25">
      <c r="A443" s="25" t="s">
        <v>142</v>
      </c>
      <c r="B443" s="154">
        <v>172578</v>
      </c>
      <c r="C443" s="147">
        <v>172578</v>
      </c>
      <c r="D443" s="160">
        <v>111551</v>
      </c>
      <c r="E443" s="147"/>
    </row>
    <row r="444" spans="1:5">
      <c r="A444" s="38" t="s">
        <v>94</v>
      </c>
      <c r="B444" s="154">
        <v>48000</v>
      </c>
      <c r="C444" s="147">
        <v>39000</v>
      </c>
      <c r="D444" s="160"/>
      <c r="E444" s="147">
        <v>9000</v>
      </c>
    </row>
    <row r="445" spans="1:5" ht="15.75">
      <c r="A445" s="42" t="s">
        <v>20</v>
      </c>
      <c r="B445" s="158">
        <f>B446+B447+B448</f>
        <v>238057</v>
      </c>
      <c r="C445" s="159">
        <f>C446+C447+C448</f>
        <v>237767</v>
      </c>
      <c r="D445" s="159">
        <f>D446+D447+D448</f>
        <v>146564</v>
      </c>
      <c r="E445" s="159">
        <f>E446+E447+E448</f>
        <v>290</v>
      </c>
    </row>
    <row r="446" spans="1:5">
      <c r="A446" s="25" t="s">
        <v>80</v>
      </c>
      <c r="B446" s="154">
        <v>56662</v>
      </c>
      <c r="C446" s="147">
        <v>56662</v>
      </c>
      <c r="D446" s="160">
        <v>39894</v>
      </c>
      <c r="E446" s="147"/>
    </row>
    <row r="447" spans="1:5" ht="38.25">
      <c r="A447" s="25" t="s">
        <v>142</v>
      </c>
      <c r="B447" s="154">
        <v>152795</v>
      </c>
      <c r="C447" s="147">
        <v>152795</v>
      </c>
      <c r="D447" s="160">
        <v>92180</v>
      </c>
      <c r="E447" s="147"/>
    </row>
    <row r="448" spans="1:5">
      <c r="A448" s="21" t="s">
        <v>94</v>
      </c>
      <c r="B448" s="154">
        <v>28600</v>
      </c>
      <c r="C448" s="147">
        <v>28310</v>
      </c>
      <c r="D448" s="160">
        <v>14490</v>
      </c>
      <c r="E448" s="147">
        <v>290</v>
      </c>
    </row>
    <row r="449" spans="1:5" ht="15.75">
      <c r="A449" s="108" t="s">
        <v>214</v>
      </c>
      <c r="B449" s="158">
        <f>B450+B451+B453+B454+B452</f>
        <v>395450</v>
      </c>
      <c r="C449" s="158">
        <f>C450+C451+C453+C454+C452</f>
        <v>394987</v>
      </c>
      <c r="D449" s="158">
        <f>D450+D451+D453+D454+D452</f>
        <v>273466</v>
      </c>
      <c r="E449" s="158">
        <f>E450+E451+E453+E454+E452</f>
        <v>463</v>
      </c>
    </row>
    <row r="450" spans="1:5">
      <c r="A450" s="25" t="s">
        <v>80</v>
      </c>
      <c r="B450" s="154">
        <v>28786</v>
      </c>
      <c r="C450" s="147">
        <v>28786</v>
      </c>
      <c r="D450" s="160">
        <v>21978</v>
      </c>
      <c r="E450" s="147"/>
    </row>
    <row r="451" spans="1:5" ht="38.25">
      <c r="A451" s="25" t="s">
        <v>142</v>
      </c>
      <c r="B451" s="154">
        <v>122184</v>
      </c>
      <c r="C451" s="147">
        <v>122184</v>
      </c>
      <c r="D451" s="160">
        <v>82260</v>
      </c>
      <c r="E451" s="147"/>
    </row>
    <row r="452" spans="1:5" ht="25.5">
      <c r="A452" s="25" t="s">
        <v>165</v>
      </c>
      <c r="B452" s="154">
        <v>76453</v>
      </c>
      <c r="C452" s="147">
        <v>76453</v>
      </c>
      <c r="D452" s="160">
        <v>52767</v>
      </c>
      <c r="E452" s="147"/>
    </row>
    <row r="453" spans="1:5">
      <c r="A453" s="38" t="s">
        <v>94</v>
      </c>
      <c r="B453" s="154">
        <v>41533</v>
      </c>
      <c r="C453" s="147">
        <v>41070</v>
      </c>
      <c r="D453" s="160">
        <v>20552</v>
      </c>
      <c r="E453" s="147">
        <v>463</v>
      </c>
    </row>
    <row r="454" spans="1:5">
      <c r="A454" s="21" t="s">
        <v>90</v>
      </c>
      <c r="B454" s="154">
        <v>126494</v>
      </c>
      <c r="C454" s="147">
        <v>126494</v>
      </c>
      <c r="D454" s="160">
        <v>95909</v>
      </c>
      <c r="E454" s="147"/>
    </row>
    <row r="455" spans="1:5" ht="15.75">
      <c r="A455" s="45" t="s">
        <v>107</v>
      </c>
      <c r="B455" s="158">
        <f t="shared" ref="B455:E456" si="4">B436+B439+B441+B445+B449</f>
        <v>11548671</v>
      </c>
      <c r="C455" s="158">
        <f t="shared" si="4"/>
        <v>11523858</v>
      </c>
      <c r="D455" s="158">
        <f t="shared" si="4"/>
        <v>962713</v>
      </c>
      <c r="E455" s="158">
        <f t="shared" si="4"/>
        <v>24813</v>
      </c>
    </row>
    <row r="456" spans="1:5">
      <c r="A456" s="25" t="s">
        <v>80</v>
      </c>
      <c r="B456" s="154">
        <f t="shared" si="4"/>
        <v>9195830</v>
      </c>
      <c r="C456" s="154">
        <f t="shared" si="4"/>
        <v>9180770</v>
      </c>
      <c r="D456" s="154">
        <f t="shared" si="4"/>
        <v>493004</v>
      </c>
      <c r="E456" s="154">
        <f t="shared" si="4"/>
        <v>15060</v>
      </c>
    </row>
    <row r="457" spans="1:5" ht="38.25">
      <c r="A457" s="25" t="s">
        <v>142</v>
      </c>
      <c r="B457" s="154">
        <f>B438+B443+B447+B451</f>
        <v>2031761</v>
      </c>
      <c r="C457" s="154">
        <f>C438+C443+C447+C451</f>
        <v>2031761</v>
      </c>
      <c r="D457" s="154">
        <f>D438+D443+D447+D451</f>
        <v>285991</v>
      </c>
      <c r="E457" s="154"/>
    </row>
    <row r="458" spans="1:5" ht="25.5">
      <c r="A458" s="25" t="s">
        <v>165</v>
      </c>
      <c r="B458" s="154">
        <f>B452</f>
        <v>76453</v>
      </c>
      <c r="C458" s="154">
        <f>C452</f>
        <v>76453</v>
      </c>
      <c r="D458" s="154">
        <f>D452</f>
        <v>52767</v>
      </c>
      <c r="E458" s="154"/>
    </row>
    <row r="459" spans="1:5">
      <c r="A459" s="38" t="s">
        <v>94</v>
      </c>
      <c r="B459" s="154">
        <f>B444+B448+B453</f>
        <v>118133</v>
      </c>
      <c r="C459" s="154">
        <f>C444+C448+C453</f>
        <v>108380</v>
      </c>
      <c r="D459" s="154">
        <f>D444+D448+D453</f>
        <v>35042</v>
      </c>
      <c r="E459" s="154">
        <f>E444+E448+E453</f>
        <v>9753</v>
      </c>
    </row>
    <row r="460" spans="1:5">
      <c r="A460" s="38" t="s">
        <v>90</v>
      </c>
      <c r="B460" s="164">
        <f>B454</f>
        <v>126494</v>
      </c>
      <c r="C460" s="164">
        <f>C454</f>
        <v>126494</v>
      </c>
      <c r="D460" s="164">
        <f>D454</f>
        <v>95909</v>
      </c>
      <c r="E460" s="164"/>
    </row>
    <row r="461" spans="1:5" ht="26.25" customHeight="1">
      <c r="A461" s="47" t="s">
        <v>108</v>
      </c>
      <c r="B461" s="50"/>
      <c r="C461" s="50"/>
      <c r="D461" s="51"/>
      <c r="E461" s="50"/>
    </row>
    <row r="462" spans="1:5" ht="15.75">
      <c r="A462" s="42" t="s">
        <v>55</v>
      </c>
      <c r="B462" s="165">
        <f>B463</f>
        <v>37651</v>
      </c>
      <c r="C462" s="166">
        <f>C463</f>
        <v>17651</v>
      </c>
      <c r="D462" s="166"/>
      <c r="E462" s="166">
        <f>E463</f>
        <v>20000</v>
      </c>
    </row>
    <row r="463" spans="1:5">
      <c r="A463" s="54" t="s">
        <v>102</v>
      </c>
      <c r="B463" s="154">
        <v>37651</v>
      </c>
      <c r="C463" s="147">
        <v>17651</v>
      </c>
      <c r="D463" s="160"/>
      <c r="E463" s="147">
        <v>20000</v>
      </c>
    </row>
    <row r="464" spans="1:5" ht="15.75">
      <c r="A464" s="45" t="s">
        <v>109</v>
      </c>
      <c r="B464" s="158">
        <f>B465</f>
        <v>310780</v>
      </c>
      <c r="C464" s="158">
        <f>C465</f>
        <v>310780</v>
      </c>
      <c r="D464" s="158">
        <f>D465</f>
        <v>199117</v>
      </c>
      <c r="E464" s="158"/>
    </row>
    <row r="465" spans="1:8" ht="38.25">
      <c r="A465" s="25" t="s">
        <v>215</v>
      </c>
      <c r="B465" s="154">
        <v>310780</v>
      </c>
      <c r="C465" s="154">
        <v>310780</v>
      </c>
      <c r="D465" s="161">
        <v>199117</v>
      </c>
      <c r="E465" s="154"/>
    </row>
    <row r="466" spans="1:8" ht="15.75">
      <c r="A466" s="42" t="s">
        <v>186</v>
      </c>
      <c r="B466" s="158">
        <f>B462+B464</f>
        <v>348431</v>
      </c>
      <c r="C466" s="158">
        <f>C462+C464</f>
        <v>328431</v>
      </c>
      <c r="D466" s="158">
        <f>D462+D464</f>
        <v>199117</v>
      </c>
      <c r="E466" s="158">
        <f>E462+E464</f>
        <v>20000</v>
      </c>
    </row>
    <row r="467" spans="1:8">
      <c r="A467" s="53" t="s">
        <v>79</v>
      </c>
      <c r="B467" s="154">
        <f>B463</f>
        <v>37651</v>
      </c>
      <c r="C467" s="154">
        <f>C463</f>
        <v>17651</v>
      </c>
      <c r="D467" s="154"/>
      <c r="E467" s="154">
        <f>E463</f>
        <v>20000</v>
      </c>
    </row>
    <row r="468" spans="1:8" ht="38.25">
      <c r="A468" s="26" t="s">
        <v>142</v>
      </c>
      <c r="B468" s="154">
        <f>B465</f>
        <v>310780</v>
      </c>
      <c r="C468" s="154">
        <f>C465</f>
        <v>310780</v>
      </c>
      <c r="D468" s="154">
        <f>D465</f>
        <v>199117</v>
      </c>
      <c r="E468" s="154"/>
      <c r="F468" s="7"/>
      <c r="H468" s="7"/>
    </row>
    <row r="469" spans="1:8" ht="15.75">
      <c r="A469" s="45" t="s">
        <v>112</v>
      </c>
      <c r="B469" s="158">
        <f>B22+B28+B34+B40+B103+B111+B117+B122+B127+B134+B168+B182+B425+B433+B455+B466</f>
        <v>63170533</v>
      </c>
      <c r="C469" s="158">
        <f>C22+C28+C34+C40+C103+C111+C117+C122+C127+C134+C168+C182+C425+C433+C455+C466</f>
        <v>60681669</v>
      </c>
      <c r="D469" s="158">
        <f>D22+D28+D34+D40+D103+D111+D117+D122+D127+D134+D168+D182+D425+D433+D455+D466</f>
        <v>30214951</v>
      </c>
      <c r="E469" s="158">
        <f>E22+E28+E34+E40+E103+E111+E117+E122+E127+E134+E168+E182+E425+E433+E455+E466</f>
        <v>2488864</v>
      </c>
    </row>
    <row r="470" spans="1:8">
      <c r="A470" s="43" t="s">
        <v>79</v>
      </c>
      <c r="B470" s="154">
        <f>B23+B35+B29+B41+B104+B112+B118+B123+B128+B135+B169+B183+B426+B434+B456+B467</f>
        <v>36314648</v>
      </c>
      <c r="C470" s="154">
        <f>C23+C35+C29+C41+C104+C112+C118+C123+C128+C135+C169+C183+C426+C434+C456+C467</f>
        <v>34851958</v>
      </c>
      <c r="D470" s="154">
        <f>D23+D35+D29+D41+D104+D112+D118+D123+D128+D135+D169+D183+D426+D434+D456+D467</f>
        <v>14529298</v>
      </c>
      <c r="E470" s="154">
        <f>E23+E35+E29+E41+E104+E112+E118+E123+E128+E135+E169+E183+E426+E434+E456+E467</f>
        <v>1462690</v>
      </c>
    </row>
    <row r="471" spans="1:8" ht="38.25">
      <c r="A471" s="25" t="s">
        <v>142</v>
      </c>
      <c r="B471" s="154">
        <f>B24+B105+B457+B468</f>
        <v>2975557</v>
      </c>
      <c r="C471" s="154">
        <f>C24+C105+C457+C468</f>
        <v>2975557</v>
      </c>
      <c r="D471" s="154">
        <f>D24+D105+D457+D468</f>
        <v>817725</v>
      </c>
      <c r="E471" s="154"/>
    </row>
    <row r="472" spans="1:8">
      <c r="A472" s="53" t="s">
        <v>110</v>
      </c>
      <c r="B472" s="154">
        <f>B170+B184+B427+B459+B113</f>
        <v>2468949</v>
      </c>
      <c r="C472" s="154">
        <f>C170+C184+C427+C459+C113</f>
        <v>2383130</v>
      </c>
      <c r="D472" s="154">
        <f>D170+D184+D427+D459+D113</f>
        <v>116791</v>
      </c>
      <c r="E472" s="154">
        <f>E170+E184+E427+E459+E113</f>
        <v>85819</v>
      </c>
    </row>
    <row r="473" spans="1:8">
      <c r="A473" s="53" t="s">
        <v>111</v>
      </c>
      <c r="B473" s="154">
        <f>B185+B428+B460</f>
        <v>19063996</v>
      </c>
      <c r="C473" s="154">
        <f>C185+C428+C460</f>
        <v>19047332</v>
      </c>
      <c r="D473" s="154">
        <f>D185+D428+D460</f>
        <v>14142015</v>
      </c>
      <c r="E473" s="154">
        <f>E185+E428+E460</f>
        <v>16664</v>
      </c>
    </row>
    <row r="474" spans="1:8" ht="25.5">
      <c r="A474" s="25" t="s">
        <v>167</v>
      </c>
      <c r="B474" s="154">
        <f>B429+B458</f>
        <v>1279364</v>
      </c>
      <c r="C474" s="154">
        <f>C429+C458</f>
        <v>1274364</v>
      </c>
      <c r="D474" s="154">
        <f>D429+D458</f>
        <v>609122</v>
      </c>
      <c r="E474" s="154">
        <f>E429+E458</f>
        <v>5000</v>
      </c>
    </row>
    <row r="475" spans="1:8" ht="25.5">
      <c r="A475" s="25" t="s">
        <v>200</v>
      </c>
      <c r="B475" s="154">
        <f>B132</f>
        <v>144810</v>
      </c>
      <c r="C475" s="154"/>
      <c r="D475" s="154"/>
      <c r="E475" s="154">
        <f>E132</f>
        <v>144810</v>
      </c>
    </row>
    <row r="476" spans="1:8">
      <c r="A476" s="26" t="s">
        <v>208</v>
      </c>
      <c r="B476" s="167">
        <f>B137+B36+B46</f>
        <v>923209</v>
      </c>
      <c r="C476" s="167">
        <f>C137+C36+C46</f>
        <v>149328</v>
      </c>
      <c r="D476" s="167"/>
      <c r="E476" s="167">
        <f>E137+E36+E46</f>
        <v>773881</v>
      </c>
    </row>
    <row r="478" spans="1:8">
      <c r="A478" s="7"/>
      <c r="B478" s="7"/>
      <c r="C478" s="7"/>
      <c r="D478" s="59"/>
      <c r="E478" s="7"/>
    </row>
    <row r="479" spans="1:8">
      <c r="A479" s="7"/>
      <c r="B479" s="7"/>
      <c r="C479" s="7"/>
      <c r="D479" s="59"/>
      <c r="E479" s="7"/>
    </row>
    <row r="480" spans="1:8">
      <c r="A480" s="7"/>
      <c r="B480" s="7"/>
      <c r="C480" s="7"/>
      <c r="D480" s="59"/>
      <c r="E480" s="7"/>
    </row>
    <row r="481" spans="1:5">
      <c r="A481" s="7"/>
      <c r="B481" s="7"/>
      <c r="C481" s="7"/>
      <c r="D481" s="59"/>
      <c r="E481" s="7"/>
    </row>
    <row r="482" spans="1:5">
      <c r="A482" s="7"/>
      <c r="B482" s="7"/>
      <c r="C482" s="7"/>
      <c r="D482" s="59"/>
      <c r="E482" s="7"/>
    </row>
    <row r="483" spans="1:5">
      <c r="A483" s="7"/>
      <c r="B483" s="7"/>
      <c r="C483" s="7"/>
      <c r="D483" s="59"/>
      <c r="E483" s="7"/>
    </row>
    <row r="484" spans="1:5">
      <c r="A484" s="7"/>
      <c r="B484" s="7"/>
      <c r="C484" s="7"/>
      <c r="D484" s="59"/>
      <c r="E484" s="7"/>
    </row>
    <row r="485" spans="1:5">
      <c r="A485" s="7"/>
      <c r="B485" s="7"/>
      <c r="C485" s="7"/>
      <c r="D485" s="59"/>
      <c r="E485" s="7"/>
    </row>
    <row r="486" spans="1:5">
      <c r="A486" s="7"/>
      <c r="B486" s="7"/>
      <c r="C486" s="7"/>
      <c r="D486" s="59"/>
      <c r="E486" s="7"/>
    </row>
    <row r="487" spans="1:5">
      <c r="A487" s="7"/>
      <c r="B487" s="7"/>
      <c r="C487" s="7"/>
      <c r="D487" s="59"/>
      <c r="E487" s="7"/>
    </row>
    <row r="488" spans="1:5">
      <c r="A488" s="7"/>
      <c r="B488" s="7"/>
      <c r="C488" s="7"/>
      <c r="D488" s="59"/>
      <c r="E488" s="7"/>
    </row>
    <row r="489" spans="1:5">
      <c r="A489" s="7"/>
      <c r="B489" s="7"/>
      <c r="C489" s="7"/>
      <c r="D489" s="59"/>
      <c r="E489" s="7"/>
    </row>
    <row r="490" spans="1:5">
      <c r="A490" s="7"/>
      <c r="B490" s="7"/>
      <c r="C490" s="7"/>
      <c r="D490" s="59"/>
      <c r="E490" s="7"/>
    </row>
    <row r="491" spans="1:5">
      <c r="A491" s="7"/>
      <c r="B491" s="7"/>
      <c r="C491" s="7"/>
      <c r="D491" s="59"/>
      <c r="E491" s="7"/>
    </row>
    <row r="492" spans="1:5">
      <c r="A492" s="7"/>
      <c r="B492" s="7"/>
      <c r="C492" s="7"/>
      <c r="D492" s="59"/>
      <c r="E492" s="7"/>
    </row>
    <row r="493" spans="1:5">
      <c r="A493" s="7"/>
      <c r="B493" s="7"/>
      <c r="C493" s="7"/>
      <c r="D493" s="59"/>
      <c r="E493" s="7"/>
    </row>
    <row r="494" spans="1:5">
      <c r="A494" s="7"/>
      <c r="B494" s="7"/>
      <c r="C494" s="7"/>
      <c r="D494" s="59"/>
      <c r="E494" s="7"/>
    </row>
    <row r="495" spans="1:5">
      <c r="A495" s="7"/>
      <c r="B495" s="7"/>
      <c r="C495" s="7"/>
      <c r="D495" s="59"/>
      <c r="E495" s="7"/>
    </row>
    <row r="496" spans="1:5">
      <c r="A496" s="7"/>
      <c r="B496" s="7"/>
      <c r="C496" s="7"/>
      <c r="D496" s="59"/>
      <c r="E496" s="7"/>
    </row>
    <row r="497" spans="1:5">
      <c r="A497" s="7"/>
      <c r="B497" s="7"/>
      <c r="C497" s="7"/>
      <c r="D497" s="59"/>
      <c r="E497" s="7"/>
    </row>
    <row r="498" spans="1:5">
      <c r="A498" s="7"/>
      <c r="B498" s="7"/>
      <c r="C498" s="7"/>
      <c r="D498" s="59"/>
      <c r="E498" s="7"/>
    </row>
    <row r="499" spans="1:5">
      <c r="A499" s="7"/>
      <c r="B499" s="7"/>
      <c r="C499" s="7"/>
      <c r="D499" s="59"/>
      <c r="E499" s="7"/>
    </row>
    <row r="500" spans="1:5">
      <c r="A500" s="7"/>
      <c r="B500" s="7"/>
      <c r="C500" s="7"/>
      <c r="D500" s="59"/>
      <c r="E500" s="7"/>
    </row>
    <row r="501" spans="1:5">
      <c r="A501" s="7"/>
      <c r="B501" s="7"/>
      <c r="C501" s="7"/>
      <c r="D501" s="59"/>
      <c r="E501" s="7"/>
    </row>
    <row r="502" spans="1:5">
      <c r="A502" s="7"/>
      <c r="B502" s="7"/>
      <c r="C502" s="7"/>
      <c r="D502" s="59"/>
      <c r="E502" s="7"/>
    </row>
    <row r="503" spans="1:5">
      <c r="A503" s="7"/>
      <c r="B503" s="7"/>
      <c r="C503" s="7"/>
      <c r="D503" s="59"/>
      <c r="E503" s="7"/>
    </row>
    <row r="504" spans="1:5">
      <c r="A504" s="7"/>
      <c r="B504" s="7"/>
      <c r="C504" s="7"/>
      <c r="D504" s="59"/>
      <c r="E504" s="7"/>
    </row>
    <row r="505" spans="1:5">
      <c r="A505" s="7"/>
      <c r="B505" s="7"/>
      <c r="C505" s="7"/>
      <c r="D505" s="59"/>
      <c r="E505" s="7"/>
    </row>
    <row r="506" spans="1:5">
      <c r="A506" s="7"/>
      <c r="B506" s="7"/>
      <c r="C506" s="7"/>
      <c r="D506" s="59"/>
      <c r="E506" s="7"/>
    </row>
    <row r="507" spans="1:5">
      <c r="A507" s="7"/>
      <c r="B507" s="7"/>
      <c r="C507" s="7"/>
      <c r="D507" s="59"/>
      <c r="E507" s="7"/>
    </row>
    <row r="508" spans="1:5">
      <c r="A508" s="7"/>
      <c r="B508" s="7"/>
      <c r="C508" s="7"/>
      <c r="D508" s="59"/>
      <c r="E508" s="7"/>
    </row>
    <row r="509" spans="1:5">
      <c r="A509" s="7"/>
      <c r="B509" s="7"/>
      <c r="C509" s="7"/>
      <c r="D509" s="59"/>
      <c r="E509" s="7"/>
    </row>
    <row r="510" spans="1:5">
      <c r="A510" s="7"/>
      <c r="B510" s="7"/>
      <c r="C510" s="7"/>
      <c r="D510" s="59"/>
      <c r="E510" s="7"/>
    </row>
    <row r="511" spans="1:5">
      <c r="A511" s="7"/>
      <c r="B511" s="7"/>
      <c r="C511" s="7"/>
      <c r="D511" s="59"/>
      <c r="E511" s="7"/>
    </row>
    <row r="512" spans="1:5">
      <c r="A512" s="7"/>
      <c r="B512" s="7"/>
      <c r="C512" s="7"/>
      <c r="D512" s="59"/>
      <c r="E512" s="7"/>
    </row>
    <row r="513" spans="1:5">
      <c r="A513" s="7"/>
      <c r="B513" s="7"/>
      <c r="C513" s="7"/>
      <c r="D513" s="59"/>
      <c r="E513" s="7"/>
    </row>
    <row r="514" spans="1:5">
      <c r="A514" s="7"/>
      <c r="B514" s="7"/>
      <c r="C514" s="7"/>
      <c r="D514" s="59"/>
      <c r="E514" s="7"/>
    </row>
    <row r="515" spans="1:5">
      <c r="A515" s="7"/>
      <c r="B515" s="7"/>
      <c r="C515" s="7"/>
      <c r="D515" s="59"/>
      <c r="E515" s="7"/>
    </row>
    <row r="516" spans="1:5">
      <c r="A516" s="7"/>
      <c r="B516" s="7"/>
      <c r="C516" s="7"/>
      <c r="D516" s="59"/>
      <c r="E516" s="7"/>
    </row>
    <row r="517" spans="1:5">
      <c r="A517" s="7"/>
      <c r="B517" s="7"/>
      <c r="C517" s="7"/>
      <c r="D517" s="59"/>
      <c r="E517" s="7"/>
    </row>
    <row r="518" spans="1:5">
      <c r="A518" s="7"/>
      <c r="B518" s="7"/>
      <c r="C518" s="7"/>
      <c r="D518" s="59"/>
      <c r="E518" s="7"/>
    </row>
    <row r="519" spans="1:5">
      <c r="A519" s="7"/>
      <c r="B519" s="7"/>
      <c r="C519" s="7"/>
      <c r="D519" s="59"/>
      <c r="E519" s="7"/>
    </row>
    <row r="520" spans="1:5">
      <c r="A520" s="7"/>
      <c r="B520" s="7"/>
      <c r="C520" s="7"/>
      <c r="D520" s="59"/>
      <c r="E520" s="7"/>
    </row>
    <row r="521" spans="1:5">
      <c r="A521" s="7"/>
      <c r="B521" s="7"/>
      <c r="C521" s="7"/>
      <c r="D521" s="59"/>
      <c r="E521" s="7"/>
    </row>
    <row r="522" spans="1:5">
      <c r="A522" s="7"/>
      <c r="B522" s="7"/>
      <c r="C522" s="7"/>
      <c r="D522" s="59"/>
      <c r="E522" s="7"/>
    </row>
    <row r="523" spans="1:5">
      <c r="A523" s="7"/>
      <c r="B523" s="7"/>
      <c r="C523" s="7"/>
      <c r="D523" s="59"/>
      <c r="E523" s="7"/>
    </row>
    <row r="524" spans="1:5">
      <c r="A524" s="7"/>
      <c r="B524" s="7"/>
      <c r="C524" s="7"/>
      <c r="D524" s="59"/>
      <c r="E524" s="7"/>
    </row>
    <row r="525" spans="1:5">
      <c r="A525" s="7"/>
      <c r="B525" s="7"/>
      <c r="C525" s="7"/>
      <c r="D525" s="59"/>
      <c r="E525" s="7"/>
    </row>
    <row r="526" spans="1:5">
      <c r="A526" s="7"/>
      <c r="B526" s="7"/>
      <c r="C526" s="7"/>
      <c r="D526" s="59"/>
      <c r="E526" s="7"/>
    </row>
    <row r="527" spans="1:5">
      <c r="A527" s="7"/>
      <c r="B527" s="7"/>
      <c r="C527" s="7"/>
      <c r="D527" s="59"/>
      <c r="E527" s="7"/>
    </row>
    <row r="528" spans="1:5">
      <c r="A528" s="7"/>
      <c r="B528" s="7"/>
      <c r="C528" s="7"/>
      <c r="D528" s="59"/>
      <c r="E528" s="7"/>
    </row>
    <row r="529" spans="1:5">
      <c r="A529" s="7"/>
      <c r="B529" s="7"/>
      <c r="C529" s="7"/>
      <c r="D529" s="59"/>
      <c r="E529" s="7"/>
    </row>
    <row r="530" spans="1:5">
      <c r="A530" s="7"/>
      <c r="B530" s="7"/>
      <c r="C530" s="7"/>
      <c r="D530" s="59"/>
      <c r="E530" s="7"/>
    </row>
    <row r="531" spans="1:5">
      <c r="A531" s="7"/>
      <c r="B531" s="7"/>
      <c r="C531" s="7"/>
      <c r="D531" s="59"/>
      <c r="E531" s="7"/>
    </row>
    <row r="532" spans="1:5">
      <c r="A532" s="7"/>
      <c r="B532" s="7"/>
      <c r="C532" s="7"/>
      <c r="D532" s="59"/>
      <c r="E532" s="7"/>
    </row>
    <row r="533" spans="1:5">
      <c r="A533" s="7"/>
      <c r="B533" s="7"/>
      <c r="C533" s="7"/>
      <c r="D533" s="59"/>
      <c r="E533" s="7"/>
    </row>
    <row r="534" spans="1:5">
      <c r="A534" s="7"/>
      <c r="B534" s="7"/>
      <c r="C534" s="7"/>
      <c r="D534" s="59"/>
      <c r="E534" s="7"/>
    </row>
    <row r="535" spans="1:5">
      <c r="A535" s="7"/>
      <c r="B535" s="7"/>
      <c r="C535" s="7"/>
      <c r="D535" s="59"/>
      <c r="E535" s="7"/>
    </row>
    <row r="536" spans="1:5">
      <c r="A536" s="7"/>
      <c r="B536" s="7"/>
      <c r="C536" s="7"/>
      <c r="D536" s="59"/>
      <c r="E536" s="7"/>
    </row>
    <row r="537" spans="1:5">
      <c r="A537" s="7"/>
      <c r="B537" s="7"/>
      <c r="C537" s="7"/>
      <c r="D537" s="59"/>
      <c r="E537" s="7"/>
    </row>
    <row r="538" spans="1:5">
      <c r="A538" s="7"/>
      <c r="B538" s="7"/>
      <c r="C538" s="7"/>
      <c r="D538" s="59"/>
      <c r="E538" s="7"/>
    </row>
    <row r="539" spans="1:5">
      <c r="A539" s="7"/>
      <c r="B539" s="7"/>
      <c r="C539" s="7"/>
      <c r="D539" s="59"/>
      <c r="E539" s="7"/>
    </row>
    <row r="540" spans="1:5">
      <c r="A540" s="7"/>
      <c r="B540" s="7"/>
      <c r="C540" s="7"/>
      <c r="D540" s="59"/>
      <c r="E540" s="7"/>
    </row>
    <row r="541" spans="1:5">
      <c r="A541" s="7"/>
      <c r="B541" s="7"/>
      <c r="C541" s="7"/>
      <c r="D541" s="59"/>
      <c r="E541" s="7"/>
    </row>
    <row r="542" spans="1:5">
      <c r="A542" s="7"/>
      <c r="B542" s="7"/>
      <c r="C542" s="7"/>
      <c r="D542" s="59"/>
      <c r="E542" s="7"/>
    </row>
    <row r="543" spans="1:5">
      <c r="A543" s="7"/>
      <c r="B543" s="7"/>
      <c r="C543" s="7"/>
      <c r="D543" s="59"/>
      <c r="E543" s="7"/>
    </row>
    <row r="544" spans="1:5">
      <c r="A544" s="7"/>
      <c r="B544" s="7"/>
      <c r="C544" s="7"/>
      <c r="D544" s="59"/>
      <c r="E544" s="7"/>
    </row>
    <row r="545" spans="1:5">
      <c r="A545" s="7"/>
      <c r="B545" s="7"/>
      <c r="C545" s="7"/>
      <c r="D545" s="59"/>
      <c r="E545" s="7"/>
    </row>
    <row r="546" spans="1:5">
      <c r="A546" s="7"/>
      <c r="B546" s="7"/>
      <c r="C546" s="7"/>
      <c r="D546" s="59"/>
      <c r="E546" s="7"/>
    </row>
    <row r="547" spans="1:5">
      <c r="A547" s="7"/>
      <c r="B547" s="7"/>
      <c r="C547" s="7"/>
      <c r="D547" s="59"/>
      <c r="E547" s="7"/>
    </row>
    <row r="548" spans="1:5">
      <c r="A548" s="7"/>
      <c r="B548" s="7"/>
      <c r="C548" s="7"/>
      <c r="D548" s="59"/>
      <c r="E548" s="7"/>
    </row>
    <row r="549" spans="1:5">
      <c r="A549" s="7"/>
      <c r="B549" s="7"/>
      <c r="C549" s="7"/>
      <c r="D549" s="59"/>
      <c r="E549" s="7"/>
    </row>
    <row r="550" spans="1:5">
      <c r="A550" s="7"/>
      <c r="B550" s="7"/>
      <c r="C550" s="7"/>
      <c r="D550" s="59"/>
      <c r="E550" s="7"/>
    </row>
    <row r="551" spans="1:5">
      <c r="A551" s="7"/>
      <c r="B551" s="7"/>
      <c r="C551" s="7"/>
      <c r="D551" s="59"/>
      <c r="E551" s="7"/>
    </row>
    <row r="552" spans="1:5">
      <c r="A552" s="7"/>
      <c r="B552" s="7"/>
      <c r="C552" s="7"/>
      <c r="D552" s="59"/>
      <c r="E552" s="7"/>
    </row>
    <row r="553" spans="1:5">
      <c r="A553" s="7"/>
      <c r="B553" s="7"/>
      <c r="C553" s="7"/>
      <c r="D553" s="59"/>
      <c r="E553" s="7"/>
    </row>
    <row r="554" spans="1:5">
      <c r="A554" s="7"/>
      <c r="B554" s="7"/>
      <c r="C554" s="7"/>
      <c r="D554" s="59"/>
      <c r="E554" s="7"/>
    </row>
    <row r="555" spans="1:5">
      <c r="A555" s="7"/>
      <c r="B555" s="7"/>
      <c r="C555" s="7"/>
      <c r="D555" s="59"/>
      <c r="E555" s="7"/>
    </row>
    <row r="556" spans="1:5">
      <c r="A556" s="7"/>
      <c r="B556" s="7"/>
      <c r="C556" s="7"/>
      <c r="D556" s="59"/>
      <c r="E556" s="7"/>
    </row>
    <row r="557" spans="1:5">
      <c r="A557" s="7"/>
      <c r="B557" s="7"/>
      <c r="C557" s="7"/>
      <c r="D557" s="59"/>
      <c r="E557" s="7"/>
    </row>
    <row r="558" spans="1:5">
      <c r="A558" s="7"/>
      <c r="B558" s="7"/>
      <c r="C558" s="7"/>
      <c r="D558" s="59"/>
      <c r="E558" s="7"/>
    </row>
    <row r="559" spans="1:5">
      <c r="A559" s="7"/>
      <c r="B559" s="7"/>
      <c r="C559" s="7"/>
      <c r="D559" s="59"/>
      <c r="E559" s="7"/>
    </row>
    <row r="560" spans="1:5">
      <c r="A560" s="7"/>
      <c r="B560" s="7"/>
      <c r="C560" s="7"/>
      <c r="D560" s="59"/>
      <c r="E560" s="7"/>
    </row>
    <row r="561" spans="1:5">
      <c r="A561" s="7"/>
      <c r="B561" s="7"/>
      <c r="C561" s="7"/>
      <c r="D561" s="59"/>
      <c r="E561" s="7"/>
    </row>
    <row r="562" spans="1:5">
      <c r="A562" s="7"/>
      <c r="B562" s="7"/>
      <c r="C562" s="7"/>
      <c r="D562" s="59"/>
      <c r="E562" s="7"/>
    </row>
    <row r="563" spans="1:5">
      <c r="A563" s="7"/>
      <c r="B563" s="7"/>
      <c r="C563" s="7"/>
      <c r="D563" s="59"/>
      <c r="E563" s="7"/>
    </row>
    <row r="564" spans="1:5">
      <c r="A564" s="7"/>
      <c r="B564" s="7"/>
      <c r="C564" s="7"/>
      <c r="D564" s="59"/>
      <c r="E564" s="7"/>
    </row>
    <row r="565" spans="1:5">
      <c r="A565" s="7"/>
      <c r="B565" s="7"/>
      <c r="C565" s="7"/>
      <c r="D565" s="59"/>
      <c r="E565" s="7"/>
    </row>
    <row r="566" spans="1:5">
      <c r="A566" s="7"/>
      <c r="B566" s="7"/>
      <c r="C566" s="7"/>
      <c r="D566" s="59"/>
      <c r="E566" s="7"/>
    </row>
    <row r="567" spans="1:5">
      <c r="A567" s="7"/>
      <c r="B567" s="7"/>
      <c r="C567" s="7"/>
      <c r="D567" s="59"/>
      <c r="E567" s="7"/>
    </row>
    <row r="568" spans="1:5">
      <c r="A568" s="7"/>
      <c r="B568" s="7"/>
      <c r="C568" s="7"/>
      <c r="D568" s="59"/>
      <c r="E568" s="7"/>
    </row>
    <row r="569" spans="1:5">
      <c r="A569" s="7"/>
      <c r="B569" s="7"/>
      <c r="C569" s="7"/>
      <c r="D569" s="59"/>
      <c r="E569" s="7"/>
    </row>
    <row r="570" spans="1:5">
      <c r="A570" s="7"/>
      <c r="B570" s="7"/>
      <c r="C570" s="7"/>
      <c r="D570" s="59"/>
      <c r="E570" s="7"/>
    </row>
    <row r="571" spans="1:5">
      <c r="A571" s="7"/>
      <c r="B571" s="7"/>
      <c r="C571" s="7"/>
      <c r="D571" s="59"/>
      <c r="E571" s="7"/>
    </row>
    <row r="572" spans="1:5">
      <c r="A572" s="7"/>
      <c r="B572" s="7"/>
      <c r="C572" s="7"/>
      <c r="D572" s="59"/>
      <c r="E572" s="7"/>
    </row>
    <row r="573" spans="1:5">
      <c r="A573" s="7"/>
      <c r="B573" s="7"/>
      <c r="C573" s="7"/>
      <c r="D573" s="59"/>
      <c r="E573" s="7"/>
    </row>
  </sheetData>
  <mergeCells count="16">
    <mergeCell ref="A2:E2"/>
    <mergeCell ref="A25:E25"/>
    <mergeCell ref="A4:A6"/>
    <mergeCell ref="B4:B6"/>
    <mergeCell ref="C4:E4"/>
    <mergeCell ref="C5:D5"/>
    <mergeCell ref="A7:E7"/>
    <mergeCell ref="A430:E430"/>
    <mergeCell ref="A186:E186"/>
    <mergeCell ref="A30:E30"/>
    <mergeCell ref="A37:E37"/>
    <mergeCell ref="A138:E138"/>
    <mergeCell ref="A42:E42"/>
    <mergeCell ref="A107:E107"/>
    <mergeCell ref="A129:E129"/>
    <mergeCell ref="A114:E114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priedas</vt:lpstr>
      <vt:lpstr>3 priedas</vt:lpstr>
      <vt:lpstr>2 priedas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</cp:lastModifiedBy>
  <cp:lastPrinted>2015-01-21T14:36:48Z</cp:lastPrinted>
  <dcterms:created xsi:type="dcterms:W3CDTF">2005-12-13T07:19:10Z</dcterms:created>
  <dcterms:modified xsi:type="dcterms:W3CDTF">2015-01-22T09:40:22Z</dcterms:modified>
</cp:coreProperties>
</file>