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30" windowWidth="15480" windowHeight="11640"/>
  </bookViews>
  <sheets>
    <sheet name="1 lentele" sheetId="2" r:id="rId1"/>
    <sheet name="Priemoniu vykdytoju kodai" sheetId="3" r:id="rId2"/>
  </sheets>
  <calcPr calcId="125725"/>
</workbook>
</file>

<file path=xl/calcChain.xml><?xml version="1.0" encoding="utf-8"?>
<calcChain xmlns="http://schemas.openxmlformats.org/spreadsheetml/2006/main">
  <c r="M88" i="2"/>
  <c r="L88"/>
  <c r="K88"/>
  <c r="J88"/>
  <c r="I88"/>
  <c r="H88"/>
  <c r="M86"/>
  <c r="L86"/>
  <c r="K86"/>
  <c r="J86"/>
  <c r="I86"/>
  <c r="H86"/>
  <c r="M83"/>
  <c r="L83"/>
  <c r="K83"/>
  <c r="J83"/>
  <c r="I83"/>
  <c r="H83"/>
  <c r="M80"/>
  <c r="M89"/>
  <c r="L80"/>
  <c r="L89"/>
  <c r="K80"/>
  <c r="K89"/>
  <c r="J80"/>
  <c r="J89"/>
  <c r="I80"/>
  <c r="I89"/>
  <c r="H80"/>
  <c r="H89"/>
  <c r="M74"/>
  <c r="L74"/>
  <c r="K74"/>
  <c r="J74"/>
  <c r="I74"/>
  <c r="H74"/>
  <c r="M71"/>
  <c r="L71"/>
  <c r="K71"/>
  <c r="J71"/>
  <c r="I71"/>
  <c r="H71"/>
  <c r="M69"/>
  <c r="L69"/>
  <c r="K69"/>
  <c r="J69"/>
  <c r="I69"/>
  <c r="H69"/>
  <c r="M67"/>
  <c r="M75"/>
  <c r="L67"/>
  <c r="L75"/>
  <c r="K67"/>
  <c r="K75"/>
  <c r="J67"/>
  <c r="J75"/>
  <c r="I67"/>
  <c r="I75"/>
  <c r="H67"/>
  <c r="H75"/>
  <c r="M62"/>
  <c r="L62"/>
  <c r="K62"/>
  <c r="J62"/>
  <c r="I62"/>
  <c r="H62"/>
  <c r="M59"/>
  <c r="L59"/>
  <c r="K59"/>
  <c r="J59"/>
  <c r="I59"/>
  <c r="H59"/>
  <c r="M56"/>
  <c r="L56"/>
  <c r="K56"/>
  <c r="J56"/>
  <c r="I56"/>
  <c r="H56"/>
  <c r="M54"/>
  <c r="L54"/>
  <c r="K54"/>
  <c r="J54"/>
  <c r="I54"/>
  <c r="H54"/>
  <c r="M51"/>
  <c r="L51"/>
  <c r="K51"/>
  <c r="J51"/>
  <c r="I51"/>
  <c r="H51"/>
  <c r="M48"/>
  <c r="M63"/>
  <c r="L48"/>
  <c r="L63"/>
  <c r="K48"/>
  <c r="K63"/>
  <c r="J48"/>
  <c r="J63"/>
  <c r="I48"/>
  <c r="I63"/>
  <c r="H48"/>
  <c r="H63"/>
  <c r="M42"/>
  <c r="L42"/>
  <c r="K42"/>
  <c r="J42"/>
  <c r="I42"/>
  <c r="H42"/>
  <c r="M40"/>
  <c r="L40"/>
  <c r="K40"/>
  <c r="J40"/>
  <c r="I40"/>
  <c r="H40"/>
  <c r="M38"/>
  <c r="L38"/>
  <c r="K38"/>
  <c r="J38"/>
  <c r="I38"/>
  <c r="H38"/>
  <c r="M34"/>
  <c r="L34"/>
  <c r="K34"/>
  <c r="J34"/>
  <c r="I34"/>
  <c r="H34"/>
  <c r="M32"/>
  <c r="L32"/>
  <c r="K32"/>
  <c r="J32"/>
  <c r="I32"/>
  <c r="H32"/>
  <c r="M28"/>
  <c r="L28"/>
  <c r="K28"/>
  <c r="J28"/>
  <c r="I28"/>
  <c r="H28"/>
  <c r="M24"/>
  <c r="L24"/>
  <c r="K24"/>
  <c r="J24"/>
  <c r="I24"/>
  <c r="H24"/>
  <c r="M21"/>
  <c r="L21"/>
  <c r="K21"/>
  <c r="J21"/>
  <c r="I21"/>
  <c r="H21"/>
  <c r="M16"/>
  <c r="L16"/>
  <c r="K16"/>
  <c r="J16"/>
  <c r="I16"/>
  <c r="H16"/>
  <c r="M12"/>
  <c r="M43"/>
  <c r="L12"/>
  <c r="L43"/>
  <c r="K12"/>
  <c r="K43"/>
  <c r="J12"/>
  <c r="J43"/>
  <c r="I12"/>
  <c r="I43"/>
  <c r="H12"/>
  <c r="H43"/>
  <c r="I102"/>
  <c r="J102"/>
  <c r="K102"/>
  <c r="L102"/>
  <c r="M102"/>
  <c r="I99"/>
  <c r="J99"/>
  <c r="K99"/>
  <c r="L99"/>
  <c r="M99"/>
  <c r="I107"/>
  <c r="J107"/>
  <c r="K107"/>
  <c r="L107"/>
  <c r="M107"/>
  <c r="I104"/>
  <c r="J104"/>
  <c r="K104"/>
  <c r="L104"/>
  <c r="M104"/>
  <c r="I92"/>
  <c r="I108"/>
  <c r="J92"/>
  <c r="K92"/>
  <c r="K108"/>
  <c r="L92"/>
  <c r="M92"/>
  <c r="M108"/>
  <c r="H111"/>
  <c r="I109"/>
  <c r="K109"/>
  <c r="M109"/>
  <c r="L108"/>
  <c r="L109"/>
  <c r="J108"/>
  <c r="J109"/>
  <c r="I112"/>
  <c r="H104"/>
  <c r="H107"/>
  <c r="H102"/>
  <c r="H99"/>
  <c r="H96"/>
  <c r="H92"/>
  <c r="H127"/>
  <c r="H121"/>
  <c r="L112"/>
  <c r="H133"/>
  <c r="M112"/>
  <c r="K112"/>
  <c r="J112"/>
  <c r="H108"/>
  <c r="H109"/>
  <c r="H112"/>
</calcChain>
</file>

<file path=xl/sharedStrings.xml><?xml version="1.0" encoding="utf-8"?>
<sst xmlns="http://schemas.openxmlformats.org/spreadsheetml/2006/main" count="535" uniqueCount="213">
  <si>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</si>
  <si>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</si>
  <si>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</si>
  <si>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</si>
  <si>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</si>
  <si>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</si>
  <si>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</si>
  <si>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</si>
  <si>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</si>
  <si>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</si>
  <si>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</si>
  <si>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</si>
  <si>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</si>
  <si>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</si>
  <si>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</si>
  <si>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</si>
  <si>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</si>
  <si>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</si>
  <si>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</si>
  <si>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</si>
  <si>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</si>
  <si>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</si>
  <si>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</si>
  <si>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</si>
  <si>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</si>
  <si>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</si>
  <si>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</si>
  <si>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</si>
  <si>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</si>
  <si>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</si>
  <si>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>Rezultato, produkto kriterijaus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</si>
  <si>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</si>
  <si>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</si>
  <si>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</si>
  <si>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</si>
  <si>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</si>
  <si>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</si>
  <si>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</si>
  <si>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</si>
  <si>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</si>
  <si>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</si>
  <si>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</si>
  <si>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</si>
  <si>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</si>
  <si>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</si>
  <si>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</si>
  <si>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</si>
  <si>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</si>
  <si>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</si>
  <si>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</si>
  <si>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</si>
  <si>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</si>
  <si>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</si>
  <si>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</si>
  <si>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</si>
  <si>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</si>
  <si>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</si>
  <si>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</si>
  <si>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</si>
  <si>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</si>
  <si>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</si>
  <si>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</si>
  <si>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</si>
  <si>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karo prievolės specialistas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</si>
  <si>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</si>
  <si>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</si>
  <si>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</si>
  <si>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</si>
  <si>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</si>
  <si>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KULTŪROS IR MENO PROGRAMA (11)</t>
  </si>
  <si>
    <t>Sudaryti sąlygas Muzikinio teatro veiklai</t>
  </si>
  <si>
    <t>Sudaryti sąlygas koncertinės įstaigos „Panevėžio garsas“ veiklai</t>
  </si>
  <si>
    <t>Sudaryti sąlygas Dailės galerijos veiklai</t>
  </si>
  <si>
    <t>Sudaryti sąlygas teatro ,,Menas“ veiklai</t>
  </si>
  <si>
    <t>Sudaryti sąlygas Lėlių vežimo teatro veiklai</t>
  </si>
  <si>
    <t>Spektaklių skaičius per metus</t>
  </si>
  <si>
    <t xml:space="preserve">Premjerų skaičius per metus </t>
  </si>
  <si>
    <t>Koncertų skaičius per metus</t>
  </si>
  <si>
    <t>Parodų skaičius per metus</t>
  </si>
  <si>
    <t>Nekomercinio kino rodymas</t>
  </si>
  <si>
    <t>Kino renginių skaičius</t>
  </si>
  <si>
    <t xml:space="preserve">Žiūrovų (lankytojų) skaičius  </t>
  </si>
  <si>
    <t>03</t>
  </si>
  <si>
    <t>04</t>
  </si>
  <si>
    <t>05</t>
  </si>
  <si>
    <t>Sudaryti sąlygas Savivaldybės viešosios bibliotekos veiklai</t>
  </si>
  <si>
    <t xml:space="preserve">Viešosios bibliotekos skaitytojų skaičius </t>
  </si>
  <si>
    <t>Įsigytų naujų knygų skaičius</t>
  </si>
  <si>
    <t>Puoselėti kultūros paveldą</t>
  </si>
  <si>
    <t>Užtikrinti Kraštotyros muziejaus veiklą</t>
  </si>
  <si>
    <t>Remti naujų kultūros paveldo ekspozicijų įrengimo projektus</t>
  </si>
  <si>
    <t>Kraštotyros muziejaus lankytojų skaičius</t>
  </si>
  <si>
    <t>Naujų edukacinių programų skaičius</t>
  </si>
  <si>
    <t>Edukacinių programų lankytojų skaičius per metus</t>
  </si>
  <si>
    <t>Naujų kultūros paveldo ekspozicijų skaičius</t>
  </si>
  <si>
    <t>Sudaryti sąlygas kultūros centro Panevėžio bendruomenių rūmų veiklai</t>
  </si>
  <si>
    <t>Meno kolektyvų, klubų, būrelių skaičius</t>
  </si>
  <si>
    <t>Renginių miesto bendruomenei skaičius per metus</t>
  </si>
  <si>
    <t>288724610</t>
  </si>
  <si>
    <t>191782373</t>
  </si>
  <si>
    <t>190432352</t>
  </si>
  <si>
    <t>148428990</t>
  </si>
  <si>
    <t>190866014</t>
  </si>
  <si>
    <t>148504349</t>
  </si>
  <si>
    <t>190431250</t>
  </si>
  <si>
    <t xml:space="preserve">190431446 </t>
  </si>
  <si>
    <t>3</t>
  </si>
  <si>
    <t>11000</t>
  </si>
  <si>
    <t>45</t>
  </si>
  <si>
    <t>Naujų parengtų programų skaičius per metus</t>
  </si>
  <si>
    <t>4</t>
  </si>
  <si>
    <t>30</t>
  </si>
  <si>
    <t>70 %</t>
  </si>
  <si>
    <t xml:space="preserve">Naujų parengtų programų skaičius </t>
  </si>
  <si>
    <t>288724610
193278297</t>
  </si>
  <si>
    <t>SB</t>
  </si>
  <si>
    <t>06</t>
  </si>
  <si>
    <t>07</t>
  </si>
  <si>
    <t>Užtikrinti Panevėžio paveldo skaitmeninimą ir skelbimą</t>
  </si>
  <si>
    <t>Aptarnaujamų prieigų skaičius</t>
  </si>
  <si>
    <t>2</t>
  </si>
  <si>
    <t>Naujų parengtų edukacinių programų skaičius</t>
  </si>
  <si>
    <t>Edukacinių programų dalyvių skaičius</t>
  </si>
  <si>
    <t>Interneto lankytojų skaičius</t>
  </si>
  <si>
    <t>Skirtų stipendijų skaičius</t>
  </si>
  <si>
    <t>12500</t>
  </si>
  <si>
    <t>200</t>
  </si>
  <si>
    <t>6000</t>
  </si>
  <si>
    <t>49</t>
  </si>
  <si>
    <t>Suskaitmenintų dokumentų skaičius</t>
  </si>
  <si>
    <t>60</t>
  </si>
  <si>
    <t>Paskelbtų suskaitmenintų dokumentų skaičius</t>
  </si>
  <si>
    <t>19</t>
  </si>
  <si>
    <t>Finansuotų „greitųjų“ projektų skaičius</t>
  </si>
  <si>
    <t>2014 metai</t>
  </si>
  <si>
    <t>6500</t>
  </si>
  <si>
    <t>70%</t>
  </si>
  <si>
    <t>16</t>
  </si>
  <si>
    <t>3000</t>
  </si>
  <si>
    <t>1000</t>
  </si>
  <si>
    <t>Formuoti Aukštaitijos dailės kolekciją</t>
  </si>
  <si>
    <t>Įsigyti naujų eksponatų ir papildyti jais Kraštotyros muziejaus ekspozicijas</t>
  </si>
  <si>
    <t>2015 metų išlaidų projektas, tūkst.Lt</t>
  </si>
  <si>
    <t>2015 metai</t>
  </si>
  <si>
    <t>Finansuoti įvairius renginius</t>
  </si>
  <si>
    <t>7000</t>
  </si>
  <si>
    <t>Asignavimai biudžetiniams 2014 metams, tūkst.Lt</t>
  </si>
  <si>
    <t>2016 metų išlaidų projektas, tūkst.Lt</t>
  </si>
  <si>
    <t>2016 metai</t>
  </si>
  <si>
    <t>Paversti Panevėžio miestą kultūros traukos centru</t>
  </si>
  <si>
    <t>Sudaryti sąlygas miesto gyventojams, ypač jaunimui, dalyvauti kultūros ir meno veikloje, ugdyti jų kūrybiškumą ir meninę raišką</t>
  </si>
  <si>
    <t xml:space="preserve">Plėtoti meninį ugdymą Panevėžyje </t>
  </si>
  <si>
    <t>Remti naujoviškas sociakultūrines iniciatyvas, susijusias su miesto mikrorajonuose gyvenančiųjų įtraukimu į kultūros kūrimą ir sklaidą</t>
  </si>
  <si>
    <t>Įdiegti „greitųjų“ projektų dalinį finansavimą</t>
  </si>
  <si>
    <t>Sudaryti sąlygas mėgėjų meno kolektyvams dalyvauti Pasaulio lietuvių dainų šventėje Vilniuje</t>
  </si>
  <si>
    <t xml:space="preserve">Į meninį ugdymą įtrauktų gyventojų skaičius
</t>
  </si>
  <si>
    <t xml:space="preserve">Paremtų meninio ugdymo projektų skaičius </t>
  </si>
  <si>
    <t>Paremtų kultūros ir sklaidos projektų skaičius</t>
  </si>
  <si>
    <t>Pasaulio lietuvių dainų šventėje Vilniuje dalyvavusių mėgėjų meno kolektyvų skaičius</t>
  </si>
  <si>
    <t>420</t>
  </si>
  <si>
    <t>5</t>
  </si>
  <si>
    <t>Didinti kultūros ir meno indėlį į miesto gyvybiškumą</t>
  </si>
  <si>
    <t>Pritaikyti miesto viešąsias erdves kultūrinei veiklai</t>
  </si>
  <si>
    <t>Remti tradicinius ir unikalius miesto kultūros renginius, akcijas, forumus</t>
  </si>
  <si>
    <t>Parengti trimetę menininkų, kultūros specialistų pasikeitimo patirtimi su miestais partneriais programą</t>
  </si>
  <si>
    <t>Kelti kultūros darbuotojų kompetencijas</t>
  </si>
  <si>
    <t>20; 0</t>
  </si>
  <si>
    <t>Viešųjų erdvių, pritaikytų kultūrinei veiklai, skaičius</t>
  </si>
  <si>
    <t>Viešųjų erdvių, kuriose įrengtos šiuolaikinio meno instaliacijos, skaičius</t>
  </si>
  <si>
    <t>Paremtų kultūros renginių, akcijų, forumų skaičius</t>
  </si>
  <si>
    <t xml:space="preserve">Parengta trimetė programa </t>
  </si>
  <si>
    <t>Įgyvendinama programa</t>
  </si>
  <si>
    <t>Kvalifikaciją kėlusių darbuotojų skaičius</t>
  </si>
  <si>
    <t>Sudaryti tinkamas sąlygas profesionalaus meno kūrybai, įkurti ir vystyti kūrybinių industrijų sektorių mieste</t>
  </si>
  <si>
    <t>08</t>
  </si>
  <si>
    <t>09</t>
  </si>
  <si>
    <t>10</t>
  </si>
  <si>
    <t>Sudaryti sąlygas kino centrui „Garsas“ nekomercinio kino sklaidai</t>
  </si>
  <si>
    <t>Skirti stipendijas menininkams</t>
  </si>
  <si>
    <t>Remti iniciatyvas, skatinančias profesionalių menininkų įtraukimą į vietos kultūrinius projektus</t>
  </si>
  <si>
    <t>Parengti kūrybinių industrijų galimybių plėtros studiją ir pagal ją įgyvendinti priemones</t>
  </si>
  <si>
    <t>Nuosekliai ir planingai remti tarptautinius profesionalaus meno festivalius vykstančius mieste</t>
  </si>
  <si>
    <t>302477544</t>
  </si>
  <si>
    <t xml:space="preserve">Parodų lankytojų skaičius  </t>
  </si>
  <si>
    <t>Kino edukacinių programų dalyvių skaičius</t>
  </si>
  <si>
    <t>Užtikrinti, kad kultūra Panevėžyje būtų aukštos šiuolaikiškos kokybės ir išsiskirtų iš kitų miestų</t>
  </si>
  <si>
    <t>Modernizuoti kultūros įstaigų fizinę ir informacinę infrastruktūrą</t>
  </si>
  <si>
    <t>Aktyvinti skaitmeninimo procesus</t>
  </si>
  <si>
    <t>Modernizuoti muziejaus ekspozicijas, diegti interaktyvius kūrybinius sprendimus ir pritaikyti įvairių socialinių bei amžiaus grupių poreikiams</t>
  </si>
  <si>
    <t>Sudaryti infrastruktūrines sąlygas miesto viešųjų bibliotekų paslaugų plėtrai ir kaitai</t>
  </si>
  <si>
    <t>Skaitmenizuotų įstaigų skaičius</t>
  </si>
  <si>
    <t>Modernizuotų ekspozicijų skaičius</t>
  </si>
  <si>
    <t>Modernizuotų bibliotekų skaičius</t>
  </si>
  <si>
    <t>Asignavimų poreikis biudžetiniams 2014 metams, tūkst.Lt</t>
  </si>
  <si>
    <t>450</t>
  </si>
  <si>
    <t>25</t>
  </si>
  <si>
    <t>20</t>
  </si>
  <si>
    <t>0</t>
  </si>
  <si>
    <t>10000</t>
  </si>
  <si>
    <t>40</t>
  </si>
  <si>
    <t>20000</t>
  </si>
  <si>
    <t>Paremtų profesionalaus meno projektų skaičius</t>
  </si>
  <si>
    <t>Įgyvendintų priemonių skaičius</t>
  </si>
  <si>
    <t>1</t>
  </si>
  <si>
    <t>Parengta studija</t>
  </si>
  <si>
    <t>Paremtų tarptautinių profesionalaus meno festivalių skaičius</t>
  </si>
  <si>
    <t>Įsigyta dailės kūrinių</t>
  </si>
  <si>
    <t>Įsigytų eksponatų skaičius</t>
  </si>
  <si>
    <t>Parengtas kultūros įstaigų modernizavimo planas</t>
  </si>
  <si>
    <t>Sutvarkytų įstaigos skaičius</t>
  </si>
  <si>
    <t>100</t>
  </si>
  <si>
    <t>2013 m. skoloms apmokėti</t>
  </si>
  <si>
    <t>PATVIRTINTA  
Panevėžio miesto savivaldybės tarybos
2014 m. vasario 24  d. sprendimu Nr. 1-45
(2014 m. kovo  d. Tarybos sprendimo Nr.   redakcija)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</si>
</sst>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8" fillId="0" borderId="6" xfId="0" applyNumberFormat="1" applyFont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0" fillId="5" borderId="9" xfId="0" applyFont="1" applyFill="1" applyBorder="1" applyAlignment="1">
      <alignment horizontal="center" vertical="top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49" fontId="7" fillId="3" borderId="10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top"/>
    </xf>
    <xf numFmtId="0" fontId="16" fillId="0" borderId="13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6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18" fillId="0" borderId="18" xfId="0" applyFont="1" applyBorder="1" applyAlignment="1">
      <alignment wrapText="1"/>
    </xf>
    <xf numFmtId="0" fontId="21" fillId="0" borderId="0" xfId="0" applyFont="1" applyAlignment="1">
      <alignment horizontal="center" vertical="top"/>
    </xf>
    <xf numFmtId="49" fontId="6" fillId="4" borderId="18" xfId="0" applyNumberFormat="1" applyFont="1" applyFill="1" applyBorder="1" applyAlignment="1">
      <alignment vertical="top"/>
    </xf>
    <xf numFmtId="0" fontId="6" fillId="0" borderId="19" xfId="0" applyFont="1" applyBorder="1" applyAlignment="1"/>
    <xf numFmtId="49" fontId="6" fillId="0" borderId="19" xfId="0" applyNumberFormat="1" applyFont="1" applyFill="1" applyBorder="1" applyAlignment="1">
      <alignment vertical="top" wrapText="1"/>
    </xf>
    <xf numFmtId="49" fontId="6" fillId="0" borderId="20" xfId="0" applyNumberFormat="1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49" fontId="6" fillId="0" borderId="18" xfId="0" applyNumberFormat="1" applyFont="1" applyFill="1" applyBorder="1" applyAlignment="1">
      <alignment vertical="top" wrapText="1"/>
    </xf>
    <xf numFmtId="49" fontId="2" fillId="0" borderId="22" xfId="0" applyNumberFormat="1" applyFont="1" applyFill="1" applyBorder="1" applyAlignment="1">
      <alignment horizontal="center" vertical="top" wrapText="1"/>
    </xf>
    <xf numFmtId="49" fontId="2" fillId="0" borderId="23" xfId="0" applyNumberFormat="1" applyFont="1" applyFill="1" applyBorder="1" applyAlignment="1">
      <alignment horizontal="center" vertical="top" wrapText="1"/>
    </xf>
    <xf numFmtId="0" fontId="18" fillId="0" borderId="24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9" fontId="18" fillId="0" borderId="26" xfId="0" applyNumberFormat="1" applyFont="1" applyFill="1" applyBorder="1" applyAlignment="1">
      <alignment horizontal="left" vertical="top" wrapText="1"/>
    </xf>
    <xf numFmtId="0" fontId="2" fillId="0" borderId="27" xfId="0" applyFont="1" applyBorder="1" applyAlignment="1">
      <alignment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30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29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32" xfId="0" applyNumberFormat="1" applyFont="1" applyFill="1" applyBorder="1" applyAlignment="1">
      <alignment horizontal="center" vertical="top"/>
    </xf>
    <xf numFmtId="0" fontId="4" fillId="0" borderId="26" xfId="0" applyNumberFormat="1" applyFont="1" applyFill="1" applyBorder="1" applyAlignment="1">
      <alignment horizontal="center" vertical="top"/>
    </xf>
    <xf numFmtId="0" fontId="4" fillId="0" borderId="33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/>
    </xf>
    <xf numFmtId="164" fontId="8" fillId="0" borderId="21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49" fontId="6" fillId="4" borderId="21" xfId="0" applyNumberFormat="1" applyFont="1" applyFill="1" applyBorder="1" applyAlignment="1">
      <alignment vertical="top"/>
    </xf>
    <xf numFmtId="164" fontId="8" fillId="0" borderId="36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vertical="top" wrapText="1"/>
    </xf>
    <xf numFmtId="164" fontId="7" fillId="5" borderId="39" xfId="0" applyNumberFormat="1" applyFont="1" applyFill="1" applyBorder="1" applyAlignment="1">
      <alignment horizontal="center" vertical="center"/>
    </xf>
    <xf numFmtId="164" fontId="7" fillId="5" borderId="40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top"/>
    </xf>
    <xf numFmtId="49" fontId="2" fillId="0" borderId="23" xfId="0" applyNumberFormat="1" applyFont="1" applyFill="1" applyBorder="1" applyAlignment="1">
      <alignment horizontal="center" vertical="top"/>
    </xf>
    <xf numFmtId="0" fontId="18" fillId="0" borderId="20" xfId="0" applyFont="1" applyBorder="1" applyAlignment="1">
      <alignment wrapText="1"/>
    </xf>
    <xf numFmtId="49" fontId="4" fillId="0" borderId="30" xfId="0" applyNumberFormat="1" applyFont="1" applyFill="1" applyBorder="1" applyAlignment="1">
      <alignment vertical="top" wrapText="1"/>
    </xf>
    <xf numFmtId="49" fontId="4" fillId="0" borderId="31" xfId="0" applyNumberFormat="1" applyFont="1" applyFill="1" applyBorder="1" applyAlignment="1">
      <alignment vertical="top" wrapText="1"/>
    </xf>
    <xf numFmtId="0" fontId="18" fillId="0" borderId="38" xfId="0" applyFont="1" applyBorder="1" applyAlignment="1">
      <alignment wrapText="1"/>
    </xf>
    <xf numFmtId="49" fontId="6" fillId="4" borderId="38" xfId="0" applyNumberFormat="1" applyFont="1" applyFill="1" applyBorder="1" applyAlignment="1">
      <alignment vertical="top" wrapText="1"/>
    </xf>
    <xf numFmtId="49" fontId="7" fillId="2" borderId="41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164" fontId="7" fillId="2" borderId="3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164" fontId="7" fillId="5" borderId="42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5" borderId="43" xfId="0" applyNumberFormat="1" applyFont="1" applyFill="1" applyBorder="1" applyAlignment="1">
      <alignment horizontal="center" vertical="center"/>
    </xf>
    <xf numFmtId="164" fontId="7" fillId="5" borderId="44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5" borderId="45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164" fontId="8" fillId="0" borderId="47" xfId="0" applyNumberFormat="1" applyFont="1" applyFill="1" applyBorder="1" applyAlignment="1">
      <alignment horizontal="center" vertical="center"/>
    </xf>
    <xf numFmtId="164" fontId="7" fillId="5" borderId="27" xfId="0" applyNumberFormat="1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vertical="top" wrapText="1"/>
    </xf>
    <xf numFmtId="0" fontId="8" fillId="0" borderId="18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 wrapText="1"/>
    </xf>
    <xf numFmtId="49" fontId="6" fillId="0" borderId="48" xfId="0" applyNumberFormat="1" applyFont="1" applyFill="1" applyBorder="1" applyAlignment="1">
      <alignment vertical="top" wrapText="1"/>
    </xf>
    <xf numFmtId="0" fontId="2" fillId="0" borderId="49" xfId="0" applyFont="1" applyBorder="1" applyAlignment="1">
      <alignment vertical="top"/>
    </xf>
    <xf numFmtId="49" fontId="6" fillId="4" borderId="18" xfId="0" applyNumberFormat="1" applyFont="1" applyFill="1" applyBorder="1" applyAlignment="1">
      <alignment vertical="top" wrapText="1"/>
    </xf>
    <xf numFmtId="0" fontId="8" fillId="3" borderId="41" xfId="0" applyFont="1" applyFill="1" applyBorder="1" applyAlignment="1">
      <alignment vertical="top" wrapText="1"/>
    </xf>
    <xf numFmtId="49" fontId="2" fillId="0" borderId="50" xfId="0" applyNumberFormat="1" applyFont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49" fontId="2" fillId="0" borderId="52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49" fontId="2" fillId="0" borderId="53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0" fontId="18" fillId="0" borderId="54" xfId="0" applyFont="1" applyBorder="1" applyAlignment="1">
      <alignment wrapText="1"/>
    </xf>
    <xf numFmtId="49" fontId="6" fillId="4" borderId="54" xfId="0" applyNumberFormat="1" applyFont="1" applyFill="1" applyBorder="1" applyAlignment="1">
      <alignment vertical="top" wrapText="1"/>
    </xf>
    <xf numFmtId="49" fontId="6" fillId="4" borderId="55" xfId="0" applyNumberFormat="1" applyFont="1" applyFill="1" applyBorder="1" applyAlignment="1">
      <alignment vertical="top" wrapText="1"/>
    </xf>
    <xf numFmtId="49" fontId="6" fillId="0" borderId="56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center" vertical="top"/>
    </xf>
    <xf numFmtId="0" fontId="11" fillId="0" borderId="20" xfId="0" applyFont="1" applyBorder="1" applyAlignment="1">
      <alignment wrapText="1"/>
    </xf>
    <xf numFmtId="0" fontId="6" fillId="0" borderId="50" xfId="0" applyFont="1" applyBorder="1" applyAlignment="1">
      <alignment horizontal="left" wrapText="1"/>
    </xf>
    <xf numFmtId="0" fontId="2" fillId="0" borderId="52" xfId="0" applyNumberFormat="1" applyFont="1" applyFill="1" applyBorder="1" applyAlignment="1">
      <alignment horizontal="center" vertical="top"/>
    </xf>
    <xf numFmtId="0" fontId="6" fillId="0" borderId="25" xfId="0" applyFont="1" applyBorder="1" applyAlignment="1">
      <alignment horizontal="left"/>
    </xf>
    <xf numFmtId="0" fontId="6" fillId="0" borderId="5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11" fillId="0" borderId="58" xfId="0" applyFont="1" applyBorder="1" applyAlignment="1">
      <alignment wrapText="1"/>
    </xf>
    <xf numFmtId="0" fontId="11" fillId="0" borderId="59" xfId="0" applyFont="1" applyBorder="1" applyAlignment="1">
      <alignment wrapText="1"/>
    </xf>
    <xf numFmtId="49" fontId="7" fillId="6" borderId="3" xfId="0" applyNumberFormat="1" applyFont="1" applyFill="1" applyBorder="1" applyAlignment="1">
      <alignment horizontal="center" vertical="top"/>
    </xf>
    <xf numFmtId="164" fontId="7" fillId="6" borderId="39" xfId="0" applyNumberFormat="1" applyFont="1" applyFill="1" applyBorder="1" applyAlignment="1">
      <alignment horizontal="center" vertical="top"/>
    </xf>
    <xf numFmtId="49" fontId="7" fillId="2" borderId="55" xfId="0" applyNumberFormat="1" applyFont="1" applyFill="1" applyBorder="1" applyAlignment="1">
      <alignment horizontal="center" vertical="top"/>
    </xf>
    <xf numFmtId="49" fontId="7" fillId="2" borderId="59" xfId="0" applyNumberFormat="1" applyFont="1" applyFill="1" applyBorder="1" applyAlignment="1">
      <alignment horizontal="center" vertical="top"/>
    </xf>
    <xf numFmtId="49" fontId="7" fillId="3" borderId="51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0" borderId="51" xfId="0" applyNumberFormat="1" applyFont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0" fontId="6" fillId="0" borderId="52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49" fontId="7" fillId="2" borderId="48" xfId="0" applyNumberFormat="1" applyFont="1" applyFill="1" applyBorder="1" applyAlignment="1">
      <alignment horizontal="center" vertical="top"/>
    </xf>
    <xf numFmtId="49" fontId="7" fillId="3" borderId="22" xfId="0" applyNumberFormat="1" applyFont="1" applyFill="1" applyBorder="1" applyAlignment="1">
      <alignment horizontal="center" vertical="top"/>
    </xf>
    <xf numFmtId="49" fontId="7" fillId="0" borderId="22" xfId="0" applyNumberFormat="1" applyFont="1" applyBorder="1" applyAlignment="1">
      <alignment horizontal="center" vertical="top"/>
    </xf>
    <xf numFmtId="0" fontId="6" fillId="0" borderId="23" xfId="0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49" fontId="6" fillId="4" borderId="54" xfId="0" applyNumberFormat="1" applyFont="1" applyFill="1" applyBorder="1" applyAlignment="1">
      <alignment vertical="top" wrapText="1"/>
    </xf>
    <xf numFmtId="0" fontId="11" fillId="0" borderId="45" xfId="0" applyFont="1" applyBorder="1" applyAlignment="1">
      <alignment vertical="top"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65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65" xfId="0" applyFont="1" applyFill="1" applyBorder="1" applyAlignment="1">
      <alignment horizontal="left" vertical="top" wrapText="1"/>
    </xf>
    <xf numFmtId="49" fontId="9" fillId="0" borderId="6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/>
    </xf>
    <xf numFmtId="49" fontId="6" fillId="4" borderId="55" xfId="0" applyNumberFormat="1" applyFont="1" applyFill="1" applyBorder="1" applyAlignment="1">
      <alignment vertical="top" wrapText="1"/>
    </xf>
    <xf numFmtId="0" fontId="11" fillId="0" borderId="20" xfId="0" applyFont="1" applyBorder="1" applyAlignment="1">
      <alignment wrapText="1"/>
    </xf>
    <xf numFmtId="49" fontId="6" fillId="0" borderId="56" xfId="0" applyNumberFormat="1" applyFont="1" applyFill="1" applyBorder="1" applyAlignment="1">
      <alignment vertical="top" wrapText="1"/>
    </xf>
    <xf numFmtId="0" fontId="11" fillId="0" borderId="59" xfId="0" applyFont="1" applyBorder="1" applyAlignment="1">
      <alignment vertical="top" wrapText="1"/>
    </xf>
    <xf numFmtId="49" fontId="7" fillId="3" borderId="10" xfId="0" applyNumberFormat="1" applyFont="1" applyFill="1" applyBorder="1" applyAlignment="1">
      <alignment horizontal="left" vertical="top"/>
    </xf>
    <xf numFmtId="49" fontId="7" fillId="3" borderId="11" xfId="0" applyNumberFormat="1" applyFont="1" applyFill="1" applyBorder="1" applyAlignment="1">
      <alignment horizontal="left" vertical="top"/>
    </xf>
    <xf numFmtId="49" fontId="7" fillId="3" borderId="64" xfId="0" applyNumberFormat="1" applyFont="1" applyFill="1" applyBorder="1" applyAlignment="1">
      <alignment horizontal="left" vertical="top"/>
    </xf>
    <xf numFmtId="49" fontId="7" fillId="3" borderId="12" xfId="0" applyNumberFormat="1" applyFont="1" applyFill="1" applyBorder="1" applyAlignment="1">
      <alignment horizontal="left" vertical="top"/>
    </xf>
    <xf numFmtId="49" fontId="2" fillId="0" borderId="53" xfId="0" applyNumberFormat="1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 wrapText="1"/>
    </xf>
    <xf numFmtId="49" fontId="7" fillId="3" borderId="26" xfId="0" applyNumberFormat="1" applyFont="1" applyFill="1" applyBorder="1" applyAlignment="1">
      <alignment horizontal="right" vertical="top"/>
    </xf>
    <xf numFmtId="49" fontId="4" fillId="0" borderId="22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49" fontId="4" fillId="0" borderId="23" xfId="0" applyNumberFormat="1" applyFont="1" applyFill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left" wrapText="1"/>
    </xf>
    <xf numFmtId="0" fontId="11" fillId="0" borderId="59" xfId="0" applyFont="1" applyBorder="1" applyAlignment="1">
      <alignment horizontal="left" wrapText="1"/>
    </xf>
    <xf numFmtId="164" fontId="13" fillId="0" borderId="25" xfId="0" applyNumberFormat="1" applyFont="1" applyBorder="1" applyAlignment="1">
      <alignment horizontal="center" vertical="top" wrapText="1"/>
    </xf>
    <xf numFmtId="164" fontId="13" fillId="0" borderId="68" xfId="0" applyNumberFormat="1" applyFont="1" applyBorder="1" applyAlignment="1">
      <alignment horizontal="center" vertical="top" wrapText="1"/>
    </xf>
    <xf numFmtId="164" fontId="13" fillId="0" borderId="70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21" fillId="0" borderId="28" xfId="0" applyFont="1" applyBorder="1" applyAlignment="1">
      <alignment vertical="top" wrapText="1"/>
    </xf>
    <xf numFmtId="0" fontId="21" fillId="0" borderId="74" xfId="0" applyFont="1" applyBorder="1" applyAlignment="1">
      <alignment vertical="top" wrapText="1"/>
    </xf>
    <xf numFmtId="164" fontId="14" fillId="5" borderId="11" xfId="0" applyNumberFormat="1" applyFont="1" applyFill="1" applyBorder="1" applyAlignment="1">
      <alignment horizontal="center" vertical="top" wrapText="1"/>
    </xf>
    <xf numFmtId="164" fontId="14" fillId="5" borderId="12" xfId="0" applyNumberFormat="1" applyFont="1" applyFill="1" applyBorder="1" applyAlignment="1">
      <alignment horizontal="center" vertical="top" wrapText="1"/>
    </xf>
    <xf numFmtId="0" fontId="21" fillId="0" borderId="29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0" fontId="21" fillId="0" borderId="32" xfId="0" applyFont="1" applyBorder="1" applyAlignment="1">
      <alignment vertical="top" wrapText="1"/>
    </xf>
    <xf numFmtId="0" fontId="8" fillId="4" borderId="57" xfId="0" applyFont="1" applyFill="1" applyBorder="1" applyAlignment="1">
      <alignment horizontal="left" vertical="top" wrapText="1"/>
    </xf>
    <xf numFmtId="0" fontId="11" fillId="4" borderId="72" xfId="0" applyFont="1" applyFill="1" applyBorder="1" applyAlignment="1">
      <alignment horizontal="left" vertical="top" wrapText="1"/>
    </xf>
    <xf numFmtId="0" fontId="11" fillId="4" borderId="73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11" fillId="4" borderId="68" xfId="0" applyFont="1" applyFill="1" applyBorder="1" applyAlignment="1">
      <alignment horizontal="left" vertical="top" wrapText="1"/>
    </xf>
    <xf numFmtId="0" fontId="11" fillId="4" borderId="70" xfId="0" applyFont="1" applyFill="1" applyBorder="1" applyAlignment="1">
      <alignment horizontal="left" vertical="top" wrapText="1"/>
    </xf>
    <xf numFmtId="164" fontId="13" fillId="0" borderId="66" xfId="0" applyNumberFormat="1" applyFont="1" applyBorder="1" applyAlignment="1">
      <alignment horizontal="center" vertical="top" wrapText="1"/>
    </xf>
    <xf numFmtId="164" fontId="13" fillId="0" borderId="67" xfId="0" applyNumberFormat="1" applyFont="1" applyBorder="1" applyAlignment="1">
      <alignment horizontal="center" vertical="top" wrapText="1"/>
    </xf>
    <xf numFmtId="49" fontId="7" fillId="2" borderId="18" xfId="0" applyNumberFormat="1" applyFont="1" applyFill="1" applyBorder="1" applyAlignment="1">
      <alignment horizontal="center" vertical="top"/>
    </xf>
    <xf numFmtId="49" fontId="7" fillId="2" borderId="43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40" xfId="0" applyNumberFormat="1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21" fillId="6" borderId="4" xfId="0" applyFont="1" applyFill="1" applyBorder="1" applyAlignment="1">
      <alignment vertical="top" wrapText="1"/>
    </xf>
    <xf numFmtId="0" fontId="21" fillId="6" borderId="10" xfId="0" applyFont="1" applyFill="1" applyBorder="1" applyAlignment="1">
      <alignment vertical="top" wrapText="1"/>
    </xf>
    <xf numFmtId="0" fontId="8" fillId="0" borderId="25" xfId="0" applyFont="1" applyBorder="1" applyAlignment="1">
      <alignment horizontal="left" vertical="top" wrapText="1"/>
    </xf>
    <xf numFmtId="0" fontId="21" fillId="0" borderId="68" xfId="0" applyFont="1" applyBorder="1" applyAlignment="1">
      <alignment vertical="top" wrapText="1"/>
    </xf>
    <xf numFmtId="0" fontId="21" fillId="0" borderId="70" xfId="0" applyFont="1" applyBorder="1" applyAlignment="1">
      <alignment vertical="top" wrapText="1"/>
    </xf>
    <xf numFmtId="0" fontId="8" fillId="0" borderId="20" xfId="0" applyFont="1" applyBorder="1" applyAlignment="1">
      <alignment horizontal="left" vertical="top" wrapText="1"/>
    </xf>
    <xf numFmtId="0" fontId="21" fillId="0" borderId="30" xfId="0" applyFont="1" applyBorder="1" applyAlignment="1">
      <alignment vertical="top" wrapText="1"/>
    </xf>
    <xf numFmtId="0" fontId="21" fillId="0" borderId="71" xfId="0" applyFont="1" applyBorder="1" applyAlignment="1">
      <alignment vertical="top" wrapText="1"/>
    </xf>
    <xf numFmtId="164" fontId="13" fillId="0" borderId="57" xfId="0" applyNumberFormat="1" applyFont="1" applyBorder="1" applyAlignment="1">
      <alignment horizontal="center" vertical="top" wrapText="1"/>
    </xf>
    <xf numFmtId="164" fontId="13" fillId="0" borderId="72" xfId="0" applyNumberFormat="1" applyFont="1" applyBorder="1" applyAlignment="1">
      <alignment horizontal="center" vertical="top" wrapText="1"/>
    </xf>
    <xf numFmtId="164" fontId="13" fillId="0" borderId="73" xfId="0" applyNumberFormat="1" applyFont="1" applyBorder="1" applyAlignment="1">
      <alignment horizontal="center" vertical="top" wrapText="1"/>
    </xf>
    <xf numFmtId="164" fontId="12" fillId="6" borderId="41" xfId="0" applyNumberFormat="1" applyFont="1" applyFill="1" applyBorder="1" applyAlignment="1">
      <alignment horizontal="center" vertical="top" wrapText="1"/>
    </xf>
    <xf numFmtId="164" fontId="12" fillId="6" borderId="11" xfId="0" applyNumberFormat="1" applyFont="1" applyFill="1" applyBorder="1" applyAlignment="1">
      <alignment horizontal="center" vertical="top" wrapText="1"/>
    </xf>
    <xf numFmtId="164" fontId="12" fillId="6" borderId="12" xfId="0" applyNumberFormat="1" applyFont="1" applyFill="1" applyBorder="1" applyAlignment="1">
      <alignment horizontal="center" vertical="top" wrapText="1"/>
    </xf>
    <xf numFmtId="49" fontId="7" fillId="2" borderId="56" xfId="0" applyNumberFormat="1" applyFont="1" applyFill="1" applyBorder="1" applyAlignment="1">
      <alignment horizontal="center" vertical="top"/>
    </xf>
    <xf numFmtId="49" fontId="7" fillId="3" borderId="37" xfId="0" applyNumberFormat="1" applyFont="1" applyFill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62" xfId="0" applyFont="1" applyFill="1" applyBorder="1" applyAlignment="1">
      <alignment horizontal="left" vertical="top" wrapText="1"/>
    </xf>
    <xf numFmtId="0" fontId="6" fillId="0" borderId="63" xfId="0" applyFont="1" applyFill="1" applyBorder="1" applyAlignment="1">
      <alignment horizontal="left" vertical="top" wrapText="1"/>
    </xf>
    <xf numFmtId="0" fontId="6" fillId="0" borderId="69" xfId="0" applyFont="1" applyFill="1" applyBorder="1" applyAlignment="1">
      <alignment horizontal="left" vertical="top" wrapText="1"/>
    </xf>
    <xf numFmtId="0" fontId="5" fillId="0" borderId="4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49" fontId="7" fillId="6" borderId="11" xfId="0" applyNumberFormat="1" applyFont="1" applyFill="1" applyBorder="1" applyAlignment="1">
      <alignment horizontal="right" vertical="top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5" xfId="0" applyNumberFormat="1" applyFont="1" applyFill="1" applyBorder="1" applyAlignment="1">
      <alignment horizontal="right" vertical="top"/>
    </xf>
    <xf numFmtId="0" fontId="8" fillId="0" borderId="56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5" fillId="2" borderId="1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20" fillId="0" borderId="0" xfId="0" applyFont="1" applyAlignment="1">
      <alignment horizontal="left" wrapText="1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49" fontId="2" fillId="0" borderId="53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51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52" xfId="0" applyNumberFormat="1" applyFont="1" applyFill="1" applyBorder="1" applyAlignment="1">
      <alignment horizontal="center" vertical="top" wrapText="1"/>
    </xf>
    <xf numFmtId="49" fontId="2" fillId="0" borderId="33" xfId="0" applyNumberFormat="1" applyFont="1" applyFill="1" applyBorder="1" applyAlignment="1">
      <alignment horizontal="center" vertical="top" wrapText="1"/>
    </xf>
    <xf numFmtId="49" fontId="6" fillId="0" borderId="56" xfId="0" applyNumberFormat="1" applyFont="1" applyFill="1" applyBorder="1" applyAlignment="1">
      <alignment horizontal="left" vertical="top" wrapText="1"/>
    </xf>
    <xf numFmtId="49" fontId="6" fillId="0" borderId="59" xfId="0" applyNumberFormat="1" applyFont="1" applyFill="1" applyBorder="1" applyAlignment="1">
      <alignment horizontal="left" vertical="top" wrapText="1"/>
    </xf>
    <xf numFmtId="49" fontId="6" fillId="0" borderId="55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6" fillId="0" borderId="5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2" fillId="0" borderId="14" xfId="0" applyNumberFormat="1" applyFont="1" applyBorder="1" applyAlignment="1">
      <alignment horizontal="center" vertical="center" textRotation="90" wrapText="1"/>
    </xf>
    <xf numFmtId="0" fontId="2" fillId="0" borderId="16" xfId="0" applyNumberFormat="1" applyFont="1" applyBorder="1" applyAlignment="1">
      <alignment horizontal="center" vertical="center" textRotation="90" wrapText="1"/>
    </xf>
    <xf numFmtId="0" fontId="2" fillId="0" borderId="66" xfId="0" applyFont="1" applyBorder="1" applyAlignment="1">
      <alignment horizontal="center" vertical="center" textRotation="90" wrapText="1"/>
    </xf>
    <xf numFmtId="0" fontId="2" fillId="0" borderId="6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8" fillId="0" borderId="54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1" fillId="0" borderId="45" xfId="0" applyFont="1" applyBorder="1" applyAlignment="1">
      <alignment wrapText="1"/>
    </xf>
    <xf numFmtId="0" fontId="2" fillId="6" borderId="47" xfId="0" applyFont="1" applyFill="1" applyBorder="1" applyAlignment="1">
      <alignment horizontal="center" vertical="top"/>
    </xf>
    <xf numFmtId="0" fontId="2" fillId="6" borderId="42" xfId="0" applyFont="1" applyFill="1" applyBorder="1" applyAlignment="1">
      <alignment horizontal="center" vertical="top"/>
    </xf>
    <xf numFmtId="0" fontId="2" fillId="6" borderId="44" xfId="0" applyFont="1" applyFill="1" applyBorder="1" applyAlignment="1">
      <alignment horizontal="center" vertical="top"/>
    </xf>
    <xf numFmtId="0" fontId="11" fillId="0" borderId="5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34"/>
  <sheetViews>
    <sheetView tabSelected="1" topLeftCell="A97" workbookViewId="0">
      <selection activeCell="N123" sqref="N123"/>
    </sheetView>
  </sheetViews>
  <sheetFormatPr defaultRowHeight="11.25"/>
  <cols>
    <col min="1" max="1" width="2.7109375" style="1" customWidth="1"/>
    <col min="2" max="3" width="2.5703125" style="1" customWidth="1"/>
    <col min="4" max="4" width="26.85546875" style="1" customWidth="1"/>
    <col min="5" max="5" width="7.85546875" style="2" customWidth="1"/>
    <col min="6" max="6" width="4.42578125" style="1" customWidth="1"/>
    <col min="7" max="7" width="6" style="3" customWidth="1"/>
    <col min="8" max="9" width="5.5703125" style="1" customWidth="1"/>
    <col min="10" max="10" width="6" style="1" customWidth="1"/>
    <col min="11" max="11" width="5.42578125" style="1" customWidth="1"/>
    <col min="12" max="13" width="5.5703125" style="1" customWidth="1"/>
    <col min="14" max="14" width="24.140625" style="1" customWidth="1"/>
    <col min="15" max="15" width="6.140625" style="4" customWidth="1"/>
    <col min="16" max="16" width="5.85546875" style="1" customWidth="1"/>
    <col min="17" max="17" width="5.7109375" style="1" customWidth="1"/>
    <col min="18" max="18" width="18.7109375" style="5" customWidth="1"/>
    <col min="19" max="16384" width="9.140625" style="5"/>
  </cols>
  <sheetData>
    <row r="1" spans="1:23" ht="65.25" customHeight="1">
      <c r="L1" s="270" t="s">
        <v>212</v>
      </c>
      <c r="M1" s="271"/>
      <c r="N1" s="271"/>
      <c r="O1" s="271"/>
      <c r="P1" s="271"/>
      <c r="Q1" s="271"/>
    </row>
    <row r="2" spans="1:23" ht="12.75" customHeight="1">
      <c r="D2" s="44"/>
      <c r="E2" s="41" t="s">
        <v>69</v>
      </c>
      <c r="F2" s="42"/>
      <c r="G2" s="43"/>
      <c r="H2" s="42"/>
      <c r="I2" s="42"/>
      <c r="J2" s="42"/>
      <c r="K2" s="44"/>
      <c r="L2" s="45"/>
      <c r="M2" s="46"/>
      <c r="N2" s="46"/>
      <c r="O2" s="46"/>
      <c r="P2" s="46"/>
      <c r="Q2" s="46"/>
      <c r="R2" s="47"/>
      <c r="S2" s="47"/>
      <c r="T2" s="47"/>
      <c r="U2" s="47"/>
      <c r="V2" s="47"/>
      <c r="W2" s="47"/>
    </row>
    <row r="3" spans="1:23" ht="15.75" customHeight="1" thickBot="1">
      <c r="A3" s="6"/>
      <c r="B3" s="49"/>
      <c r="C3" s="49"/>
      <c r="D3" s="265" t="s">
        <v>68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</row>
    <row r="4" spans="1:23" ht="36.75" customHeight="1">
      <c r="A4" s="249" t="s">
        <v>0</v>
      </c>
      <c r="B4" s="252" t="s">
        <v>1</v>
      </c>
      <c r="C4" s="252" t="s">
        <v>2</v>
      </c>
      <c r="D4" s="255" t="s">
        <v>3</v>
      </c>
      <c r="E4" s="298" t="s">
        <v>4</v>
      </c>
      <c r="F4" s="301" t="s">
        <v>5</v>
      </c>
      <c r="G4" s="304" t="s">
        <v>6</v>
      </c>
      <c r="H4" s="217" t="s">
        <v>146</v>
      </c>
      <c r="I4" s="218"/>
      <c r="J4" s="218"/>
      <c r="K4" s="219"/>
      <c r="L4" s="295" t="s">
        <v>142</v>
      </c>
      <c r="M4" s="289" t="s">
        <v>147</v>
      </c>
      <c r="N4" s="292" t="s">
        <v>30</v>
      </c>
      <c r="O4" s="293"/>
      <c r="P4" s="293"/>
      <c r="Q4" s="294"/>
    </row>
    <row r="5" spans="1:23" ht="15" customHeight="1">
      <c r="A5" s="250"/>
      <c r="B5" s="253"/>
      <c r="C5" s="253"/>
      <c r="D5" s="256"/>
      <c r="E5" s="299"/>
      <c r="F5" s="302"/>
      <c r="G5" s="305"/>
      <c r="H5" s="272" t="s">
        <v>7</v>
      </c>
      <c r="I5" s="274" t="s">
        <v>8</v>
      </c>
      <c r="J5" s="274"/>
      <c r="K5" s="275" t="s">
        <v>9</v>
      </c>
      <c r="L5" s="296"/>
      <c r="M5" s="290"/>
      <c r="N5" s="287" t="s">
        <v>67</v>
      </c>
      <c r="O5" s="277" t="s">
        <v>10</v>
      </c>
      <c r="P5" s="277"/>
      <c r="Q5" s="278"/>
    </row>
    <row r="6" spans="1:23" ht="88.5" customHeight="1" thickBot="1">
      <c r="A6" s="251"/>
      <c r="B6" s="254"/>
      <c r="C6" s="254"/>
      <c r="D6" s="257"/>
      <c r="E6" s="300"/>
      <c r="F6" s="303"/>
      <c r="G6" s="306"/>
      <c r="H6" s="273"/>
      <c r="I6" s="39" t="s">
        <v>7</v>
      </c>
      <c r="J6" s="40" t="s">
        <v>11</v>
      </c>
      <c r="K6" s="276"/>
      <c r="L6" s="297"/>
      <c r="M6" s="291"/>
      <c r="N6" s="288"/>
      <c r="O6" s="7" t="s">
        <v>134</v>
      </c>
      <c r="P6" s="7" t="s">
        <v>143</v>
      </c>
      <c r="Q6" s="8" t="s">
        <v>148</v>
      </c>
    </row>
    <row r="7" spans="1:23" ht="12.75" customHeight="1" thickBot="1">
      <c r="A7" s="9" t="s">
        <v>12</v>
      </c>
      <c r="B7" s="263" t="s">
        <v>149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4"/>
    </row>
    <row r="8" spans="1:23" ht="12.75" customHeight="1" thickBot="1">
      <c r="A8" s="10" t="s">
        <v>12</v>
      </c>
      <c r="B8" s="11" t="s">
        <v>12</v>
      </c>
      <c r="C8" s="177" t="s">
        <v>173</v>
      </c>
      <c r="D8" s="178"/>
      <c r="E8" s="179"/>
      <c r="F8" s="179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80"/>
    </row>
    <row r="9" spans="1:23" ht="12.75" customHeight="1">
      <c r="A9" s="146" t="s">
        <v>12</v>
      </c>
      <c r="B9" s="148" t="s">
        <v>12</v>
      </c>
      <c r="C9" s="150" t="s">
        <v>12</v>
      </c>
      <c r="D9" s="152" t="s">
        <v>74</v>
      </c>
      <c r="E9" s="167" t="s">
        <v>99</v>
      </c>
      <c r="F9" s="170" t="s">
        <v>166</v>
      </c>
      <c r="G9" s="12" t="s">
        <v>115</v>
      </c>
      <c r="H9" s="81">
        <v>599.4</v>
      </c>
      <c r="I9" s="13"/>
      <c r="J9" s="13">
        <v>376.2</v>
      </c>
      <c r="K9" s="82">
        <v>7</v>
      </c>
      <c r="L9" s="14">
        <v>630</v>
      </c>
      <c r="M9" s="14">
        <v>630</v>
      </c>
      <c r="N9" s="50" t="s">
        <v>75</v>
      </c>
      <c r="O9" s="66" t="s">
        <v>126</v>
      </c>
      <c r="P9" s="66" t="s">
        <v>126</v>
      </c>
      <c r="Q9" s="67" t="s">
        <v>126</v>
      </c>
    </row>
    <row r="10" spans="1:23" ht="12.75" customHeight="1">
      <c r="A10" s="154"/>
      <c r="B10" s="155"/>
      <c r="C10" s="156"/>
      <c r="D10" s="157"/>
      <c r="E10" s="168"/>
      <c r="F10" s="171"/>
      <c r="G10" s="15"/>
      <c r="H10" s="84"/>
      <c r="I10" s="16"/>
      <c r="J10" s="16"/>
      <c r="K10" s="85"/>
      <c r="L10" s="17"/>
      <c r="M10" s="17"/>
      <c r="N10" s="51" t="s">
        <v>76</v>
      </c>
      <c r="O10" s="62" t="s">
        <v>106</v>
      </c>
      <c r="P10" s="62" t="s">
        <v>106</v>
      </c>
      <c r="Q10" s="63" t="s">
        <v>106</v>
      </c>
    </row>
    <row r="11" spans="1:23" ht="12.75" customHeight="1">
      <c r="A11" s="154"/>
      <c r="B11" s="155"/>
      <c r="C11" s="156"/>
      <c r="D11" s="157"/>
      <c r="E11" s="168"/>
      <c r="F11" s="171"/>
      <c r="G11" s="15"/>
      <c r="H11" s="84"/>
      <c r="I11" s="16"/>
      <c r="J11" s="16"/>
      <c r="K11" s="85"/>
      <c r="L11" s="17"/>
      <c r="M11" s="17"/>
      <c r="N11" s="52" t="s">
        <v>81</v>
      </c>
      <c r="O11" s="62" t="s">
        <v>198</v>
      </c>
      <c r="P11" s="62" t="s">
        <v>198</v>
      </c>
      <c r="Q11" s="63" t="s">
        <v>198</v>
      </c>
    </row>
    <row r="12" spans="1:23" ht="12.75" customHeight="1" thickBot="1">
      <c r="A12" s="147"/>
      <c r="B12" s="149"/>
      <c r="C12" s="151"/>
      <c r="D12" s="153"/>
      <c r="E12" s="169"/>
      <c r="F12" s="172"/>
      <c r="G12" s="19" t="s">
        <v>13</v>
      </c>
      <c r="H12" s="87">
        <f t="shared" ref="H12:M12" si="0">H9*1</f>
        <v>599.4</v>
      </c>
      <c r="I12" s="87">
        <f t="shared" si="0"/>
        <v>0</v>
      </c>
      <c r="J12" s="87">
        <f t="shared" si="0"/>
        <v>376.2</v>
      </c>
      <c r="K12" s="87">
        <f t="shared" si="0"/>
        <v>7</v>
      </c>
      <c r="L12" s="87">
        <f t="shared" si="0"/>
        <v>630</v>
      </c>
      <c r="M12" s="87">
        <f t="shared" si="0"/>
        <v>630</v>
      </c>
      <c r="N12" s="61"/>
      <c r="O12" s="126"/>
      <c r="P12" s="126"/>
      <c r="Q12" s="128"/>
    </row>
    <row r="13" spans="1:23" ht="12.75" customHeight="1">
      <c r="A13" s="146" t="s">
        <v>12</v>
      </c>
      <c r="B13" s="148" t="s">
        <v>12</v>
      </c>
      <c r="C13" s="150" t="s">
        <v>14</v>
      </c>
      <c r="D13" s="152" t="s">
        <v>73</v>
      </c>
      <c r="E13" s="167" t="s">
        <v>100</v>
      </c>
      <c r="F13" s="170" t="s">
        <v>166</v>
      </c>
      <c r="G13" s="12" t="s">
        <v>115</v>
      </c>
      <c r="H13" s="81">
        <v>748.7</v>
      </c>
      <c r="I13" s="13"/>
      <c r="J13" s="13">
        <v>457.8</v>
      </c>
      <c r="K13" s="82">
        <v>7</v>
      </c>
      <c r="L13" s="14">
        <v>770</v>
      </c>
      <c r="M13" s="14">
        <v>770</v>
      </c>
      <c r="N13" s="50" t="s">
        <v>75</v>
      </c>
      <c r="O13" s="75">
        <v>130</v>
      </c>
      <c r="P13" s="75">
        <v>130</v>
      </c>
      <c r="Q13" s="76">
        <v>130</v>
      </c>
    </row>
    <row r="14" spans="1:23" ht="12.75" customHeight="1">
      <c r="A14" s="154"/>
      <c r="B14" s="155"/>
      <c r="C14" s="156"/>
      <c r="D14" s="157"/>
      <c r="E14" s="168"/>
      <c r="F14" s="171"/>
      <c r="G14" s="15"/>
      <c r="H14" s="84"/>
      <c r="I14" s="16"/>
      <c r="J14" s="16"/>
      <c r="K14" s="85"/>
      <c r="L14" s="17"/>
      <c r="M14" s="17"/>
      <c r="N14" s="51" t="s">
        <v>76</v>
      </c>
      <c r="O14" s="77">
        <v>3</v>
      </c>
      <c r="P14" s="77">
        <v>3</v>
      </c>
      <c r="Q14" s="78">
        <v>3</v>
      </c>
    </row>
    <row r="15" spans="1:23" ht="12.75" customHeight="1">
      <c r="A15" s="154"/>
      <c r="B15" s="155"/>
      <c r="C15" s="156"/>
      <c r="D15" s="157"/>
      <c r="E15" s="168"/>
      <c r="F15" s="171"/>
      <c r="G15" s="15"/>
      <c r="H15" s="84"/>
      <c r="I15" s="16"/>
      <c r="J15" s="16"/>
      <c r="K15" s="85"/>
      <c r="L15" s="17"/>
      <c r="M15" s="17"/>
      <c r="N15" s="52" t="s">
        <v>81</v>
      </c>
      <c r="O15" s="62" t="s">
        <v>107</v>
      </c>
      <c r="P15" s="62" t="s">
        <v>107</v>
      </c>
      <c r="Q15" s="63" t="s">
        <v>107</v>
      </c>
    </row>
    <row r="16" spans="1:23" ht="12.75" customHeight="1" thickBot="1">
      <c r="A16" s="147"/>
      <c r="B16" s="149"/>
      <c r="C16" s="151"/>
      <c r="D16" s="153"/>
      <c r="E16" s="169"/>
      <c r="F16" s="172"/>
      <c r="G16" s="19" t="s">
        <v>13</v>
      </c>
      <c r="H16" s="87">
        <f t="shared" ref="H16:M16" si="1">H13*1</f>
        <v>748.7</v>
      </c>
      <c r="I16" s="87">
        <f t="shared" si="1"/>
        <v>0</v>
      </c>
      <c r="J16" s="87">
        <f t="shared" si="1"/>
        <v>457.8</v>
      </c>
      <c r="K16" s="87">
        <f t="shared" si="1"/>
        <v>7</v>
      </c>
      <c r="L16" s="87">
        <f t="shared" si="1"/>
        <v>770</v>
      </c>
      <c r="M16" s="87">
        <f t="shared" si="1"/>
        <v>770</v>
      </c>
      <c r="N16" s="61"/>
      <c r="O16" s="126"/>
      <c r="P16" s="126"/>
      <c r="Q16" s="128"/>
    </row>
    <row r="17" spans="1:17" ht="12.75" customHeight="1">
      <c r="A17" s="146" t="s">
        <v>12</v>
      </c>
      <c r="B17" s="148" t="s">
        <v>12</v>
      </c>
      <c r="C17" s="150" t="s">
        <v>82</v>
      </c>
      <c r="D17" s="152" t="s">
        <v>70</v>
      </c>
      <c r="E17" s="167" t="s">
        <v>101</v>
      </c>
      <c r="F17" s="170" t="s">
        <v>166</v>
      </c>
      <c r="G17" s="12" t="s">
        <v>115</v>
      </c>
      <c r="H17" s="81">
        <v>1473.7</v>
      </c>
      <c r="I17" s="13"/>
      <c r="J17" s="13">
        <v>956.8</v>
      </c>
      <c r="K17" s="82">
        <v>7</v>
      </c>
      <c r="L17" s="14">
        <v>1550</v>
      </c>
      <c r="M17" s="14">
        <v>1550</v>
      </c>
      <c r="N17" s="50" t="s">
        <v>75</v>
      </c>
      <c r="O17" s="66" t="s">
        <v>196</v>
      </c>
      <c r="P17" s="66" t="s">
        <v>196</v>
      </c>
      <c r="Q17" s="67" t="s">
        <v>196</v>
      </c>
    </row>
    <row r="18" spans="1:17" ht="12.75" customHeight="1" thickBot="1">
      <c r="A18" s="154"/>
      <c r="B18" s="155"/>
      <c r="C18" s="156"/>
      <c r="D18" s="157"/>
      <c r="E18" s="168"/>
      <c r="F18" s="171"/>
      <c r="G18" s="15"/>
      <c r="H18" s="84"/>
      <c r="I18" s="16"/>
      <c r="J18" s="16"/>
      <c r="K18" s="85"/>
      <c r="L18" s="17"/>
      <c r="M18" s="17"/>
      <c r="N18" s="51" t="s">
        <v>76</v>
      </c>
      <c r="O18" s="62" t="s">
        <v>120</v>
      </c>
      <c r="P18" s="62" t="s">
        <v>120</v>
      </c>
      <c r="Q18" s="63" t="s">
        <v>120</v>
      </c>
    </row>
    <row r="19" spans="1:17" ht="12.75" customHeight="1">
      <c r="A19" s="154"/>
      <c r="B19" s="155"/>
      <c r="C19" s="156"/>
      <c r="D19" s="157"/>
      <c r="E19" s="168"/>
      <c r="F19" s="171"/>
      <c r="G19" s="15"/>
      <c r="H19" s="84"/>
      <c r="I19" s="16"/>
      <c r="J19" s="16"/>
      <c r="K19" s="85"/>
      <c r="L19" s="17"/>
      <c r="M19" s="17"/>
      <c r="N19" s="50" t="s">
        <v>77</v>
      </c>
      <c r="O19" s="64" t="s">
        <v>111</v>
      </c>
      <c r="P19" s="64" t="s">
        <v>111</v>
      </c>
      <c r="Q19" s="65" t="s">
        <v>111</v>
      </c>
    </row>
    <row r="20" spans="1:17" ht="12.75" customHeight="1">
      <c r="A20" s="154"/>
      <c r="B20" s="155"/>
      <c r="C20" s="156"/>
      <c r="D20" s="157"/>
      <c r="E20" s="168"/>
      <c r="F20" s="171"/>
      <c r="G20" s="15"/>
      <c r="H20" s="84"/>
      <c r="I20" s="16"/>
      <c r="J20" s="16"/>
      <c r="K20" s="85"/>
      <c r="L20" s="17"/>
      <c r="M20" s="17"/>
      <c r="N20" s="53" t="s">
        <v>109</v>
      </c>
      <c r="O20" s="64" t="s">
        <v>110</v>
      </c>
      <c r="P20" s="64" t="s">
        <v>110</v>
      </c>
      <c r="Q20" s="65" t="s">
        <v>110</v>
      </c>
    </row>
    <row r="21" spans="1:17" ht="12.75" customHeight="1" thickBot="1">
      <c r="A21" s="147"/>
      <c r="B21" s="149"/>
      <c r="C21" s="151"/>
      <c r="D21" s="153"/>
      <c r="E21" s="169"/>
      <c r="F21" s="172"/>
      <c r="G21" s="19" t="s">
        <v>13</v>
      </c>
      <c r="H21" s="87">
        <f t="shared" ref="H21:M21" si="2">H17*1</f>
        <v>1473.7</v>
      </c>
      <c r="I21" s="87">
        <f t="shared" si="2"/>
        <v>0</v>
      </c>
      <c r="J21" s="87">
        <f t="shared" si="2"/>
        <v>956.8</v>
      </c>
      <c r="K21" s="87">
        <f t="shared" si="2"/>
        <v>7</v>
      </c>
      <c r="L21" s="87">
        <f t="shared" si="2"/>
        <v>1550</v>
      </c>
      <c r="M21" s="87">
        <f t="shared" si="2"/>
        <v>1550</v>
      </c>
      <c r="N21" s="52" t="s">
        <v>81</v>
      </c>
      <c r="O21" s="62" t="s">
        <v>107</v>
      </c>
      <c r="P21" s="62" t="s">
        <v>107</v>
      </c>
      <c r="Q21" s="63" t="s">
        <v>107</v>
      </c>
    </row>
    <row r="22" spans="1:17" ht="12.75" customHeight="1">
      <c r="A22" s="146" t="s">
        <v>12</v>
      </c>
      <c r="B22" s="148" t="s">
        <v>12</v>
      </c>
      <c r="C22" s="150" t="s">
        <v>83</v>
      </c>
      <c r="D22" s="152" t="s">
        <v>71</v>
      </c>
      <c r="E22" s="167" t="s">
        <v>102</v>
      </c>
      <c r="F22" s="170" t="s">
        <v>166</v>
      </c>
      <c r="G22" s="12" t="s">
        <v>115</v>
      </c>
      <c r="H22" s="81">
        <v>811.1</v>
      </c>
      <c r="I22" s="13"/>
      <c r="J22" s="13">
        <v>545</v>
      </c>
      <c r="K22" s="82">
        <v>8.6999999999999993</v>
      </c>
      <c r="L22" s="14">
        <v>850</v>
      </c>
      <c r="M22" s="14">
        <v>850</v>
      </c>
      <c r="N22" s="83" t="s">
        <v>77</v>
      </c>
      <c r="O22" s="66" t="s">
        <v>199</v>
      </c>
      <c r="P22" s="66" t="s">
        <v>199</v>
      </c>
      <c r="Q22" s="67" t="s">
        <v>199</v>
      </c>
    </row>
    <row r="23" spans="1:17" ht="12.75" customHeight="1">
      <c r="A23" s="154"/>
      <c r="B23" s="155"/>
      <c r="C23" s="156"/>
      <c r="D23" s="157"/>
      <c r="E23" s="168"/>
      <c r="F23" s="171"/>
      <c r="G23" s="15"/>
      <c r="H23" s="84"/>
      <c r="I23" s="16"/>
      <c r="J23" s="16"/>
      <c r="K23" s="85"/>
      <c r="L23" s="17"/>
      <c r="M23" s="17"/>
      <c r="N23" s="86" t="s">
        <v>113</v>
      </c>
      <c r="O23" s="62" t="s">
        <v>106</v>
      </c>
      <c r="P23" s="62" t="s">
        <v>106</v>
      </c>
      <c r="Q23" s="63" t="s">
        <v>106</v>
      </c>
    </row>
    <row r="24" spans="1:17" ht="12.75" customHeight="1" thickBot="1">
      <c r="A24" s="147"/>
      <c r="B24" s="149"/>
      <c r="C24" s="151"/>
      <c r="D24" s="153"/>
      <c r="E24" s="169"/>
      <c r="F24" s="172"/>
      <c r="G24" s="19" t="s">
        <v>13</v>
      </c>
      <c r="H24" s="87">
        <f t="shared" ref="H24:M24" si="3">H22*1</f>
        <v>811.1</v>
      </c>
      <c r="I24" s="87">
        <f t="shared" si="3"/>
        <v>0</v>
      </c>
      <c r="J24" s="87">
        <f t="shared" si="3"/>
        <v>545</v>
      </c>
      <c r="K24" s="87">
        <f t="shared" si="3"/>
        <v>8.6999999999999993</v>
      </c>
      <c r="L24" s="87">
        <f t="shared" si="3"/>
        <v>850</v>
      </c>
      <c r="M24" s="87">
        <f t="shared" si="3"/>
        <v>850</v>
      </c>
      <c r="N24" s="61"/>
      <c r="O24" s="126"/>
      <c r="P24" s="126"/>
      <c r="Q24" s="128"/>
    </row>
    <row r="25" spans="1:17" ht="12.75" customHeight="1">
      <c r="A25" s="146" t="s">
        <v>12</v>
      </c>
      <c r="B25" s="148" t="s">
        <v>12</v>
      </c>
      <c r="C25" s="150" t="s">
        <v>84</v>
      </c>
      <c r="D25" s="152" t="s">
        <v>72</v>
      </c>
      <c r="E25" s="167" t="s">
        <v>182</v>
      </c>
      <c r="F25" s="170" t="s">
        <v>166</v>
      </c>
      <c r="G25" s="12" t="s">
        <v>115</v>
      </c>
      <c r="H25" s="81">
        <v>349.5</v>
      </c>
      <c r="I25" s="13"/>
      <c r="J25" s="13">
        <v>223.5</v>
      </c>
      <c r="K25" s="82">
        <v>7</v>
      </c>
      <c r="L25" s="14">
        <v>370</v>
      </c>
      <c r="M25" s="14">
        <v>370</v>
      </c>
      <c r="N25" s="54" t="s">
        <v>78</v>
      </c>
      <c r="O25" s="66" t="s">
        <v>111</v>
      </c>
      <c r="P25" s="66" t="s">
        <v>111</v>
      </c>
      <c r="Q25" s="67" t="s">
        <v>111</v>
      </c>
    </row>
    <row r="26" spans="1:17" ht="12.75" customHeight="1" thickBot="1">
      <c r="A26" s="154"/>
      <c r="B26" s="155"/>
      <c r="C26" s="156"/>
      <c r="D26" s="157"/>
      <c r="E26" s="168"/>
      <c r="F26" s="171"/>
      <c r="G26" s="15"/>
      <c r="H26" s="84"/>
      <c r="I26" s="16"/>
      <c r="J26" s="16"/>
      <c r="K26" s="85"/>
      <c r="L26" s="17"/>
      <c r="M26" s="17"/>
      <c r="N26" s="112" t="s">
        <v>183</v>
      </c>
      <c r="O26" s="125" t="s">
        <v>127</v>
      </c>
      <c r="P26" s="125" t="s">
        <v>135</v>
      </c>
      <c r="Q26" s="127" t="s">
        <v>135</v>
      </c>
    </row>
    <row r="27" spans="1:17" ht="12.75" customHeight="1">
      <c r="A27" s="154"/>
      <c r="B27" s="155"/>
      <c r="C27" s="156"/>
      <c r="D27" s="157"/>
      <c r="E27" s="168"/>
      <c r="F27" s="171"/>
      <c r="G27" s="15"/>
      <c r="H27" s="84"/>
      <c r="I27" s="16"/>
      <c r="J27" s="16"/>
      <c r="K27" s="85"/>
      <c r="L27" s="17"/>
      <c r="M27" s="108"/>
      <c r="N27" s="113" t="s">
        <v>121</v>
      </c>
      <c r="O27" s="66" t="s">
        <v>132</v>
      </c>
      <c r="P27" s="66" t="s">
        <v>132</v>
      </c>
      <c r="Q27" s="67" t="s">
        <v>132</v>
      </c>
    </row>
    <row r="28" spans="1:17" ht="12.75" customHeight="1" thickBot="1">
      <c r="A28" s="147"/>
      <c r="B28" s="149"/>
      <c r="C28" s="151"/>
      <c r="D28" s="153"/>
      <c r="E28" s="169"/>
      <c r="F28" s="172"/>
      <c r="G28" s="19" t="s">
        <v>13</v>
      </c>
      <c r="H28" s="87">
        <f t="shared" ref="H28:M28" si="4">H25*1</f>
        <v>349.5</v>
      </c>
      <c r="I28" s="87">
        <f t="shared" si="4"/>
        <v>0</v>
      </c>
      <c r="J28" s="87">
        <f t="shared" si="4"/>
        <v>223.5</v>
      </c>
      <c r="K28" s="87">
        <f t="shared" si="4"/>
        <v>7</v>
      </c>
      <c r="L28" s="87">
        <f t="shared" si="4"/>
        <v>370</v>
      </c>
      <c r="M28" s="101">
        <f t="shared" si="4"/>
        <v>370</v>
      </c>
      <c r="N28" s="114" t="s">
        <v>122</v>
      </c>
      <c r="O28" s="64" t="s">
        <v>138</v>
      </c>
      <c r="P28" s="64" t="s">
        <v>138</v>
      </c>
      <c r="Q28" s="65" t="s">
        <v>138</v>
      </c>
    </row>
    <row r="29" spans="1:17" ht="12.75" customHeight="1">
      <c r="A29" s="146" t="s">
        <v>12</v>
      </c>
      <c r="B29" s="148" t="s">
        <v>12</v>
      </c>
      <c r="C29" s="150" t="s">
        <v>116</v>
      </c>
      <c r="D29" s="152" t="s">
        <v>177</v>
      </c>
      <c r="E29" s="167" t="s">
        <v>103</v>
      </c>
      <c r="F29" s="170" t="s">
        <v>166</v>
      </c>
      <c r="G29" s="12" t="s">
        <v>115</v>
      </c>
      <c r="H29" s="81">
        <v>472.4</v>
      </c>
      <c r="I29" s="13"/>
      <c r="J29" s="13">
        <v>241.5</v>
      </c>
      <c r="K29" s="82">
        <v>16</v>
      </c>
      <c r="L29" s="14">
        <v>490</v>
      </c>
      <c r="M29" s="109">
        <v>490</v>
      </c>
      <c r="N29" s="55" t="s">
        <v>79</v>
      </c>
      <c r="O29" s="68" t="s">
        <v>112</v>
      </c>
      <c r="P29" s="68" t="s">
        <v>112</v>
      </c>
      <c r="Q29" s="115" t="s">
        <v>136</v>
      </c>
    </row>
    <row r="30" spans="1:17" ht="12.75" customHeight="1">
      <c r="A30" s="154"/>
      <c r="B30" s="155"/>
      <c r="C30" s="156"/>
      <c r="D30" s="157"/>
      <c r="E30" s="168"/>
      <c r="F30" s="171"/>
      <c r="G30" s="15"/>
      <c r="H30" s="84"/>
      <c r="I30" s="16"/>
      <c r="J30" s="16"/>
      <c r="K30" s="85"/>
      <c r="L30" s="17"/>
      <c r="M30" s="108"/>
      <c r="N30" s="52" t="s">
        <v>80</v>
      </c>
      <c r="O30" s="79" t="s">
        <v>137</v>
      </c>
      <c r="P30" s="79" t="s">
        <v>137</v>
      </c>
      <c r="Q30" s="69" t="s">
        <v>137</v>
      </c>
    </row>
    <row r="31" spans="1:17" ht="12.75" customHeight="1" thickBot="1">
      <c r="A31" s="154"/>
      <c r="B31" s="155"/>
      <c r="C31" s="156"/>
      <c r="D31" s="157"/>
      <c r="E31" s="168"/>
      <c r="F31" s="171"/>
      <c r="G31" s="15"/>
      <c r="H31" s="84"/>
      <c r="I31" s="16"/>
      <c r="J31" s="16"/>
      <c r="K31" s="85"/>
      <c r="L31" s="107"/>
      <c r="M31" s="110"/>
      <c r="N31" s="52" t="s">
        <v>184</v>
      </c>
      <c r="O31" s="79" t="s">
        <v>139</v>
      </c>
      <c r="P31" s="79" t="s">
        <v>139</v>
      </c>
      <c r="Q31" s="69" t="s">
        <v>139</v>
      </c>
    </row>
    <row r="32" spans="1:17" ht="12.75" customHeight="1" thickBot="1">
      <c r="A32" s="147"/>
      <c r="B32" s="149"/>
      <c r="C32" s="151"/>
      <c r="D32" s="153"/>
      <c r="E32" s="169"/>
      <c r="F32" s="172"/>
      <c r="G32" s="19" t="s">
        <v>13</v>
      </c>
      <c r="H32" s="87">
        <f t="shared" ref="H32:M32" si="5">H29*1</f>
        <v>472.4</v>
      </c>
      <c r="I32" s="87">
        <f t="shared" si="5"/>
        <v>0</v>
      </c>
      <c r="J32" s="87">
        <f t="shared" si="5"/>
        <v>241.5</v>
      </c>
      <c r="K32" s="87">
        <f t="shared" si="5"/>
        <v>16</v>
      </c>
      <c r="L32" s="106">
        <f t="shared" si="5"/>
        <v>490</v>
      </c>
      <c r="M32" s="111">
        <f t="shared" si="5"/>
        <v>490</v>
      </c>
      <c r="N32" s="116" t="s">
        <v>81</v>
      </c>
      <c r="O32" s="56" t="s">
        <v>200</v>
      </c>
      <c r="P32" s="56" t="s">
        <v>200</v>
      </c>
      <c r="Q32" s="57" t="s">
        <v>200</v>
      </c>
    </row>
    <row r="33" spans="1:17" ht="12.75" customHeight="1">
      <c r="A33" s="146" t="s">
        <v>12</v>
      </c>
      <c r="B33" s="148" t="s">
        <v>12</v>
      </c>
      <c r="C33" s="150" t="s">
        <v>117</v>
      </c>
      <c r="D33" s="152" t="s">
        <v>178</v>
      </c>
      <c r="E33" s="167" t="s">
        <v>98</v>
      </c>
      <c r="F33" s="170" t="s">
        <v>166</v>
      </c>
      <c r="G33" s="12" t="s">
        <v>115</v>
      </c>
      <c r="H33" s="81">
        <v>8</v>
      </c>
      <c r="I33" s="13"/>
      <c r="J33" s="13"/>
      <c r="K33" s="82"/>
      <c r="L33" s="14">
        <v>40</v>
      </c>
      <c r="M33" s="109">
        <v>40</v>
      </c>
      <c r="N33" s="48" t="s">
        <v>124</v>
      </c>
      <c r="O33" s="74">
        <v>5</v>
      </c>
      <c r="P33" s="74">
        <v>10</v>
      </c>
      <c r="Q33" s="71">
        <v>10</v>
      </c>
    </row>
    <row r="34" spans="1:17" ht="12.75" customHeight="1" thickBot="1">
      <c r="A34" s="147"/>
      <c r="B34" s="149"/>
      <c r="C34" s="151"/>
      <c r="D34" s="153"/>
      <c r="E34" s="169"/>
      <c r="F34" s="172"/>
      <c r="G34" s="19" t="s">
        <v>13</v>
      </c>
      <c r="H34" s="87">
        <f t="shared" ref="H34:M34" si="6">H33*1</f>
        <v>8</v>
      </c>
      <c r="I34" s="87">
        <f t="shared" si="6"/>
        <v>0</v>
      </c>
      <c r="J34" s="87">
        <f t="shared" si="6"/>
        <v>0</v>
      </c>
      <c r="K34" s="87">
        <f t="shared" si="6"/>
        <v>0</v>
      </c>
      <c r="L34" s="87">
        <f t="shared" si="6"/>
        <v>40</v>
      </c>
      <c r="M34" s="101">
        <f t="shared" si="6"/>
        <v>40</v>
      </c>
      <c r="N34" s="117"/>
      <c r="O34" s="126"/>
      <c r="P34" s="126"/>
      <c r="Q34" s="128"/>
    </row>
    <row r="35" spans="1:17" ht="12.75" customHeight="1">
      <c r="A35" s="146" t="s">
        <v>12</v>
      </c>
      <c r="B35" s="148" t="s">
        <v>12</v>
      </c>
      <c r="C35" s="150" t="s">
        <v>174</v>
      </c>
      <c r="D35" s="152" t="s">
        <v>179</v>
      </c>
      <c r="E35" s="167" t="s">
        <v>98</v>
      </c>
      <c r="F35" s="170" t="s">
        <v>166</v>
      </c>
      <c r="G35" s="12" t="s">
        <v>115</v>
      </c>
      <c r="H35" s="81"/>
      <c r="I35" s="13"/>
      <c r="J35" s="13"/>
      <c r="K35" s="82"/>
      <c r="L35" s="14">
        <v>20</v>
      </c>
      <c r="M35" s="109">
        <v>20</v>
      </c>
      <c r="N35" s="285" t="s">
        <v>201</v>
      </c>
      <c r="O35" s="133">
        <v>5</v>
      </c>
      <c r="P35" s="133">
        <v>10</v>
      </c>
      <c r="Q35" s="67" t="s">
        <v>176</v>
      </c>
    </row>
    <row r="36" spans="1:17" ht="12.75" customHeight="1">
      <c r="A36" s="154"/>
      <c r="B36" s="155"/>
      <c r="C36" s="156"/>
      <c r="D36" s="157"/>
      <c r="E36" s="168"/>
      <c r="F36" s="171"/>
      <c r="G36" s="15"/>
      <c r="H36" s="84"/>
      <c r="I36" s="16"/>
      <c r="J36" s="16"/>
      <c r="K36" s="85"/>
      <c r="L36" s="17"/>
      <c r="M36" s="108"/>
      <c r="N36" s="286"/>
      <c r="O36" s="62"/>
      <c r="P36" s="62"/>
      <c r="Q36" s="63"/>
    </row>
    <row r="37" spans="1:17" ht="12.75" customHeight="1">
      <c r="A37" s="154"/>
      <c r="B37" s="155"/>
      <c r="C37" s="156"/>
      <c r="D37" s="157"/>
      <c r="E37" s="168"/>
      <c r="F37" s="171"/>
      <c r="G37" s="15"/>
      <c r="H37" s="84"/>
      <c r="I37" s="16"/>
      <c r="J37" s="16"/>
      <c r="K37" s="85"/>
      <c r="L37" s="17"/>
      <c r="M37" s="108"/>
      <c r="N37" s="134"/>
      <c r="O37" s="62"/>
      <c r="P37" s="62"/>
      <c r="Q37" s="63"/>
    </row>
    <row r="38" spans="1:17" ht="12.75" customHeight="1" thickBot="1">
      <c r="A38" s="147"/>
      <c r="B38" s="149"/>
      <c r="C38" s="151"/>
      <c r="D38" s="153"/>
      <c r="E38" s="169"/>
      <c r="F38" s="172"/>
      <c r="G38" s="19" t="s">
        <v>13</v>
      </c>
      <c r="H38" s="87">
        <f t="shared" ref="H38:M38" si="7">H35*1</f>
        <v>0</v>
      </c>
      <c r="I38" s="87">
        <f t="shared" si="7"/>
        <v>0</v>
      </c>
      <c r="J38" s="87">
        <f t="shared" si="7"/>
        <v>0</v>
      </c>
      <c r="K38" s="87">
        <f t="shared" si="7"/>
        <v>0</v>
      </c>
      <c r="L38" s="87">
        <f t="shared" si="7"/>
        <v>20</v>
      </c>
      <c r="M38" s="101">
        <f t="shared" si="7"/>
        <v>20</v>
      </c>
      <c r="N38" s="117"/>
      <c r="O38" s="126"/>
      <c r="P38" s="126"/>
      <c r="Q38" s="128"/>
    </row>
    <row r="39" spans="1:17" ht="12.75" customHeight="1">
      <c r="A39" s="146" t="s">
        <v>12</v>
      </c>
      <c r="B39" s="148" t="s">
        <v>12</v>
      </c>
      <c r="C39" s="150" t="s">
        <v>175</v>
      </c>
      <c r="D39" s="152" t="s">
        <v>180</v>
      </c>
      <c r="E39" s="167" t="s">
        <v>98</v>
      </c>
      <c r="F39" s="170" t="s">
        <v>166</v>
      </c>
      <c r="G39" s="12" t="s">
        <v>115</v>
      </c>
      <c r="H39" s="81"/>
      <c r="I39" s="13"/>
      <c r="J39" s="13"/>
      <c r="K39" s="82"/>
      <c r="L39" s="14"/>
      <c r="M39" s="109"/>
      <c r="N39" s="118" t="s">
        <v>204</v>
      </c>
      <c r="O39" s="66"/>
      <c r="P39" s="66"/>
      <c r="Q39" s="67" t="s">
        <v>203</v>
      </c>
    </row>
    <row r="40" spans="1:17" ht="12.75" customHeight="1" thickBot="1">
      <c r="A40" s="147"/>
      <c r="B40" s="149"/>
      <c r="C40" s="151"/>
      <c r="D40" s="153"/>
      <c r="E40" s="169"/>
      <c r="F40" s="172"/>
      <c r="G40" s="19" t="s">
        <v>13</v>
      </c>
      <c r="H40" s="87">
        <f t="shared" ref="H40:M40" si="8">H39*1</f>
        <v>0</v>
      </c>
      <c r="I40" s="87">
        <f t="shared" si="8"/>
        <v>0</v>
      </c>
      <c r="J40" s="87">
        <f t="shared" si="8"/>
        <v>0</v>
      </c>
      <c r="K40" s="87">
        <f t="shared" si="8"/>
        <v>0</v>
      </c>
      <c r="L40" s="87">
        <f t="shared" si="8"/>
        <v>0</v>
      </c>
      <c r="M40" s="101">
        <f t="shared" si="8"/>
        <v>0</v>
      </c>
      <c r="N40" s="117" t="s">
        <v>202</v>
      </c>
      <c r="O40" s="126"/>
      <c r="P40" s="126"/>
      <c r="Q40" s="128"/>
    </row>
    <row r="41" spans="1:17" ht="12.75" customHeight="1">
      <c r="A41" s="146" t="s">
        <v>12</v>
      </c>
      <c r="B41" s="148" t="s">
        <v>12</v>
      </c>
      <c r="C41" s="150" t="s">
        <v>176</v>
      </c>
      <c r="D41" s="152" t="s">
        <v>181</v>
      </c>
      <c r="E41" s="167" t="s">
        <v>98</v>
      </c>
      <c r="F41" s="170" t="s">
        <v>166</v>
      </c>
      <c r="G41" s="12" t="s">
        <v>115</v>
      </c>
      <c r="H41" s="81"/>
      <c r="I41" s="13"/>
      <c r="J41" s="13"/>
      <c r="K41" s="82"/>
      <c r="L41" s="14">
        <v>20</v>
      </c>
      <c r="M41" s="109">
        <v>20</v>
      </c>
      <c r="N41" s="118" t="s">
        <v>205</v>
      </c>
      <c r="O41" s="66" t="s">
        <v>106</v>
      </c>
      <c r="P41" s="66" t="s">
        <v>106</v>
      </c>
      <c r="Q41" s="67" t="s">
        <v>106</v>
      </c>
    </row>
    <row r="42" spans="1:17" ht="12.75" customHeight="1" thickBot="1">
      <c r="A42" s="147"/>
      <c r="B42" s="149"/>
      <c r="C42" s="151"/>
      <c r="D42" s="153"/>
      <c r="E42" s="169"/>
      <c r="F42" s="172"/>
      <c r="G42" s="19" t="s">
        <v>13</v>
      </c>
      <c r="H42" s="87">
        <f t="shared" ref="H42:M42" si="9">H41*1</f>
        <v>0</v>
      </c>
      <c r="I42" s="87">
        <f t="shared" si="9"/>
        <v>0</v>
      </c>
      <c r="J42" s="87">
        <f t="shared" si="9"/>
        <v>0</v>
      </c>
      <c r="K42" s="87">
        <f t="shared" si="9"/>
        <v>0</v>
      </c>
      <c r="L42" s="87">
        <f t="shared" si="9"/>
        <v>20</v>
      </c>
      <c r="M42" s="101">
        <f t="shared" si="9"/>
        <v>20</v>
      </c>
      <c r="N42" s="117"/>
      <c r="O42" s="126"/>
      <c r="P42" s="126"/>
      <c r="Q42" s="128"/>
    </row>
    <row r="43" spans="1:17" ht="12.75" customHeight="1" thickBot="1">
      <c r="A43" s="10" t="s">
        <v>12</v>
      </c>
      <c r="B43" s="23" t="s">
        <v>12</v>
      </c>
      <c r="C43" s="162" t="s">
        <v>15</v>
      </c>
      <c r="D43" s="163"/>
      <c r="E43" s="163"/>
      <c r="F43" s="163"/>
      <c r="G43" s="164"/>
      <c r="H43" s="24">
        <f t="shared" ref="H43:M43" si="10">H12+H16+H21+H24+H28+H32+H34+H38+H40+H42</f>
        <v>4462.8</v>
      </c>
      <c r="I43" s="24">
        <f t="shared" si="10"/>
        <v>0</v>
      </c>
      <c r="J43" s="24">
        <f t="shared" si="10"/>
        <v>2800.8</v>
      </c>
      <c r="K43" s="24">
        <f t="shared" si="10"/>
        <v>52.7</v>
      </c>
      <c r="L43" s="24">
        <f t="shared" si="10"/>
        <v>4740</v>
      </c>
      <c r="M43" s="102">
        <f t="shared" si="10"/>
        <v>4740</v>
      </c>
      <c r="N43" s="119"/>
      <c r="O43" s="26"/>
      <c r="P43" s="26"/>
      <c r="Q43" s="27"/>
    </row>
    <row r="44" spans="1:17" ht="12.75" customHeight="1" thickBot="1">
      <c r="A44" s="10" t="s">
        <v>12</v>
      </c>
      <c r="B44" s="11" t="s">
        <v>14</v>
      </c>
      <c r="C44" s="177" t="s">
        <v>185</v>
      </c>
      <c r="D44" s="178"/>
      <c r="E44" s="179"/>
      <c r="F44" s="179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80"/>
    </row>
    <row r="45" spans="1:17" ht="12.75" customHeight="1">
      <c r="A45" s="146" t="s">
        <v>12</v>
      </c>
      <c r="B45" s="148" t="s">
        <v>14</v>
      </c>
      <c r="C45" s="150" t="s">
        <v>12</v>
      </c>
      <c r="D45" s="152" t="s">
        <v>85</v>
      </c>
      <c r="E45" s="167" t="s">
        <v>104</v>
      </c>
      <c r="F45" s="170" t="s">
        <v>166</v>
      </c>
      <c r="G45" s="12" t="s">
        <v>115</v>
      </c>
      <c r="H45" s="81">
        <v>1494.3</v>
      </c>
      <c r="I45" s="13"/>
      <c r="J45" s="13">
        <v>971.3</v>
      </c>
      <c r="K45" s="82">
        <v>7</v>
      </c>
      <c r="L45" s="14">
        <v>1560</v>
      </c>
      <c r="M45" s="14">
        <v>1560</v>
      </c>
      <c r="N45" s="135" t="s">
        <v>86</v>
      </c>
      <c r="O45" s="121" t="s">
        <v>125</v>
      </c>
      <c r="P45" s="121" t="s">
        <v>125</v>
      </c>
      <c r="Q45" s="136">
        <v>12500</v>
      </c>
    </row>
    <row r="46" spans="1:17" ht="12.75" customHeight="1">
      <c r="A46" s="154"/>
      <c r="B46" s="155"/>
      <c r="C46" s="156"/>
      <c r="D46" s="157"/>
      <c r="E46" s="168"/>
      <c r="F46" s="171"/>
      <c r="G46" s="15"/>
      <c r="H46" s="84"/>
      <c r="I46" s="16"/>
      <c r="J46" s="16"/>
      <c r="K46" s="85"/>
      <c r="L46" s="17"/>
      <c r="M46" s="17"/>
      <c r="N46" s="137" t="s">
        <v>87</v>
      </c>
      <c r="O46" s="62" t="s">
        <v>127</v>
      </c>
      <c r="P46" s="62" t="s">
        <v>127</v>
      </c>
      <c r="Q46" s="63" t="s">
        <v>127</v>
      </c>
    </row>
    <row r="47" spans="1:17" ht="12.75" customHeight="1">
      <c r="A47" s="154"/>
      <c r="B47" s="155"/>
      <c r="C47" s="156"/>
      <c r="D47" s="157"/>
      <c r="E47" s="168"/>
      <c r="F47" s="171"/>
      <c r="G47" s="15"/>
      <c r="H47" s="84"/>
      <c r="I47" s="16"/>
      <c r="J47" s="16"/>
      <c r="K47" s="85"/>
      <c r="L47" s="17"/>
      <c r="M47" s="17"/>
      <c r="N47" s="138" t="s">
        <v>119</v>
      </c>
      <c r="O47" s="64" t="s">
        <v>128</v>
      </c>
      <c r="P47" s="64" t="s">
        <v>128</v>
      </c>
      <c r="Q47" s="65" t="s">
        <v>128</v>
      </c>
    </row>
    <row r="48" spans="1:17" ht="12.75" customHeight="1" thickBot="1">
      <c r="A48" s="147"/>
      <c r="B48" s="149"/>
      <c r="C48" s="151"/>
      <c r="D48" s="153"/>
      <c r="E48" s="169"/>
      <c r="F48" s="172"/>
      <c r="G48" s="19" t="s">
        <v>13</v>
      </c>
      <c r="H48" s="87">
        <f t="shared" ref="H48:M48" si="11">H45*1</f>
        <v>1494.3</v>
      </c>
      <c r="I48" s="87">
        <f t="shared" si="11"/>
        <v>0</v>
      </c>
      <c r="J48" s="87">
        <f t="shared" si="11"/>
        <v>971.3</v>
      </c>
      <c r="K48" s="87">
        <f t="shared" si="11"/>
        <v>7</v>
      </c>
      <c r="L48" s="87">
        <f t="shared" si="11"/>
        <v>1560</v>
      </c>
      <c r="M48" s="87">
        <f t="shared" si="11"/>
        <v>1560</v>
      </c>
      <c r="N48" s="139" t="s">
        <v>123</v>
      </c>
      <c r="O48" s="140">
        <v>45000</v>
      </c>
      <c r="P48" s="140">
        <v>45000</v>
      </c>
      <c r="Q48" s="141">
        <v>45000</v>
      </c>
    </row>
    <row r="49" spans="1:17" ht="12.75" customHeight="1">
      <c r="A49" s="146" t="s">
        <v>12</v>
      </c>
      <c r="B49" s="148" t="s">
        <v>14</v>
      </c>
      <c r="C49" s="150" t="s">
        <v>14</v>
      </c>
      <c r="D49" s="152" t="s">
        <v>118</v>
      </c>
      <c r="E49" s="167" t="s">
        <v>104</v>
      </c>
      <c r="F49" s="170" t="s">
        <v>166</v>
      </c>
      <c r="G49" s="12" t="s">
        <v>115</v>
      </c>
      <c r="H49" s="81"/>
      <c r="I49" s="13"/>
      <c r="J49" s="13"/>
      <c r="K49" s="82"/>
      <c r="L49" s="14"/>
      <c r="M49" s="14"/>
      <c r="N49" s="91" t="s">
        <v>129</v>
      </c>
      <c r="O49" s="92" t="s">
        <v>139</v>
      </c>
      <c r="P49" s="92" t="s">
        <v>139</v>
      </c>
      <c r="Q49" s="93" t="s">
        <v>139</v>
      </c>
    </row>
    <row r="50" spans="1:17" ht="12.75" customHeight="1">
      <c r="A50" s="154"/>
      <c r="B50" s="155"/>
      <c r="C50" s="156"/>
      <c r="D50" s="157"/>
      <c r="E50" s="168"/>
      <c r="F50" s="171"/>
      <c r="G50" s="15"/>
      <c r="H50" s="84"/>
      <c r="I50" s="16"/>
      <c r="J50" s="16"/>
      <c r="K50" s="85"/>
      <c r="L50" s="17"/>
      <c r="M50" s="17"/>
      <c r="N50" s="188" t="s">
        <v>131</v>
      </c>
      <c r="O50" s="184" t="s">
        <v>130</v>
      </c>
      <c r="P50" s="184" t="s">
        <v>130</v>
      </c>
      <c r="Q50" s="186" t="s">
        <v>130</v>
      </c>
    </row>
    <row r="51" spans="1:17" ht="12.75" customHeight="1" thickBot="1">
      <c r="A51" s="147"/>
      <c r="B51" s="149"/>
      <c r="C51" s="151"/>
      <c r="D51" s="153"/>
      <c r="E51" s="169"/>
      <c r="F51" s="172"/>
      <c r="G51" s="19" t="s">
        <v>13</v>
      </c>
      <c r="H51" s="87">
        <f t="shared" ref="H51:M51" si="12">H49*1</f>
        <v>0</v>
      </c>
      <c r="I51" s="87">
        <f t="shared" si="12"/>
        <v>0</v>
      </c>
      <c r="J51" s="87">
        <f t="shared" si="12"/>
        <v>0</v>
      </c>
      <c r="K51" s="87">
        <f t="shared" si="12"/>
        <v>0</v>
      </c>
      <c r="L51" s="87">
        <f t="shared" si="12"/>
        <v>0</v>
      </c>
      <c r="M51" s="87">
        <f t="shared" si="12"/>
        <v>0</v>
      </c>
      <c r="N51" s="189"/>
      <c r="O51" s="185"/>
      <c r="P51" s="185"/>
      <c r="Q51" s="187"/>
    </row>
    <row r="52" spans="1:17" ht="12.75" customHeight="1">
      <c r="A52" s="146" t="s">
        <v>12</v>
      </c>
      <c r="B52" s="148" t="s">
        <v>14</v>
      </c>
      <c r="C52" s="150" t="s">
        <v>82</v>
      </c>
      <c r="D52" s="152" t="s">
        <v>186</v>
      </c>
      <c r="E52" s="167" t="s">
        <v>98</v>
      </c>
      <c r="F52" s="170" t="s">
        <v>166</v>
      </c>
      <c r="G52" s="12" t="s">
        <v>115</v>
      </c>
      <c r="H52" s="81"/>
      <c r="I52" s="13"/>
      <c r="J52" s="13"/>
      <c r="K52" s="82"/>
      <c r="L52" s="14"/>
      <c r="M52" s="14"/>
      <c r="N52" s="129" t="s">
        <v>208</v>
      </c>
      <c r="O52" s="66" t="s">
        <v>203</v>
      </c>
      <c r="P52" s="66"/>
      <c r="Q52" s="67"/>
    </row>
    <row r="53" spans="1:17" ht="12.75" customHeight="1">
      <c r="A53" s="154"/>
      <c r="B53" s="155"/>
      <c r="C53" s="156"/>
      <c r="D53" s="157"/>
      <c r="E53" s="168"/>
      <c r="F53" s="171"/>
      <c r="G53" s="15"/>
      <c r="H53" s="84"/>
      <c r="I53" s="16"/>
      <c r="J53" s="16"/>
      <c r="K53" s="85"/>
      <c r="L53" s="17"/>
      <c r="M53" s="17"/>
      <c r="N53" s="94" t="s">
        <v>209</v>
      </c>
      <c r="O53" s="62"/>
      <c r="P53" s="62"/>
      <c r="Q53" s="63" t="s">
        <v>106</v>
      </c>
    </row>
    <row r="54" spans="1:17" ht="12.75" customHeight="1" thickBot="1">
      <c r="A54" s="147"/>
      <c r="B54" s="149"/>
      <c r="C54" s="151"/>
      <c r="D54" s="153"/>
      <c r="E54" s="169"/>
      <c r="F54" s="172"/>
      <c r="G54" s="19" t="s">
        <v>13</v>
      </c>
      <c r="H54" s="87">
        <f t="shared" ref="H54:M54" si="13">H52*1</f>
        <v>0</v>
      </c>
      <c r="I54" s="87">
        <f t="shared" si="13"/>
        <v>0</v>
      </c>
      <c r="J54" s="87">
        <f t="shared" si="13"/>
        <v>0</v>
      </c>
      <c r="K54" s="87">
        <f t="shared" si="13"/>
        <v>0</v>
      </c>
      <c r="L54" s="87">
        <f t="shared" si="13"/>
        <v>0</v>
      </c>
      <c r="M54" s="87">
        <f t="shared" si="13"/>
        <v>0</v>
      </c>
      <c r="N54" s="61"/>
      <c r="O54" s="126"/>
      <c r="P54" s="126"/>
      <c r="Q54" s="128"/>
    </row>
    <row r="55" spans="1:17" ht="12.75" customHeight="1">
      <c r="A55" s="146" t="s">
        <v>12</v>
      </c>
      <c r="B55" s="148" t="s">
        <v>14</v>
      </c>
      <c r="C55" s="150" t="s">
        <v>83</v>
      </c>
      <c r="D55" s="152" t="s">
        <v>187</v>
      </c>
      <c r="E55" s="167" t="s">
        <v>98</v>
      </c>
      <c r="F55" s="170" t="s">
        <v>166</v>
      </c>
      <c r="G55" s="12" t="s">
        <v>115</v>
      </c>
      <c r="H55" s="81"/>
      <c r="I55" s="13"/>
      <c r="J55" s="13"/>
      <c r="K55" s="82"/>
      <c r="L55" s="14">
        <v>10</v>
      </c>
      <c r="M55" s="14"/>
      <c r="N55" s="83" t="s">
        <v>190</v>
      </c>
      <c r="O55" s="66"/>
      <c r="P55" s="66" t="s">
        <v>203</v>
      </c>
      <c r="Q55" s="67"/>
    </row>
    <row r="56" spans="1:17" ht="12.75" customHeight="1" thickBot="1">
      <c r="A56" s="147"/>
      <c r="B56" s="149"/>
      <c r="C56" s="151"/>
      <c r="D56" s="153"/>
      <c r="E56" s="169"/>
      <c r="F56" s="172"/>
      <c r="G56" s="19" t="s">
        <v>13</v>
      </c>
      <c r="H56" s="87">
        <f t="shared" ref="H56:M56" si="14">H55*1</f>
        <v>0</v>
      </c>
      <c r="I56" s="87">
        <f t="shared" si="14"/>
        <v>0</v>
      </c>
      <c r="J56" s="87">
        <f t="shared" si="14"/>
        <v>0</v>
      </c>
      <c r="K56" s="87">
        <f t="shared" si="14"/>
        <v>0</v>
      </c>
      <c r="L56" s="87">
        <f t="shared" si="14"/>
        <v>10</v>
      </c>
      <c r="M56" s="87">
        <f t="shared" si="14"/>
        <v>0</v>
      </c>
      <c r="N56" s="5"/>
      <c r="O56" s="126"/>
      <c r="P56" s="126"/>
      <c r="Q56" s="128"/>
    </row>
    <row r="57" spans="1:17" ht="12.75" customHeight="1">
      <c r="A57" s="146" t="s">
        <v>12</v>
      </c>
      <c r="B57" s="148" t="s">
        <v>14</v>
      </c>
      <c r="C57" s="150" t="s">
        <v>84</v>
      </c>
      <c r="D57" s="152" t="s">
        <v>188</v>
      </c>
      <c r="E57" s="167" t="s">
        <v>98</v>
      </c>
      <c r="F57" s="170" t="s">
        <v>166</v>
      </c>
      <c r="G57" s="12" t="s">
        <v>115</v>
      </c>
      <c r="H57" s="81"/>
      <c r="I57" s="13"/>
      <c r="J57" s="13"/>
      <c r="K57" s="82"/>
      <c r="L57" s="14">
        <v>10</v>
      </c>
      <c r="M57" s="14">
        <v>10</v>
      </c>
      <c r="N57" s="95" t="s">
        <v>191</v>
      </c>
      <c r="O57" s="66"/>
      <c r="P57" s="66" t="s">
        <v>203</v>
      </c>
      <c r="Q57" s="67" t="s">
        <v>203</v>
      </c>
    </row>
    <row r="58" spans="1:17" ht="12.75" customHeight="1">
      <c r="A58" s="154"/>
      <c r="B58" s="155"/>
      <c r="C58" s="156"/>
      <c r="D58" s="157"/>
      <c r="E58" s="168"/>
      <c r="F58" s="171"/>
      <c r="G58" s="15"/>
      <c r="H58" s="84"/>
      <c r="I58" s="16"/>
      <c r="J58" s="16"/>
      <c r="K58" s="85"/>
      <c r="L58" s="17"/>
      <c r="M58" s="17"/>
      <c r="N58" s="142"/>
      <c r="O58" s="62"/>
      <c r="P58" s="62"/>
      <c r="Q58" s="63"/>
    </row>
    <row r="59" spans="1:17" ht="19.5" customHeight="1" thickBot="1">
      <c r="A59" s="147"/>
      <c r="B59" s="149"/>
      <c r="C59" s="151"/>
      <c r="D59" s="153"/>
      <c r="E59" s="169"/>
      <c r="F59" s="172"/>
      <c r="G59" s="19" t="s">
        <v>13</v>
      </c>
      <c r="H59" s="87">
        <f t="shared" ref="H59:M59" si="15">H57*1</f>
        <v>0</v>
      </c>
      <c r="I59" s="87">
        <f t="shared" si="15"/>
        <v>0</v>
      </c>
      <c r="J59" s="87">
        <f t="shared" si="15"/>
        <v>0</v>
      </c>
      <c r="K59" s="87">
        <f t="shared" si="15"/>
        <v>0</v>
      </c>
      <c r="L59" s="87">
        <f t="shared" si="15"/>
        <v>10</v>
      </c>
      <c r="M59" s="87">
        <f t="shared" si="15"/>
        <v>10</v>
      </c>
      <c r="N59" s="61"/>
      <c r="O59" s="126"/>
      <c r="P59" s="126"/>
      <c r="Q59" s="128"/>
    </row>
    <row r="60" spans="1:17" ht="12.75" customHeight="1">
      <c r="A60" s="146" t="s">
        <v>12</v>
      </c>
      <c r="B60" s="148" t="s">
        <v>14</v>
      </c>
      <c r="C60" s="150" t="s">
        <v>116</v>
      </c>
      <c r="D60" s="152" t="s">
        <v>189</v>
      </c>
      <c r="E60" s="167" t="s">
        <v>98</v>
      </c>
      <c r="F60" s="170" t="s">
        <v>166</v>
      </c>
      <c r="G60" s="12" t="s">
        <v>115</v>
      </c>
      <c r="H60" s="81"/>
      <c r="I60" s="13"/>
      <c r="J60" s="13"/>
      <c r="K60" s="82"/>
      <c r="L60" s="14"/>
      <c r="M60" s="14"/>
      <c r="N60" s="173" t="s">
        <v>192</v>
      </c>
      <c r="O60" s="66"/>
      <c r="P60" s="66"/>
      <c r="Q60" s="67" t="s">
        <v>203</v>
      </c>
    </row>
    <row r="61" spans="1:17" ht="12.75" customHeight="1">
      <c r="A61" s="154"/>
      <c r="B61" s="155"/>
      <c r="C61" s="156"/>
      <c r="D61" s="157"/>
      <c r="E61" s="168"/>
      <c r="F61" s="171"/>
      <c r="G61" s="15"/>
      <c r="H61" s="84"/>
      <c r="I61" s="16"/>
      <c r="J61" s="16"/>
      <c r="K61" s="85"/>
      <c r="L61" s="17"/>
      <c r="M61" s="17"/>
      <c r="N61" s="174"/>
      <c r="O61" s="62"/>
      <c r="P61" s="62"/>
      <c r="Q61" s="63"/>
    </row>
    <row r="62" spans="1:17" ht="12.75" customHeight="1" thickBot="1">
      <c r="A62" s="147"/>
      <c r="B62" s="149"/>
      <c r="C62" s="151"/>
      <c r="D62" s="153"/>
      <c r="E62" s="169"/>
      <c r="F62" s="172"/>
      <c r="G62" s="19" t="s">
        <v>13</v>
      </c>
      <c r="H62" s="87">
        <f t="shared" ref="H62:M62" si="16">H60*1</f>
        <v>0</v>
      </c>
      <c r="I62" s="87">
        <f t="shared" si="16"/>
        <v>0</v>
      </c>
      <c r="J62" s="87">
        <f t="shared" si="16"/>
        <v>0</v>
      </c>
      <c r="K62" s="87">
        <f t="shared" si="16"/>
        <v>0</v>
      </c>
      <c r="L62" s="87">
        <f t="shared" si="16"/>
        <v>0</v>
      </c>
      <c r="M62" s="87">
        <f t="shared" si="16"/>
        <v>0</v>
      </c>
      <c r="N62" s="61"/>
      <c r="O62" s="126"/>
      <c r="P62" s="126"/>
      <c r="Q62" s="128"/>
    </row>
    <row r="63" spans="1:17" ht="12.75" customHeight="1" thickBot="1">
      <c r="A63" s="10" t="s">
        <v>12</v>
      </c>
      <c r="B63" s="23" t="s">
        <v>14</v>
      </c>
      <c r="C63" s="162" t="s">
        <v>15</v>
      </c>
      <c r="D63" s="163"/>
      <c r="E63" s="163"/>
      <c r="F63" s="163"/>
      <c r="G63" s="164"/>
      <c r="H63" s="24">
        <f t="shared" ref="H63:M63" si="17">H48+H51+H54+H56+H59+H62</f>
        <v>1494.3</v>
      </c>
      <c r="I63" s="24">
        <f t="shared" si="17"/>
        <v>0</v>
      </c>
      <c r="J63" s="24">
        <f t="shared" si="17"/>
        <v>971.3</v>
      </c>
      <c r="K63" s="24">
        <f t="shared" si="17"/>
        <v>7</v>
      </c>
      <c r="L63" s="24">
        <f t="shared" si="17"/>
        <v>1580</v>
      </c>
      <c r="M63" s="24">
        <f t="shared" si="17"/>
        <v>1570</v>
      </c>
      <c r="N63" s="25"/>
      <c r="O63" s="26"/>
      <c r="P63" s="26"/>
      <c r="Q63" s="27"/>
    </row>
    <row r="64" spans="1:17" ht="12.75" customHeight="1" thickBot="1">
      <c r="A64" s="10" t="s">
        <v>12</v>
      </c>
      <c r="B64" s="11" t="s">
        <v>82</v>
      </c>
      <c r="C64" s="177" t="s">
        <v>88</v>
      </c>
      <c r="D64" s="178"/>
      <c r="E64" s="179"/>
      <c r="F64" s="179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80"/>
    </row>
    <row r="65" spans="1:17" ht="12.75" customHeight="1">
      <c r="A65" s="146" t="s">
        <v>12</v>
      </c>
      <c r="B65" s="148" t="s">
        <v>82</v>
      </c>
      <c r="C65" s="150" t="s">
        <v>12</v>
      </c>
      <c r="D65" s="152" t="s">
        <v>89</v>
      </c>
      <c r="E65" s="167" t="s">
        <v>105</v>
      </c>
      <c r="F65" s="170" t="s">
        <v>166</v>
      </c>
      <c r="G65" s="12" t="s">
        <v>115</v>
      </c>
      <c r="H65" s="81">
        <v>851</v>
      </c>
      <c r="I65" s="13"/>
      <c r="J65" s="13">
        <v>531.70000000000005</v>
      </c>
      <c r="K65" s="82">
        <v>7</v>
      </c>
      <c r="L65" s="14">
        <v>890</v>
      </c>
      <c r="M65" s="14">
        <v>890</v>
      </c>
      <c r="N65" s="58" t="s">
        <v>91</v>
      </c>
      <c r="O65" s="70" t="s">
        <v>200</v>
      </c>
      <c r="P65" s="70" t="s">
        <v>200</v>
      </c>
      <c r="Q65" s="71">
        <v>20000</v>
      </c>
    </row>
    <row r="66" spans="1:17" ht="12.75" customHeight="1" thickBot="1">
      <c r="A66" s="154"/>
      <c r="B66" s="155"/>
      <c r="C66" s="156"/>
      <c r="D66" s="157"/>
      <c r="E66" s="168"/>
      <c r="F66" s="171"/>
      <c r="G66" s="15" t="s">
        <v>115</v>
      </c>
      <c r="H66" s="84"/>
      <c r="I66" s="16"/>
      <c r="J66" s="16"/>
      <c r="K66" s="85"/>
      <c r="L66" s="17"/>
      <c r="M66" s="17"/>
      <c r="N66" s="59" t="s">
        <v>92</v>
      </c>
      <c r="O66" s="72">
        <v>5</v>
      </c>
      <c r="P66" s="72">
        <v>5</v>
      </c>
      <c r="Q66" s="73">
        <v>5</v>
      </c>
    </row>
    <row r="67" spans="1:17" ht="12.75" customHeight="1" thickBot="1">
      <c r="A67" s="147"/>
      <c r="B67" s="149"/>
      <c r="C67" s="151"/>
      <c r="D67" s="153"/>
      <c r="E67" s="169"/>
      <c r="F67" s="172"/>
      <c r="G67" s="19" t="s">
        <v>13</v>
      </c>
      <c r="H67" s="87">
        <f t="shared" ref="H67:M67" si="18">H65*1</f>
        <v>851</v>
      </c>
      <c r="I67" s="87">
        <f t="shared" si="18"/>
        <v>0</v>
      </c>
      <c r="J67" s="87">
        <f t="shared" si="18"/>
        <v>531.70000000000005</v>
      </c>
      <c r="K67" s="87">
        <f t="shared" si="18"/>
        <v>7</v>
      </c>
      <c r="L67" s="87">
        <f t="shared" si="18"/>
        <v>890</v>
      </c>
      <c r="M67" s="87">
        <f t="shared" si="18"/>
        <v>890</v>
      </c>
      <c r="N67" s="60" t="s">
        <v>93</v>
      </c>
      <c r="O67" s="126" t="s">
        <v>145</v>
      </c>
      <c r="P67" s="126" t="s">
        <v>145</v>
      </c>
      <c r="Q67" s="128" t="s">
        <v>145</v>
      </c>
    </row>
    <row r="68" spans="1:17" ht="12.75" customHeight="1">
      <c r="A68" s="146" t="s">
        <v>12</v>
      </c>
      <c r="B68" s="148" t="s">
        <v>82</v>
      </c>
      <c r="C68" s="150" t="s">
        <v>14</v>
      </c>
      <c r="D68" s="152" t="s">
        <v>90</v>
      </c>
      <c r="E68" s="167" t="s">
        <v>98</v>
      </c>
      <c r="F68" s="170" t="s">
        <v>166</v>
      </c>
      <c r="G68" s="12" t="s">
        <v>115</v>
      </c>
      <c r="H68" s="81"/>
      <c r="I68" s="13"/>
      <c r="J68" s="13"/>
      <c r="K68" s="82"/>
      <c r="L68" s="14"/>
      <c r="M68" s="14"/>
      <c r="N68" s="160" t="s">
        <v>94</v>
      </c>
      <c r="O68" s="66" t="s">
        <v>203</v>
      </c>
      <c r="P68" s="66" t="s">
        <v>203</v>
      </c>
      <c r="Q68" s="67" t="s">
        <v>203</v>
      </c>
    </row>
    <row r="69" spans="1:17" ht="12.75" customHeight="1" thickBot="1">
      <c r="A69" s="147"/>
      <c r="B69" s="149"/>
      <c r="C69" s="151"/>
      <c r="D69" s="153"/>
      <c r="E69" s="169"/>
      <c r="F69" s="172"/>
      <c r="G69" s="19" t="s">
        <v>13</v>
      </c>
      <c r="H69" s="87">
        <f t="shared" ref="H69:M69" si="19">H68*1</f>
        <v>0</v>
      </c>
      <c r="I69" s="87">
        <f t="shared" si="19"/>
        <v>0</v>
      </c>
      <c r="J69" s="87">
        <f t="shared" si="19"/>
        <v>0</v>
      </c>
      <c r="K69" s="87">
        <f t="shared" si="19"/>
        <v>0</v>
      </c>
      <c r="L69" s="87">
        <f t="shared" si="19"/>
        <v>0</v>
      </c>
      <c r="M69" s="87">
        <f t="shared" si="19"/>
        <v>0</v>
      </c>
      <c r="N69" s="161"/>
      <c r="O69" s="126"/>
      <c r="P69" s="126"/>
      <c r="Q69" s="128"/>
    </row>
    <row r="70" spans="1:17" ht="12.75" customHeight="1">
      <c r="A70" s="146" t="s">
        <v>12</v>
      </c>
      <c r="B70" s="148" t="s">
        <v>82</v>
      </c>
      <c r="C70" s="150" t="s">
        <v>82</v>
      </c>
      <c r="D70" s="152" t="s">
        <v>140</v>
      </c>
      <c r="E70" s="167" t="s">
        <v>98</v>
      </c>
      <c r="F70" s="170" t="s">
        <v>166</v>
      </c>
      <c r="G70" s="12" t="s">
        <v>115</v>
      </c>
      <c r="H70" s="81"/>
      <c r="I70" s="13"/>
      <c r="J70" s="13"/>
      <c r="K70" s="82"/>
      <c r="L70" s="14">
        <v>20</v>
      </c>
      <c r="M70" s="14">
        <v>20</v>
      </c>
      <c r="N70" s="83" t="s">
        <v>206</v>
      </c>
      <c r="O70" s="66"/>
      <c r="P70" s="66" t="s">
        <v>203</v>
      </c>
      <c r="Q70" s="67" t="s">
        <v>203</v>
      </c>
    </row>
    <row r="71" spans="1:17" ht="12.75" customHeight="1" thickBot="1">
      <c r="A71" s="147"/>
      <c r="B71" s="149"/>
      <c r="C71" s="151"/>
      <c r="D71" s="153"/>
      <c r="E71" s="169"/>
      <c r="F71" s="172"/>
      <c r="G71" s="19" t="s">
        <v>13</v>
      </c>
      <c r="H71" s="87">
        <f t="shared" ref="H71:M71" si="20">H70*1</f>
        <v>0</v>
      </c>
      <c r="I71" s="87">
        <f t="shared" si="20"/>
        <v>0</v>
      </c>
      <c r="J71" s="87">
        <f t="shared" si="20"/>
        <v>0</v>
      </c>
      <c r="K71" s="87">
        <f t="shared" si="20"/>
        <v>0</v>
      </c>
      <c r="L71" s="87">
        <f t="shared" si="20"/>
        <v>20</v>
      </c>
      <c r="M71" s="87">
        <f t="shared" si="20"/>
        <v>20</v>
      </c>
      <c r="N71" s="61"/>
      <c r="O71" s="126"/>
      <c r="P71" s="126"/>
      <c r="Q71" s="128"/>
    </row>
    <row r="72" spans="1:17" ht="12.75" customHeight="1">
      <c r="A72" s="146" t="s">
        <v>12</v>
      </c>
      <c r="B72" s="148" t="s">
        <v>82</v>
      </c>
      <c r="C72" s="150" t="s">
        <v>83</v>
      </c>
      <c r="D72" s="152" t="s">
        <v>141</v>
      </c>
      <c r="E72" s="167" t="s">
        <v>98</v>
      </c>
      <c r="F72" s="170" t="s">
        <v>166</v>
      </c>
      <c r="G72" s="12" t="s">
        <v>115</v>
      </c>
      <c r="H72" s="81"/>
      <c r="I72" s="13"/>
      <c r="J72" s="13"/>
      <c r="K72" s="82"/>
      <c r="L72" s="14">
        <v>10</v>
      </c>
      <c r="M72" s="14">
        <v>10</v>
      </c>
      <c r="N72" s="173" t="s">
        <v>207</v>
      </c>
      <c r="O72" s="66" t="s">
        <v>203</v>
      </c>
      <c r="P72" s="66" t="s">
        <v>203</v>
      </c>
      <c r="Q72" s="67" t="s">
        <v>203</v>
      </c>
    </row>
    <row r="73" spans="1:17" ht="12.75" customHeight="1">
      <c r="A73" s="154"/>
      <c r="B73" s="155"/>
      <c r="C73" s="156"/>
      <c r="D73" s="157"/>
      <c r="E73" s="168"/>
      <c r="F73" s="171"/>
      <c r="G73" s="15"/>
      <c r="H73" s="84"/>
      <c r="I73" s="16"/>
      <c r="J73" s="16"/>
      <c r="K73" s="85"/>
      <c r="L73" s="17"/>
      <c r="M73" s="17"/>
      <c r="N73" s="174"/>
      <c r="O73" s="62"/>
      <c r="P73" s="62"/>
      <c r="Q73" s="63"/>
    </row>
    <row r="74" spans="1:17" ht="12.75" customHeight="1" thickBot="1">
      <c r="A74" s="147"/>
      <c r="B74" s="149"/>
      <c r="C74" s="151"/>
      <c r="D74" s="153"/>
      <c r="E74" s="169"/>
      <c r="F74" s="172"/>
      <c r="G74" s="19" t="s">
        <v>13</v>
      </c>
      <c r="H74" s="87">
        <f t="shared" ref="H74:M74" si="21">H72*1</f>
        <v>0</v>
      </c>
      <c r="I74" s="87">
        <f t="shared" si="21"/>
        <v>0</v>
      </c>
      <c r="J74" s="87">
        <f t="shared" si="21"/>
        <v>0</v>
      </c>
      <c r="K74" s="87">
        <f t="shared" si="21"/>
        <v>0</v>
      </c>
      <c r="L74" s="87">
        <f t="shared" si="21"/>
        <v>10</v>
      </c>
      <c r="M74" s="87">
        <f t="shared" si="21"/>
        <v>10</v>
      </c>
      <c r="N74" s="61"/>
      <c r="O74" s="126"/>
      <c r="P74" s="126"/>
      <c r="Q74" s="128"/>
    </row>
    <row r="75" spans="1:17" ht="12.75" customHeight="1" thickBot="1">
      <c r="A75" s="96" t="s">
        <v>12</v>
      </c>
      <c r="B75" s="23" t="s">
        <v>82</v>
      </c>
      <c r="C75" s="162" t="s">
        <v>15</v>
      </c>
      <c r="D75" s="163"/>
      <c r="E75" s="183"/>
      <c r="F75" s="183"/>
      <c r="G75" s="164"/>
      <c r="H75" s="97">
        <f t="shared" ref="H75:M75" si="22">H67+H69+H71+H74</f>
        <v>851</v>
      </c>
      <c r="I75" s="97">
        <f t="shared" si="22"/>
        <v>0</v>
      </c>
      <c r="J75" s="97">
        <f t="shared" si="22"/>
        <v>531.70000000000005</v>
      </c>
      <c r="K75" s="97">
        <f t="shared" si="22"/>
        <v>7</v>
      </c>
      <c r="L75" s="97">
        <f t="shared" si="22"/>
        <v>920</v>
      </c>
      <c r="M75" s="97">
        <f t="shared" si="22"/>
        <v>920</v>
      </c>
      <c r="N75" s="25"/>
      <c r="O75" s="26"/>
      <c r="P75" s="26"/>
      <c r="Q75" s="27"/>
    </row>
    <row r="76" spans="1:17" ht="12.75" customHeight="1" thickBot="1">
      <c r="A76" s="10" t="s">
        <v>12</v>
      </c>
      <c r="B76" s="11" t="s">
        <v>83</v>
      </c>
      <c r="C76" s="177" t="s">
        <v>161</v>
      </c>
      <c r="D76" s="178"/>
      <c r="E76" s="179"/>
      <c r="F76" s="179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80"/>
    </row>
    <row r="77" spans="1:17" ht="12.75" customHeight="1">
      <c r="A77" s="146" t="s">
        <v>12</v>
      </c>
      <c r="B77" s="148" t="s">
        <v>83</v>
      </c>
      <c r="C77" s="150" t="s">
        <v>12</v>
      </c>
      <c r="D77" s="152" t="s">
        <v>162</v>
      </c>
      <c r="E77" s="167" t="s">
        <v>98</v>
      </c>
      <c r="F77" s="170" t="s">
        <v>166</v>
      </c>
      <c r="G77" s="12" t="s">
        <v>115</v>
      </c>
      <c r="H77" s="81"/>
      <c r="I77" s="13"/>
      <c r="J77" s="13"/>
      <c r="K77" s="82"/>
      <c r="L77" s="14">
        <v>20</v>
      </c>
      <c r="M77" s="14"/>
      <c r="N77" s="173" t="s">
        <v>167</v>
      </c>
      <c r="O77" s="66" t="s">
        <v>203</v>
      </c>
      <c r="P77" s="66"/>
      <c r="Q77" s="67"/>
    </row>
    <row r="78" spans="1:17" ht="12.75" customHeight="1">
      <c r="A78" s="154"/>
      <c r="B78" s="155"/>
      <c r="C78" s="156"/>
      <c r="D78" s="157"/>
      <c r="E78" s="168"/>
      <c r="F78" s="171"/>
      <c r="G78" s="15"/>
      <c r="H78" s="84"/>
      <c r="I78" s="16"/>
      <c r="J78" s="16"/>
      <c r="K78" s="85"/>
      <c r="L78" s="17"/>
      <c r="M78" s="17"/>
      <c r="N78" s="174"/>
      <c r="O78" s="62"/>
      <c r="P78" s="62"/>
      <c r="Q78" s="63"/>
    </row>
    <row r="79" spans="1:17" ht="12.75" customHeight="1">
      <c r="A79" s="154"/>
      <c r="B79" s="155"/>
      <c r="C79" s="156"/>
      <c r="D79" s="157"/>
      <c r="E79" s="168"/>
      <c r="F79" s="171"/>
      <c r="G79" s="15"/>
      <c r="H79" s="84"/>
      <c r="I79" s="16"/>
      <c r="J79" s="16"/>
      <c r="K79" s="85"/>
      <c r="L79" s="17"/>
      <c r="M79" s="17"/>
      <c r="N79" s="175" t="s">
        <v>168</v>
      </c>
      <c r="O79" s="158"/>
      <c r="P79" s="158" t="s">
        <v>203</v>
      </c>
      <c r="Q79" s="181"/>
    </row>
    <row r="80" spans="1:17" ht="12.75" customHeight="1" thickBot="1">
      <c r="A80" s="147"/>
      <c r="B80" s="149"/>
      <c r="C80" s="151"/>
      <c r="D80" s="153"/>
      <c r="E80" s="169"/>
      <c r="F80" s="172"/>
      <c r="G80" s="19" t="s">
        <v>13</v>
      </c>
      <c r="H80" s="87">
        <f t="shared" ref="H80:M80" si="23">H77*1</f>
        <v>0</v>
      </c>
      <c r="I80" s="87">
        <f t="shared" si="23"/>
        <v>0</v>
      </c>
      <c r="J80" s="87">
        <f t="shared" si="23"/>
        <v>0</v>
      </c>
      <c r="K80" s="87">
        <f t="shared" si="23"/>
        <v>0</v>
      </c>
      <c r="L80" s="87">
        <f t="shared" si="23"/>
        <v>20</v>
      </c>
      <c r="M80" s="87">
        <f t="shared" si="23"/>
        <v>0</v>
      </c>
      <c r="N80" s="176"/>
      <c r="O80" s="159"/>
      <c r="P80" s="159"/>
      <c r="Q80" s="182"/>
    </row>
    <row r="81" spans="1:17" ht="12.75" customHeight="1">
      <c r="A81" s="146" t="s">
        <v>12</v>
      </c>
      <c r="B81" s="148" t="s">
        <v>83</v>
      </c>
      <c r="C81" s="150" t="s">
        <v>14</v>
      </c>
      <c r="D81" s="152" t="s">
        <v>163</v>
      </c>
      <c r="E81" s="167" t="s">
        <v>98</v>
      </c>
      <c r="F81" s="170" t="s">
        <v>166</v>
      </c>
      <c r="G81" s="12" t="s">
        <v>115</v>
      </c>
      <c r="H81" s="81"/>
      <c r="I81" s="13"/>
      <c r="J81" s="13"/>
      <c r="K81" s="82"/>
      <c r="L81" s="14">
        <v>20</v>
      </c>
      <c r="M81" s="14">
        <v>20</v>
      </c>
      <c r="N81" s="173" t="s">
        <v>169</v>
      </c>
      <c r="O81" s="66" t="s">
        <v>176</v>
      </c>
      <c r="P81" s="66" t="s">
        <v>196</v>
      </c>
      <c r="Q81" s="67" t="s">
        <v>196</v>
      </c>
    </row>
    <row r="82" spans="1:17" ht="12.75" customHeight="1">
      <c r="A82" s="154"/>
      <c r="B82" s="155"/>
      <c r="C82" s="156"/>
      <c r="D82" s="157"/>
      <c r="E82" s="168"/>
      <c r="F82" s="171"/>
      <c r="G82" s="15"/>
      <c r="H82" s="84"/>
      <c r="I82" s="16"/>
      <c r="J82" s="16"/>
      <c r="K82" s="85"/>
      <c r="L82" s="17"/>
      <c r="M82" s="17"/>
      <c r="N82" s="174"/>
      <c r="O82" s="62"/>
      <c r="P82" s="62"/>
      <c r="Q82" s="63"/>
    </row>
    <row r="83" spans="1:17" ht="12.75" customHeight="1" thickBot="1">
      <c r="A83" s="147"/>
      <c r="B83" s="149"/>
      <c r="C83" s="151"/>
      <c r="D83" s="153"/>
      <c r="E83" s="169"/>
      <c r="F83" s="172"/>
      <c r="G83" s="19" t="s">
        <v>13</v>
      </c>
      <c r="H83" s="87">
        <f t="shared" ref="H83:M83" si="24">H81*1</f>
        <v>0</v>
      </c>
      <c r="I83" s="87">
        <f t="shared" si="24"/>
        <v>0</v>
      </c>
      <c r="J83" s="87">
        <f t="shared" si="24"/>
        <v>0</v>
      </c>
      <c r="K83" s="87">
        <f t="shared" si="24"/>
        <v>0</v>
      </c>
      <c r="L83" s="87">
        <f t="shared" si="24"/>
        <v>20</v>
      </c>
      <c r="M83" s="87">
        <f t="shared" si="24"/>
        <v>20</v>
      </c>
      <c r="N83" s="61"/>
      <c r="O83" s="126"/>
      <c r="P83" s="126"/>
      <c r="Q83" s="128"/>
    </row>
    <row r="84" spans="1:17" ht="12.75" customHeight="1">
      <c r="A84" s="146" t="s">
        <v>12</v>
      </c>
      <c r="B84" s="148" t="s">
        <v>83</v>
      </c>
      <c r="C84" s="150" t="s">
        <v>82</v>
      </c>
      <c r="D84" s="152" t="s">
        <v>164</v>
      </c>
      <c r="E84" s="167" t="s">
        <v>98</v>
      </c>
      <c r="F84" s="170" t="s">
        <v>166</v>
      </c>
      <c r="G84" s="12" t="s">
        <v>115</v>
      </c>
      <c r="H84" s="81"/>
      <c r="I84" s="13"/>
      <c r="J84" s="13"/>
      <c r="K84" s="82"/>
      <c r="L84" s="14"/>
      <c r="M84" s="14">
        <v>10</v>
      </c>
      <c r="N84" s="83" t="s">
        <v>170</v>
      </c>
      <c r="O84" s="66"/>
      <c r="P84" s="66" t="s">
        <v>203</v>
      </c>
      <c r="Q84" s="67"/>
    </row>
    <row r="85" spans="1:17" ht="12.75" customHeight="1">
      <c r="A85" s="154"/>
      <c r="B85" s="155"/>
      <c r="C85" s="156"/>
      <c r="D85" s="157"/>
      <c r="E85" s="168"/>
      <c r="F85" s="171"/>
      <c r="G85" s="15"/>
      <c r="H85" s="84"/>
      <c r="I85" s="16"/>
      <c r="J85" s="16"/>
      <c r="K85" s="85"/>
      <c r="L85" s="17"/>
      <c r="M85" s="17"/>
      <c r="N85" s="86" t="s">
        <v>171</v>
      </c>
      <c r="O85" s="62"/>
      <c r="P85" s="62"/>
      <c r="Q85" s="63" t="s">
        <v>203</v>
      </c>
    </row>
    <row r="86" spans="1:17" ht="12.75" customHeight="1" thickBot="1">
      <c r="A86" s="147"/>
      <c r="B86" s="149"/>
      <c r="C86" s="151"/>
      <c r="D86" s="153"/>
      <c r="E86" s="169"/>
      <c r="F86" s="172"/>
      <c r="G86" s="19" t="s">
        <v>13</v>
      </c>
      <c r="H86" s="87">
        <f t="shared" ref="H86:M86" si="25">H84*1</f>
        <v>0</v>
      </c>
      <c r="I86" s="87">
        <f t="shared" si="25"/>
        <v>0</v>
      </c>
      <c r="J86" s="87">
        <f t="shared" si="25"/>
        <v>0</v>
      </c>
      <c r="K86" s="87">
        <f t="shared" si="25"/>
        <v>0</v>
      </c>
      <c r="L86" s="87">
        <f t="shared" si="25"/>
        <v>0</v>
      </c>
      <c r="M86" s="87">
        <f t="shared" si="25"/>
        <v>10</v>
      </c>
      <c r="N86" s="61"/>
      <c r="O86" s="126"/>
      <c r="P86" s="126"/>
      <c r="Q86" s="128"/>
    </row>
    <row r="87" spans="1:17" ht="12.75" customHeight="1">
      <c r="A87" s="146" t="s">
        <v>12</v>
      </c>
      <c r="B87" s="148" t="s">
        <v>83</v>
      </c>
      <c r="C87" s="150" t="s">
        <v>83</v>
      </c>
      <c r="D87" s="152" t="s">
        <v>165</v>
      </c>
      <c r="E87" s="167" t="s">
        <v>98</v>
      </c>
      <c r="F87" s="170" t="s">
        <v>166</v>
      </c>
      <c r="G87" s="12" t="s">
        <v>115</v>
      </c>
      <c r="H87" s="81"/>
      <c r="I87" s="13"/>
      <c r="J87" s="13"/>
      <c r="K87" s="82"/>
      <c r="L87" s="14"/>
      <c r="M87" s="14"/>
      <c r="N87" s="160" t="s">
        <v>172</v>
      </c>
      <c r="O87" s="66"/>
      <c r="P87" s="66"/>
      <c r="Q87" s="67" t="s">
        <v>210</v>
      </c>
    </row>
    <row r="88" spans="1:17" ht="12.75" customHeight="1" thickBot="1">
      <c r="A88" s="147"/>
      <c r="B88" s="149"/>
      <c r="C88" s="151"/>
      <c r="D88" s="153"/>
      <c r="E88" s="169"/>
      <c r="F88" s="172"/>
      <c r="G88" s="19" t="s">
        <v>13</v>
      </c>
      <c r="H88" s="87">
        <f t="shared" ref="H88:M88" si="26">H87*1</f>
        <v>0</v>
      </c>
      <c r="I88" s="87">
        <f t="shared" si="26"/>
        <v>0</v>
      </c>
      <c r="J88" s="87">
        <f t="shared" si="26"/>
        <v>0</v>
      </c>
      <c r="K88" s="87">
        <f t="shared" si="26"/>
        <v>0</v>
      </c>
      <c r="L88" s="87">
        <f t="shared" si="26"/>
        <v>0</v>
      </c>
      <c r="M88" s="87">
        <f t="shared" si="26"/>
        <v>0</v>
      </c>
      <c r="N88" s="161"/>
      <c r="O88" s="126"/>
      <c r="P88" s="126"/>
      <c r="Q88" s="128"/>
    </row>
    <row r="89" spans="1:17" ht="16.5" customHeight="1" thickBot="1">
      <c r="A89" s="10" t="s">
        <v>12</v>
      </c>
      <c r="B89" s="23" t="s">
        <v>83</v>
      </c>
      <c r="C89" s="162" t="s">
        <v>15</v>
      </c>
      <c r="D89" s="163"/>
      <c r="E89" s="163"/>
      <c r="F89" s="163"/>
      <c r="G89" s="164"/>
      <c r="H89" s="24">
        <f t="shared" ref="H89:M89" si="27">H80+H83+H86+H88</f>
        <v>0</v>
      </c>
      <c r="I89" s="24">
        <f t="shared" si="27"/>
        <v>0</v>
      </c>
      <c r="J89" s="24">
        <f t="shared" si="27"/>
        <v>0</v>
      </c>
      <c r="K89" s="24">
        <f t="shared" si="27"/>
        <v>0</v>
      </c>
      <c r="L89" s="24">
        <f t="shared" si="27"/>
        <v>40</v>
      </c>
      <c r="M89" s="24">
        <f t="shared" si="27"/>
        <v>30</v>
      </c>
      <c r="N89" s="25"/>
      <c r="O89" s="26"/>
      <c r="P89" s="26"/>
      <c r="Q89" s="27"/>
    </row>
    <row r="90" spans="1:17" ht="17.25" customHeight="1" thickBot="1">
      <c r="A90" s="10" t="s">
        <v>12</v>
      </c>
      <c r="B90" s="11" t="s">
        <v>84</v>
      </c>
      <c r="C90" s="165" t="s">
        <v>150</v>
      </c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6"/>
    </row>
    <row r="91" spans="1:17" ht="23.25" customHeight="1">
      <c r="A91" s="210" t="s">
        <v>12</v>
      </c>
      <c r="B91" s="212" t="s">
        <v>84</v>
      </c>
      <c r="C91" s="239" t="s">
        <v>12</v>
      </c>
      <c r="D91" s="242" t="s">
        <v>95</v>
      </c>
      <c r="E91" s="167" t="s">
        <v>114</v>
      </c>
      <c r="F91" s="170" t="s">
        <v>166</v>
      </c>
      <c r="G91" s="12" t="s">
        <v>115</v>
      </c>
      <c r="H91" s="81">
        <v>1621.1</v>
      </c>
      <c r="I91" s="13"/>
      <c r="J91" s="13">
        <v>765.5</v>
      </c>
      <c r="K91" s="82">
        <v>25</v>
      </c>
      <c r="L91" s="14">
        <v>1650</v>
      </c>
      <c r="M91" s="14">
        <v>1650</v>
      </c>
      <c r="N91" s="131" t="s">
        <v>97</v>
      </c>
      <c r="O91" s="279" t="s">
        <v>159</v>
      </c>
      <c r="P91" s="279" t="s">
        <v>159</v>
      </c>
      <c r="Q91" s="281" t="s">
        <v>159</v>
      </c>
    </row>
    <row r="92" spans="1:17" ht="14.25" customHeight="1" thickBot="1">
      <c r="A92" s="211"/>
      <c r="B92" s="213"/>
      <c r="C92" s="241"/>
      <c r="D92" s="244"/>
      <c r="E92" s="169"/>
      <c r="F92" s="172"/>
      <c r="G92" s="19" t="s">
        <v>13</v>
      </c>
      <c r="H92" s="87">
        <f t="shared" ref="H92:M92" si="28">H91*1</f>
        <v>1621.1</v>
      </c>
      <c r="I92" s="87">
        <f t="shared" si="28"/>
        <v>0</v>
      </c>
      <c r="J92" s="87">
        <f t="shared" si="28"/>
        <v>765.5</v>
      </c>
      <c r="K92" s="87">
        <f t="shared" si="28"/>
        <v>25</v>
      </c>
      <c r="L92" s="87">
        <f t="shared" si="28"/>
        <v>1650</v>
      </c>
      <c r="M92" s="87">
        <f t="shared" si="28"/>
        <v>1650</v>
      </c>
      <c r="N92" s="143"/>
      <c r="O92" s="280"/>
      <c r="P92" s="280"/>
      <c r="Q92" s="282"/>
    </row>
    <row r="93" spans="1:17" ht="23.25" customHeight="1">
      <c r="A93" s="210" t="s">
        <v>12</v>
      </c>
      <c r="B93" s="212" t="s">
        <v>84</v>
      </c>
      <c r="C93" s="239" t="s">
        <v>14</v>
      </c>
      <c r="D93" s="242" t="s">
        <v>151</v>
      </c>
      <c r="E93" s="167" t="s">
        <v>98</v>
      </c>
      <c r="F93" s="170" t="s">
        <v>166</v>
      </c>
      <c r="G93" s="12" t="s">
        <v>115</v>
      </c>
      <c r="H93" s="81"/>
      <c r="I93" s="13"/>
      <c r="J93" s="13"/>
      <c r="K93" s="82"/>
      <c r="L93" s="14"/>
      <c r="M93" s="14"/>
      <c r="N93" s="131" t="s">
        <v>155</v>
      </c>
      <c r="O93" s="66" t="s">
        <v>194</v>
      </c>
      <c r="P93" s="66" t="s">
        <v>194</v>
      </c>
      <c r="Q93" s="67" t="s">
        <v>194</v>
      </c>
    </row>
    <row r="94" spans="1:17" ht="23.25" customHeight="1">
      <c r="A94" s="237"/>
      <c r="B94" s="238"/>
      <c r="C94" s="240"/>
      <c r="D94" s="243"/>
      <c r="E94" s="168"/>
      <c r="F94" s="171"/>
      <c r="G94" s="15"/>
      <c r="H94" s="84"/>
      <c r="I94" s="16"/>
      <c r="J94" s="16"/>
      <c r="K94" s="85"/>
      <c r="L94" s="17"/>
      <c r="M94" s="17"/>
      <c r="N94" s="132" t="s">
        <v>156</v>
      </c>
      <c r="O94" s="62" t="s">
        <v>110</v>
      </c>
      <c r="P94" s="62" t="s">
        <v>160</v>
      </c>
      <c r="Q94" s="63" t="s">
        <v>160</v>
      </c>
    </row>
    <row r="95" spans="1:17" ht="12.75" customHeight="1">
      <c r="A95" s="237"/>
      <c r="B95" s="238"/>
      <c r="C95" s="240"/>
      <c r="D95" s="243"/>
      <c r="E95" s="168"/>
      <c r="F95" s="171"/>
      <c r="G95" s="15"/>
      <c r="H95" s="84"/>
      <c r="I95" s="16"/>
      <c r="J95" s="16"/>
      <c r="K95" s="85"/>
      <c r="L95" s="17"/>
      <c r="M95" s="17"/>
      <c r="N95" s="283" t="s">
        <v>96</v>
      </c>
      <c r="O95" s="266" t="s">
        <v>195</v>
      </c>
      <c r="P95" s="266" t="s">
        <v>195</v>
      </c>
      <c r="Q95" s="268" t="s">
        <v>195</v>
      </c>
    </row>
    <row r="96" spans="1:17" ht="20.25" customHeight="1" thickBot="1">
      <c r="A96" s="211"/>
      <c r="B96" s="213"/>
      <c r="C96" s="241"/>
      <c r="D96" s="244"/>
      <c r="E96" s="169"/>
      <c r="F96" s="172"/>
      <c r="G96" s="19" t="s">
        <v>13</v>
      </c>
      <c r="H96" s="87">
        <f>H93*1</f>
        <v>0</v>
      </c>
      <c r="I96" s="20"/>
      <c r="J96" s="20"/>
      <c r="K96" s="88"/>
      <c r="L96" s="21"/>
      <c r="M96" s="21"/>
      <c r="N96" s="284"/>
      <c r="O96" s="267"/>
      <c r="P96" s="267"/>
      <c r="Q96" s="269"/>
    </row>
    <row r="97" spans="1:20" ht="23.25" customHeight="1">
      <c r="A97" s="210" t="s">
        <v>12</v>
      </c>
      <c r="B97" s="212" t="s">
        <v>84</v>
      </c>
      <c r="C97" s="239" t="s">
        <v>82</v>
      </c>
      <c r="D97" s="242" t="s">
        <v>152</v>
      </c>
      <c r="E97" s="167" t="s">
        <v>98</v>
      </c>
      <c r="F97" s="170" t="s">
        <v>166</v>
      </c>
      <c r="G97" s="12" t="s">
        <v>115</v>
      </c>
      <c r="H97" s="81">
        <v>40</v>
      </c>
      <c r="I97" s="13"/>
      <c r="J97" s="13"/>
      <c r="K97" s="82"/>
      <c r="L97" s="14">
        <v>80</v>
      </c>
      <c r="M97" s="14">
        <v>80</v>
      </c>
      <c r="N97" s="130" t="s">
        <v>157</v>
      </c>
      <c r="O97" s="66" t="s">
        <v>176</v>
      </c>
      <c r="P97" s="66" t="s">
        <v>196</v>
      </c>
      <c r="Q97" s="67" t="s">
        <v>196</v>
      </c>
    </row>
    <row r="98" spans="1:20" ht="15.75" customHeight="1">
      <c r="A98" s="237"/>
      <c r="B98" s="238"/>
      <c r="C98" s="240"/>
      <c r="D98" s="243"/>
      <c r="E98" s="168"/>
      <c r="F98" s="171"/>
      <c r="G98" s="15"/>
      <c r="H98" s="84"/>
      <c r="I98" s="16"/>
      <c r="J98" s="16"/>
      <c r="K98" s="85"/>
      <c r="L98" s="17"/>
      <c r="M98" s="17"/>
      <c r="N98" s="86"/>
      <c r="O98" s="62"/>
      <c r="P98" s="62"/>
      <c r="Q98" s="63"/>
    </row>
    <row r="99" spans="1:20" ht="30" customHeight="1" thickBot="1">
      <c r="A99" s="211"/>
      <c r="B99" s="213"/>
      <c r="C99" s="241"/>
      <c r="D99" s="244"/>
      <c r="E99" s="169"/>
      <c r="F99" s="172"/>
      <c r="G99" s="19" t="s">
        <v>13</v>
      </c>
      <c r="H99" s="87">
        <f t="shared" ref="H99:M99" si="29">H97*1</f>
        <v>40</v>
      </c>
      <c r="I99" s="87">
        <f t="shared" si="29"/>
        <v>0</v>
      </c>
      <c r="J99" s="87">
        <f t="shared" si="29"/>
        <v>0</v>
      </c>
      <c r="K99" s="101">
        <f t="shared" si="29"/>
        <v>0</v>
      </c>
      <c r="L99" s="103">
        <f t="shared" si="29"/>
        <v>80</v>
      </c>
      <c r="M99" s="104">
        <f t="shared" si="29"/>
        <v>80</v>
      </c>
      <c r="N99" s="61"/>
      <c r="O99" s="126"/>
      <c r="P99" s="126"/>
      <c r="Q99" s="128"/>
    </row>
    <row r="100" spans="1:20" ht="14.25" customHeight="1">
      <c r="A100" s="210" t="s">
        <v>12</v>
      </c>
      <c r="B100" s="212" t="s">
        <v>84</v>
      </c>
      <c r="C100" s="239" t="s">
        <v>83</v>
      </c>
      <c r="D100" s="242" t="s">
        <v>153</v>
      </c>
      <c r="E100" s="167" t="s">
        <v>98</v>
      </c>
      <c r="F100" s="170" t="s">
        <v>166</v>
      </c>
      <c r="G100" s="12" t="s">
        <v>115</v>
      </c>
      <c r="H100" s="81"/>
      <c r="I100" s="13"/>
      <c r="J100" s="13"/>
      <c r="K100" s="82"/>
      <c r="L100" s="14">
        <v>10</v>
      </c>
      <c r="M100" s="14">
        <v>10</v>
      </c>
      <c r="N100" s="160" t="s">
        <v>133</v>
      </c>
      <c r="O100" s="66" t="s">
        <v>160</v>
      </c>
      <c r="P100" s="66" t="s">
        <v>160</v>
      </c>
      <c r="Q100" s="67" t="s">
        <v>160</v>
      </c>
    </row>
    <row r="101" spans="1:20" ht="23.25" customHeight="1">
      <c r="A101" s="237"/>
      <c r="B101" s="238"/>
      <c r="C101" s="240"/>
      <c r="D101" s="243"/>
      <c r="E101" s="168"/>
      <c r="F101" s="171"/>
      <c r="G101" s="15"/>
      <c r="H101" s="84"/>
      <c r="I101" s="16"/>
      <c r="J101" s="16"/>
      <c r="K101" s="85"/>
      <c r="L101" s="17"/>
      <c r="M101" s="17"/>
      <c r="N101" s="313"/>
      <c r="O101" s="62"/>
      <c r="P101" s="62"/>
      <c r="Q101" s="63"/>
    </row>
    <row r="102" spans="1:20" ht="12.75" customHeight="1" thickBot="1">
      <c r="A102" s="211"/>
      <c r="B102" s="213"/>
      <c r="C102" s="241"/>
      <c r="D102" s="244"/>
      <c r="E102" s="169"/>
      <c r="F102" s="172"/>
      <c r="G102" s="19" t="s">
        <v>13</v>
      </c>
      <c r="H102" s="87">
        <f t="shared" ref="H102:M102" si="30">H100*1</f>
        <v>0</v>
      </c>
      <c r="I102" s="87">
        <f t="shared" si="30"/>
        <v>0</v>
      </c>
      <c r="J102" s="87">
        <f t="shared" si="30"/>
        <v>0</v>
      </c>
      <c r="K102" s="101">
        <f t="shared" si="30"/>
        <v>0</v>
      </c>
      <c r="L102" s="103">
        <f t="shared" si="30"/>
        <v>10</v>
      </c>
      <c r="M102" s="104">
        <f t="shared" si="30"/>
        <v>10</v>
      </c>
      <c r="N102" s="61"/>
      <c r="O102" s="126"/>
      <c r="P102" s="126"/>
      <c r="Q102" s="128"/>
    </row>
    <row r="103" spans="1:20" ht="12.75" customHeight="1">
      <c r="A103" s="210" t="s">
        <v>12</v>
      </c>
      <c r="B103" s="212" t="s">
        <v>84</v>
      </c>
      <c r="C103" s="239" t="s">
        <v>84</v>
      </c>
      <c r="D103" s="242" t="s">
        <v>144</v>
      </c>
      <c r="E103" s="167" t="s">
        <v>98</v>
      </c>
      <c r="F103" s="170" t="s">
        <v>166</v>
      </c>
      <c r="G103" s="12" t="s">
        <v>115</v>
      </c>
      <c r="H103" s="81">
        <v>22</v>
      </c>
      <c r="I103" s="13"/>
      <c r="J103" s="13"/>
      <c r="K103" s="82"/>
      <c r="L103" s="14">
        <v>30</v>
      </c>
      <c r="M103" s="14">
        <v>30</v>
      </c>
      <c r="N103" s="83"/>
      <c r="O103" s="66"/>
      <c r="P103" s="66"/>
      <c r="Q103" s="67"/>
    </row>
    <row r="104" spans="1:20" ht="20.25" customHeight="1" thickBot="1">
      <c r="A104" s="211"/>
      <c r="B104" s="213"/>
      <c r="C104" s="241"/>
      <c r="D104" s="244"/>
      <c r="E104" s="169"/>
      <c r="F104" s="172"/>
      <c r="G104" s="19" t="s">
        <v>13</v>
      </c>
      <c r="H104" s="87">
        <f t="shared" ref="H104:M104" si="31">H103*1</f>
        <v>22</v>
      </c>
      <c r="I104" s="87">
        <f t="shared" si="31"/>
        <v>0</v>
      </c>
      <c r="J104" s="87">
        <f t="shared" si="31"/>
        <v>0</v>
      </c>
      <c r="K104" s="101">
        <f t="shared" si="31"/>
        <v>0</v>
      </c>
      <c r="L104" s="103">
        <f t="shared" si="31"/>
        <v>30</v>
      </c>
      <c r="M104" s="104">
        <f t="shared" si="31"/>
        <v>30</v>
      </c>
      <c r="N104" s="61"/>
      <c r="O104" s="126"/>
      <c r="P104" s="126"/>
      <c r="Q104" s="128"/>
    </row>
    <row r="105" spans="1:20" ht="14.25" customHeight="1">
      <c r="A105" s="210" t="s">
        <v>12</v>
      </c>
      <c r="B105" s="212" t="s">
        <v>84</v>
      </c>
      <c r="C105" s="239" t="s">
        <v>116</v>
      </c>
      <c r="D105" s="242" t="s">
        <v>154</v>
      </c>
      <c r="E105" s="167" t="s">
        <v>98</v>
      </c>
      <c r="F105" s="120" t="s">
        <v>166</v>
      </c>
      <c r="G105" s="12" t="s">
        <v>115</v>
      </c>
      <c r="H105" s="81">
        <v>20</v>
      </c>
      <c r="I105" s="13"/>
      <c r="J105" s="13"/>
      <c r="K105" s="82"/>
      <c r="L105" s="14"/>
      <c r="M105" s="14"/>
      <c r="N105" s="307" t="s">
        <v>158</v>
      </c>
      <c r="O105" s="121" t="s">
        <v>108</v>
      </c>
      <c r="P105" s="121" t="s">
        <v>197</v>
      </c>
      <c r="Q105" s="122" t="s">
        <v>197</v>
      </c>
    </row>
    <row r="106" spans="1:20" ht="14.25" customHeight="1">
      <c r="A106" s="237"/>
      <c r="B106" s="238"/>
      <c r="C106" s="240"/>
      <c r="D106" s="243"/>
      <c r="E106" s="168"/>
      <c r="F106" s="80"/>
      <c r="G106" s="15"/>
      <c r="H106" s="84"/>
      <c r="I106" s="16"/>
      <c r="J106" s="16"/>
      <c r="K106" s="85"/>
      <c r="L106" s="17"/>
      <c r="M106" s="17"/>
      <c r="N106" s="308"/>
      <c r="O106" s="89"/>
      <c r="P106" s="89"/>
      <c r="Q106" s="90"/>
    </row>
    <row r="107" spans="1:20" ht="19.5" customHeight="1" thickBot="1">
      <c r="A107" s="211"/>
      <c r="B107" s="213"/>
      <c r="C107" s="241"/>
      <c r="D107" s="243"/>
      <c r="E107" s="169"/>
      <c r="F107" s="80"/>
      <c r="G107" s="19" t="s">
        <v>13</v>
      </c>
      <c r="H107" s="87">
        <f t="shared" ref="H107:M107" si="32">H105*1</f>
        <v>20</v>
      </c>
      <c r="I107" s="87">
        <f t="shared" si="32"/>
        <v>0</v>
      </c>
      <c r="J107" s="87">
        <f t="shared" si="32"/>
        <v>0</v>
      </c>
      <c r="K107" s="101">
        <f t="shared" si="32"/>
        <v>0</v>
      </c>
      <c r="L107" s="103">
        <f t="shared" si="32"/>
        <v>0</v>
      </c>
      <c r="M107" s="104">
        <f t="shared" si="32"/>
        <v>0</v>
      </c>
      <c r="N107" s="309"/>
      <c r="O107" s="89"/>
      <c r="P107" s="89"/>
      <c r="Q107" s="90"/>
    </row>
    <row r="108" spans="1:20" ht="14.25" customHeight="1" thickBot="1">
      <c r="A108" s="10" t="s">
        <v>12</v>
      </c>
      <c r="B108" s="23" t="s">
        <v>84</v>
      </c>
      <c r="C108" s="162" t="s">
        <v>15</v>
      </c>
      <c r="D108" s="163"/>
      <c r="E108" s="163"/>
      <c r="F108" s="163"/>
      <c r="G108" s="164"/>
      <c r="H108" s="24">
        <f t="shared" ref="H108:M108" si="33">H92+H96+H99+H102+H104+H107</f>
        <v>1703.1</v>
      </c>
      <c r="I108" s="24">
        <f t="shared" si="33"/>
        <v>0</v>
      </c>
      <c r="J108" s="24">
        <f t="shared" si="33"/>
        <v>765.5</v>
      </c>
      <c r="K108" s="102">
        <f t="shared" si="33"/>
        <v>25</v>
      </c>
      <c r="L108" s="24">
        <f t="shared" si="33"/>
        <v>1770</v>
      </c>
      <c r="M108" s="105">
        <f t="shared" si="33"/>
        <v>1770</v>
      </c>
      <c r="N108" s="25"/>
      <c r="O108" s="26"/>
      <c r="P108" s="26"/>
      <c r="Q108" s="27"/>
    </row>
    <row r="109" spans="1:20" ht="20.25" customHeight="1" thickBot="1">
      <c r="A109" s="96" t="s">
        <v>12</v>
      </c>
      <c r="B109" s="258" t="s">
        <v>16</v>
      </c>
      <c r="C109" s="258"/>
      <c r="D109" s="258"/>
      <c r="E109" s="258"/>
      <c r="F109" s="258"/>
      <c r="G109" s="259"/>
      <c r="H109" s="98">
        <f t="shared" ref="H109:M109" si="34">H43+H63+H75+H89+H108</f>
        <v>8511.2000000000007</v>
      </c>
      <c r="I109" s="98">
        <f t="shared" si="34"/>
        <v>0</v>
      </c>
      <c r="J109" s="98">
        <f t="shared" si="34"/>
        <v>5069.3</v>
      </c>
      <c r="K109" s="98">
        <f t="shared" si="34"/>
        <v>91.7</v>
      </c>
      <c r="L109" s="98">
        <f t="shared" si="34"/>
        <v>9050</v>
      </c>
      <c r="M109" s="98">
        <f t="shared" si="34"/>
        <v>9030</v>
      </c>
      <c r="N109" s="99"/>
      <c r="O109" s="99"/>
      <c r="P109" s="99"/>
      <c r="Q109" s="100"/>
      <c r="R109" s="22"/>
      <c r="T109" s="18"/>
    </row>
    <row r="110" spans="1:20" ht="14.25" customHeight="1">
      <c r="A110" s="146"/>
      <c r="B110" s="148"/>
      <c r="C110" s="150"/>
      <c r="D110" s="152" t="s">
        <v>211</v>
      </c>
      <c r="E110" s="167" t="s">
        <v>98</v>
      </c>
      <c r="F110" s="170" t="s">
        <v>166</v>
      </c>
      <c r="G110" s="12" t="s">
        <v>115</v>
      </c>
      <c r="H110" s="81">
        <v>1</v>
      </c>
      <c r="I110" s="13"/>
      <c r="J110" s="13"/>
      <c r="K110" s="82"/>
      <c r="L110" s="14"/>
      <c r="M110" s="14"/>
      <c r="N110" s="83"/>
      <c r="O110" s="66"/>
      <c r="P110" s="66"/>
      <c r="Q110" s="67"/>
      <c r="R110" s="22"/>
      <c r="T110" s="18"/>
    </row>
    <row r="111" spans="1:20" ht="14.25" customHeight="1" thickBot="1">
      <c r="A111" s="147"/>
      <c r="B111" s="149"/>
      <c r="C111" s="151"/>
      <c r="D111" s="153"/>
      <c r="E111" s="169"/>
      <c r="F111" s="172"/>
      <c r="G111" s="19" t="s">
        <v>13</v>
      </c>
      <c r="H111" s="87">
        <f>H110*1</f>
        <v>1</v>
      </c>
      <c r="I111" s="20"/>
      <c r="J111" s="20"/>
      <c r="K111" s="88"/>
      <c r="L111" s="21"/>
      <c r="M111" s="21"/>
      <c r="N111" s="61"/>
      <c r="O111" s="126"/>
      <c r="P111" s="126"/>
      <c r="Q111" s="128"/>
      <c r="R111" s="22"/>
      <c r="T111" s="18"/>
    </row>
    <row r="112" spans="1:20" ht="14.25" customHeight="1" thickBot="1">
      <c r="A112" s="144" t="s">
        <v>12</v>
      </c>
      <c r="B112" s="248" t="s">
        <v>17</v>
      </c>
      <c r="C112" s="248"/>
      <c r="D112" s="248"/>
      <c r="E112" s="248"/>
      <c r="F112" s="248"/>
      <c r="G112" s="248"/>
      <c r="H112" s="145">
        <f>H109+H111</f>
        <v>8512.2000000000007</v>
      </c>
      <c r="I112" s="145">
        <f>I109</f>
        <v>0</v>
      </c>
      <c r="J112" s="145">
        <f>J109</f>
        <v>5069.3</v>
      </c>
      <c r="K112" s="145">
        <f>K109</f>
        <v>91.7</v>
      </c>
      <c r="L112" s="145">
        <f>L109</f>
        <v>9050</v>
      </c>
      <c r="M112" s="145">
        <f>M109</f>
        <v>9030</v>
      </c>
      <c r="N112" s="310"/>
      <c r="O112" s="311"/>
      <c r="P112" s="311"/>
      <c r="Q112" s="312"/>
      <c r="R112" s="22"/>
      <c r="T112" s="18"/>
    </row>
    <row r="113" spans="1:39" s="29" customFormat="1" ht="15.75" customHeight="1">
      <c r="A113" s="30"/>
      <c r="B113" s="31"/>
      <c r="C113" s="31"/>
      <c r="D113" s="31"/>
      <c r="E113" s="31"/>
      <c r="N113" s="32"/>
      <c r="O113" s="32"/>
      <c r="P113" s="32"/>
      <c r="Q113" s="32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</row>
    <row r="114" spans="1:39" s="29" customFormat="1" ht="15.75" customHeight="1">
      <c r="A114" s="30"/>
      <c r="B114" s="31"/>
      <c r="C114" s="31"/>
      <c r="D114" s="31"/>
      <c r="E114" s="31"/>
      <c r="F114" s="123"/>
      <c r="G114" s="124"/>
      <c r="H114" s="124"/>
      <c r="I114" s="124"/>
      <c r="J114" s="124"/>
      <c r="K114" s="124"/>
      <c r="L114" s="124"/>
      <c r="M114" s="124"/>
      <c r="N114" s="32"/>
      <c r="O114" s="32"/>
      <c r="P114" s="32"/>
      <c r="Q114" s="32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</row>
    <row r="115" spans="1:39" s="29" customFormat="1" ht="15.75" customHeight="1">
      <c r="A115" s="30"/>
      <c r="B115" s="31"/>
      <c r="C115" s="31"/>
      <c r="D115" s="31"/>
      <c r="E115" s="31"/>
      <c r="F115" s="123"/>
      <c r="G115" s="124"/>
      <c r="H115" s="124"/>
      <c r="I115" s="124"/>
      <c r="J115" s="124"/>
      <c r="K115" s="124"/>
      <c r="L115" s="124"/>
      <c r="M115" s="124"/>
      <c r="N115" s="32"/>
      <c r="O115" s="32"/>
      <c r="P115" s="32"/>
      <c r="Q115" s="32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</row>
    <row r="116" spans="1:39" s="29" customFormat="1" ht="15.75" customHeight="1">
      <c r="A116" s="30"/>
      <c r="B116" s="31"/>
      <c r="C116" s="31"/>
      <c r="D116" s="31"/>
      <c r="E116" s="31"/>
      <c r="F116" s="123"/>
      <c r="G116" s="124"/>
      <c r="H116" s="124"/>
      <c r="I116" s="124"/>
      <c r="J116" s="124"/>
      <c r="K116" s="124"/>
      <c r="L116" s="124"/>
      <c r="M116" s="124"/>
      <c r="N116" s="32"/>
      <c r="O116" s="32"/>
      <c r="P116" s="32"/>
      <c r="Q116" s="32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</row>
    <row r="117" spans="1:39" s="29" customFormat="1" ht="15.75" customHeight="1">
      <c r="A117" s="30"/>
      <c r="B117" s="31"/>
      <c r="C117" s="31"/>
      <c r="D117" s="31"/>
      <c r="E117" s="31"/>
      <c r="F117" s="123"/>
      <c r="G117" s="124"/>
      <c r="H117" s="124"/>
      <c r="I117" s="124"/>
      <c r="J117" s="124"/>
      <c r="K117" s="124"/>
      <c r="L117" s="124"/>
      <c r="M117" s="124"/>
      <c r="N117" s="32"/>
      <c r="O117" s="32"/>
      <c r="P117" s="32"/>
      <c r="Q117" s="32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</row>
    <row r="118" spans="1:39" s="29" customFormat="1" ht="15.75" customHeight="1">
      <c r="A118" s="30"/>
      <c r="B118" s="31"/>
      <c r="C118" s="31"/>
      <c r="D118" s="31"/>
      <c r="E118" s="31"/>
      <c r="F118" s="123"/>
      <c r="G118" s="124"/>
      <c r="H118" s="124"/>
      <c r="I118" s="124"/>
      <c r="J118" s="124"/>
      <c r="K118" s="124"/>
      <c r="L118" s="124"/>
      <c r="M118" s="124"/>
      <c r="N118" s="32"/>
      <c r="O118" s="32"/>
      <c r="P118" s="32"/>
      <c r="Q118" s="32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</row>
    <row r="119" spans="1:39" s="29" customFormat="1" ht="15.75" customHeight="1" thickBot="1">
      <c r="A119" s="30"/>
      <c r="B119" s="31"/>
      <c r="C119" s="31"/>
      <c r="D119" s="31"/>
      <c r="E119" s="31"/>
      <c r="F119" s="220" t="s">
        <v>18</v>
      </c>
      <c r="G119" s="221"/>
      <c r="H119" s="221"/>
      <c r="I119" s="221"/>
      <c r="J119" s="221"/>
      <c r="K119" s="221"/>
      <c r="L119" s="221"/>
      <c r="M119" s="221"/>
      <c r="N119" s="32"/>
      <c r="O119" s="32"/>
      <c r="P119" s="32"/>
      <c r="Q119" s="32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</row>
    <row r="120" spans="1:39" ht="38.25" customHeight="1" thickBot="1">
      <c r="C120" s="245" t="s">
        <v>19</v>
      </c>
      <c r="D120" s="246"/>
      <c r="E120" s="246"/>
      <c r="F120" s="246"/>
      <c r="G120" s="247"/>
      <c r="H120" s="217" t="s">
        <v>193</v>
      </c>
      <c r="I120" s="218"/>
      <c r="J120" s="218"/>
      <c r="K120" s="219"/>
      <c r="L120" s="5"/>
      <c r="M120" s="5"/>
    </row>
    <row r="121" spans="1:39" ht="14.1" customHeight="1" thickBot="1">
      <c r="C121" s="222" t="s">
        <v>20</v>
      </c>
      <c r="D121" s="223"/>
      <c r="E121" s="223"/>
      <c r="F121" s="223"/>
      <c r="G121" s="224"/>
      <c r="H121" s="234">
        <f>H122+H123+H124+H125+H126</f>
        <v>8512.2000000000007</v>
      </c>
      <c r="I121" s="235"/>
      <c r="J121" s="235"/>
      <c r="K121" s="236"/>
      <c r="L121" s="5"/>
      <c r="M121" s="5"/>
    </row>
    <row r="122" spans="1:39" ht="14.1" customHeight="1">
      <c r="C122" s="228" t="s">
        <v>21</v>
      </c>
      <c r="D122" s="229"/>
      <c r="E122" s="229"/>
      <c r="F122" s="229"/>
      <c r="G122" s="230"/>
      <c r="H122" s="231">
        <v>8512.2000000000007</v>
      </c>
      <c r="I122" s="232"/>
      <c r="J122" s="232"/>
      <c r="K122" s="233"/>
      <c r="L122" s="5"/>
      <c r="M122" s="5"/>
    </row>
    <row r="123" spans="1:39" ht="26.25" customHeight="1">
      <c r="C123" s="225" t="s">
        <v>22</v>
      </c>
      <c r="D123" s="226"/>
      <c r="E123" s="226"/>
      <c r="F123" s="226"/>
      <c r="G123" s="227"/>
      <c r="H123" s="190">
        <v>0</v>
      </c>
      <c r="I123" s="191"/>
      <c r="J123" s="191"/>
      <c r="K123" s="192"/>
      <c r="L123" s="5"/>
      <c r="M123" s="5"/>
    </row>
    <row r="124" spans="1:39" ht="14.1" customHeight="1">
      <c r="C124" s="193" t="s">
        <v>31</v>
      </c>
      <c r="D124" s="194"/>
      <c r="E124" s="194"/>
      <c r="F124" s="194"/>
      <c r="G124" s="195"/>
      <c r="H124" s="190">
        <v>0</v>
      </c>
      <c r="I124" s="191"/>
      <c r="J124" s="191"/>
      <c r="K124" s="192"/>
      <c r="L124" s="5"/>
      <c r="M124" s="5"/>
    </row>
    <row r="125" spans="1:39" ht="14.1" customHeight="1">
      <c r="C125" s="193" t="s">
        <v>23</v>
      </c>
      <c r="D125" s="194"/>
      <c r="E125" s="194"/>
      <c r="F125" s="194"/>
      <c r="G125" s="195"/>
      <c r="H125" s="190">
        <v>0</v>
      </c>
      <c r="I125" s="191"/>
      <c r="J125" s="191"/>
      <c r="K125" s="192"/>
      <c r="L125" s="5"/>
      <c r="M125" s="5"/>
    </row>
    <row r="126" spans="1:39" ht="12.75" customHeight="1" thickBot="1">
      <c r="C126" s="225" t="s">
        <v>32</v>
      </c>
      <c r="D126" s="226"/>
      <c r="E126" s="226"/>
      <c r="F126" s="226"/>
      <c r="G126" s="227"/>
      <c r="H126" s="190">
        <v>0</v>
      </c>
      <c r="I126" s="191"/>
      <c r="J126" s="191"/>
      <c r="K126" s="192"/>
      <c r="L126" s="5"/>
      <c r="M126" s="5"/>
    </row>
    <row r="127" spans="1:39" ht="14.1" customHeight="1" thickBot="1">
      <c r="C127" s="222" t="s">
        <v>24</v>
      </c>
      <c r="D127" s="223"/>
      <c r="E127" s="223"/>
      <c r="F127" s="223"/>
      <c r="G127" s="224"/>
      <c r="H127" s="234">
        <f>H128+H129+H130+H131+H132</f>
        <v>0</v>
      </c>
      <c r="I127" s="235"/>
      <c r="J127" s="235"/>
      <c r="K127" s="236"/>
      <c r="L127" s="5"/>
      <c r="M127" s="5"/>
    </row>
    <row r="128" spans="1:39" ht="14.1" customHeight="1">
      <c r="C128" s="199" t="s">
        <v>27</v>
      </c>
      <c r="D128" s="200"/>
      <c r="E128" s="200"/>
      <c r="F128" s="200"/>
      <c r="G128" s="201"/>
      <c r="H128" s="208">
        <v>0</v>
      </c>
      <c r="I128" s="208"/>
      <c r="J128" s="208"/>
      <c r="K128" s="209"/>
      <c r="L128" s="5"/>
      <c r="M128" s="5"/>
    </row>
    <row r="129" spans="3:13" ht="14.1" customHeight="1">
      <c r="C129" s="260" t="s">
        <v>33</v>
      </c>
      <c r="D129" s="261"/>
      <c r="E129" s="261"/>
      <c r="F129" s="261"/>
      <c r="G129" s="262"/>
      <c r="H129" s="191">
        <v>0</v>
      </c>
      <c r="I129" s="191"/>
      <c r="J129" s="191"/>
      <c r="K129" s="192"/>
      <c r="L129" s="5"/>
      <c r="M129" s="5"/>
    </row>
    <row r="130" spans="3:13" ht="14.1" customHeight="1">
      <c r="C130" s="205" t="s">
        <v>25</v>
      </c>
      <c r="D130" s="206"/>
      <c r="E130" s="206"/>
      <c r="F130" s="206"/>
      <c r="G130" s="207"/>
      <c r="H130" s="191">
        <v>0</v>
      </c>
      <c r="I130" s="191"/>
      <c r="J130" s="191"/>
      <c r="K130" s="192"/>
      <c r="L130" s="5"/>
      <c r="M130" s="5"/>
    </row>
    <row r="131" spans="3:13" ht="14.1" customHeight="1">
      <c r="C131" s="202" t="s">
        <v>26</v>
      </c>
      <c r="D131" s="203"/>
      <c r="E131" s="203"/>
      <c r="F131" s="203"/>
      <c r="G131" s="204"/>
      <c r="H131" s="191">
        <v>0</v>
      </c>
      <c r="I131" s="191"/>
      <c r="J131" s="191"/>
      <c r="K131" s="192"/>
      <c r="L131" s="5"/>
      <c r="M131" s="5"/>
    </row>
    <row r="132" spans="3:13" ht="14.1" customHeight="1" thickBot="1">
      <c r="C132" s="193" t="s">
        <v>28</v>
      </c>
      <c r="D132" s="194"/>
      <c r="E132" s="194"/>
      <c r="F132" s="194"/>
      <c r="G132" s="198"/>
      <c r="H132" s="191">
        <v>0</v>
      </c>
      <c r="I132" s="191"/>
      <c r="J132" s="191"/>
      <c r="K132" s="192"/>
      <c r="L132" s="5"/>
      <c r="M132" s="5"/>
    </row>
    <row r="133" spans="3:13" ht="14.1" customHeight="1" thickBot="1">
      <c r="C133" s="214" t="s">
        <v>29</v>
      </c>
      <c r="D133" s="215"/>
      <c r="E133" s="215"/>
      <c r="F133" s="215"/>
      <c r="G133" s="216"/>
      <c r="H133" s="196">
        <f>H127+H121</f>
        <v>8512.2000000000007</v>
      </c>
      <c r="I133" s="196"/>
      <c r="J133" s="196"/>
      <c r="K133" s="197"/>
    </row>
    <row r="134" spans="3:13" ht="14.25" customHeight="1"/>
  </sheetData>
  <mergeCells count="270">
    <mergeCell ref="A100:A102"/>
    <mergeCell ref="B100:B102"/>
    <mergeCell ref="C100:C102"/>
    <mergeCell ref="A105:A107"/>
    <mergeCell ref="B105:B107"/>
    <mergeCell ref="C105:C107"/>
    <mergeCell ref="A103:A104"/>
    <mergeCell ref="N105:N107"/>
    <mergeCell ref="E105:E107"/>
    <mergeCell ref="E100:E102"/>
    <mergeCell ref="C103:C104"/>
    <mergeCell ref="N112:Q112"/>
    <mergeCell ref="N100:N101"/>
    <mergeCell ref="D105:D107"/>
    <mergeCell ref="N35:N36"/>
    <mergeCell ref="C43:G43"/>
    <mergeCell ref="N5:N6"/>
    <mergeCell ref="M4:M6"/>
    <mergeCell ref="N4:Q4"/>
    <mergeCell ref="L4:L6"/>
    <mergeCell ref="E4:E6"/>
    <mergeCell ref="F4:F6"/>
    <mergeCell ref="G4:G6"/>
    <mergeCell ref="P91:P92"/>
    <mergeCell ref="Q91:Q92"/>
    <mergeCell ref="N95:N96"/>
    <mergeCell ref="O91:O92"/>
    <mergeCell ref="D93:D96"/>
    <mergeCell ref="E93:E96"/>
    <mergeCell ref="D91:D92"/>
    <mergeCell ref="E91:E92"/>
    <mergeCell ref="L1:Q1"/>
    <mergeCell ref="H5:H6"/>
    <mergeCell ref="I5:J5"/>
    <mergeCell ref="K5:K6"/>
    <mergeCell ref="H4:K4"/>
    <mergeCell ref="O5:Q5"/>
    <mergeCell ref="D3:W3"/>
    <mergeCell ref="O95:O96"/>
    <mergeCell ref="P95:P96"/>
    <mergeCell ref="Q95:Q96"/>
    <mergeCell ref="B17:B21"/>
    <mergeCell ref="C17:C21"/>
    <mergeCell ref="D17:D21"/>
    <mergeCell ref="E17:E21"/>
    <mergeCell ref="F17:F21"/>
    <mergeCell ref="F91:F92"/>
    <mergeCell ref="B109:G109"/>
    <mergeCell ref="A93:A96"/>
    <mergeCell ref="B93:B96"/>
    <mergeCell ref="C129:G129"/>
    <mergeCell ref="H125:K125"/>
    <mergeCell ref="E97:E99"/>
    <mergeCell ref="F97:F99"/>
    <mergeCell ref="F93:F96"/>
    <mergeCell ref="D103:D104"/>
    <mergeCell ref="E103:E104"/>
    <mergeCell ref="E13:E16"/>
    <mergeCell ref="F13:F16"/>
    <mergeCell ref="A17:A21"/>
    <mergeCell ref="C108:G108"/>
    <mergeCell ref="F100:F102"/>
    <mergeCell ref="D100:D102"/>
    <mergeCell ref="F103:F104"/>
    <mergeCell ref="C91:C92"/>
    <mergeCell ref="C93:C96"/>
    <mergeCell ref="B103:B104"/>
    <mergeCell ref="A4:A6"/>
    <mergeCell ref="B4:B6"/>
    <mergeCell ref="C4:C6"/>
    <mergeCell ref="D4:D6"/>
    <mergeCell ref="C13:C16"/>
    <mergeCell ref="D13:D16"/>
    <mergeCell ref="B7:Q7"/>
    <mergeCell ref="C8:Q8"/>
    <mergeCell ref="C127:G127"/>
    <mergeCell ref="H127:K127"/>
    <mergeCell ref="A97:A99"/>
    <mergeCell ref="B97:B99"/>
    <mergeCell ref="C97:C99"/>
    <mergeCell ref="D97:D99"/>
    <mergeCell ref="C126:G126"/>
    <mergeCell ref="H126:K126"/>
    <mergeCell ref="C120:G120"/>
    <mergeCell ref="B112:G112"/>
    <mergeCell ref="E110:E111"/>
    <mergeCell ref="F110:F111"/>
    <mergeCell ref="H120:K120"/>
    <mergeCell ref="F119:M119"/>
    <mergeCell ref="C121:G121"/>
    <mergeCell ref="C123:G123"/>
    <mergeCell ref="H123:K123"/>
    <mergeCell ref="C122:G122"/>
    <mergeCell ref="H122:K122"/>
    <mergeCell ref="H121:K121"/>
    <mergeCell ref="H131:K131"/>
    <mergeCell ref="H129:K129"/>
    <mergeCell ref="C124:G124"/>
    <mergeCell ref="A91:A92"/>
    <mergeCell ref="B91:B92"/>
    <mergeCell ref="C133:G133"/>
    <mergeCell ref="A110:A111"/>
    <mergeCell ref="B110:B111"/>
    <mergeCell ref="C110:C111"/>
    <mergeCell ref="D110:D111"/>
    <mergeCell ref="A13:A16"/>
    <mergeCell ref="B13:B16"/>
    <mergeCell ref="H133:K133"/>
    <mergeCell ref="C132:G132"/>
    <mergeCell ref="C128:G128"/>
    <mergeCell ref="C131:G131"/>
    <mergeCell ref="H132:K132"/>
    <mergeCell ref="H130:K130"/>
    <mergeCell ref="C130:G130"/>
    <mergeCell ref="H128:K128"/>
    <mergeCell ref="C22:C24"/>
    <mergeCell ref="D22:D24"/>
    <mergeCell ref="H124:K124"/>
    <mergeCell ref="C125:G125"/>
    <mergeCell ref="A9:A12"/>
    <mergeCell ref="B9:B12"/>
    <mergeCell ref="C9:C12"/>
    <mergeCell ref="D9:D12"/>
    <mergeCell ref="E9:E12"/>
    <mergeCell ref="F9:F12"/>
    <mergeCell ref="E22:E24"/>
    <mergeCell ref="F22:F24"/>
    <mergeCell ref="A25:A28"/>
    <mergeCell ref="B25:B28"/>
    <mergeCell ref="C25:C28"/>
    <mergeCell ref="D25:D28"/>
    <mergeCell ref="E25:E28"/>
    <mergeCell ref="F25:F28"/>
    <mergeCell ref="A22:A24"/>
    <mergeCell ref="B22:B24"/>
    <mergeCell ref="D33:D34"/>
    <mergeCell ref="E33:E34"/>
    <mergeCell ref="F33:F34"/>
    <mergeCell ref="A29:A32"/>
    <mergeCell ref="B29:B32"/>
    <mergeCell ref="C29:C32"/>
    <mergeCell ref="D29:D32"/>
    <mergeCell ref="F39:F40"/>
    <mergeCell ref="A35:A38"/>
    <mergeCell ref="B35:B38"/>
    <mergeCell ref="C35:C38"/>
    <mergeCell ref="D35:D38"/>
    <mergeCell ref="E29:E32"/>
    <mergeCell ref="F29:F32"/>
    <mergeCell ref="A33:A34"/>
    <mergeCell ref="B33:B34"/>
    <mergeCell ref="C33:C34"/>
    <mergeCell ref="B41:B42"/>
    <mergeCell ref="C41:C42"/>
    <mergeCell ref="D41:D42"/>
    <mergeCell ref="E35:E38"/>
    <mergeCell ref="F35:F38"/>
    <mergeCell ref="A39:A40"/>
    <mergeCell ref="B39:B40"/>
    <mergeCell ref="C39:C40"/>
    <mergeCell ref="D39:D40"/>
    <mergeCell ref="E39:E40"/>
    <mergeCell ref="E41:E42"/>
    <mergeCell ref="F41:F42"/>
    <mergeCell ref="C44:Q44"/>
    <mergeCell ref="A45:A48"/>
    <mergeCell ref="B45:B48"/>
    <mergeCell ref="C45:C48"/>
    <mergeCell ref="D45:D48"/>
    <mergeCell ref="E45:E48"/>
    <mergeCell ref="F45:F48"/>
    <mergeCell ref="A41:A42"/>
    <mergeCell ref="E49:E51"/>
    <mergeCell ref="F49:F51"/>
    <mergeCell ref="N50:N51"/>
    <mergeCell ref="O50:O51"/>
    <mergeCell ref="A49:A51"/>
    <mergeCell ref="B49:B51"/>
    <mergeCell ref="C49:C51"/>
    <mergeCell ref="D49:D51"/>
    <mergeCell ref="C55:C56"/>
    <mergeCell ref="D55:D56"/>
    <mergeCell ref="P50:P51"/>
    <mergeCell ref="Q50:Q51"/>
    <mergeCell ref="A52:A54"/>
    <mergeCell ref="B52:B54"/>
    <mergeCell ref="C52:C54"/>
    <mergeCell ref="D52:D54"/>
    <mergeCell ref="E52:E54"/>
    <mergeCell ref="F52:F54"/>
    <mergeCell ref="E55:E56"/>
    <mergeCell ref="F55:F56"/>
    <mergeCell ref="A57:A59"/>
    <mergeCell ref="B57:B59"/>
    <mergeCell ref="C57:C59"/>
    <mergeCell ref="D57:D59"/>
    <mergeCell ref="E57:E59"/>
    <mergeCell ref="F57:F59"/>
    <mergeCell ref="A55:A56"/>
    <mergeCell ref="B55:B56"/>
    <mergeCell ref="E60:E62"/>
    <mergeCell ref="F60:F62"/>
    <mergeCell ref="N60:N61"/>
    <mergeCell ref="C63:G63"/>
    <mergeCell ref="A60:A62"/>
    <mergeCell ref="B60:B62"/>
    <mergeCell ref="C60:C62"/>
    <mergeCell ref="D60:D62"/>
    <mergeCell ref="B68:B69"/>
    <mergeCell ref="C68:C69"/>
    <mergeCell ref="D68:D69"/>
    <mergeCell ref="C64:Q64"/>
    <mergeCell ref="A65:A67"/>
    <mergeCell ref="B65:B67"/>
    <mergeCell ref="C65:C67"/>
    <mergeCell ref="D65:D67"/>
    <mergeCell ref="E65:E67"/>
    <mergeCell ref="F65:F67"/>
    <mergeCell ref="E68:E69"/>
    <mergeCell ref="F68:F69"/>
    <mergeCell ref="N68:N69"/>
    <mergeCell ref="A70:A71"/>
    <mergeCell ref="B70:B71"/>
    <mergeCell ref="C70:C71"/>
    <mergeCell ref="D70:D71"/>
    <mergeCell ref="E70:E71"/>
    <mergeCell ref="F70:F71"/>
    <mergeCell ref="A68:A69"/>
    <mergeCell ref="E72:E74"/>
    <mergeCell ref="F72:F74"/>
    <mergeCell ref="N72:N73"/>
    <mergeCell ref="C75:G75"/>
    <mergeCell ref="A72:A74"/>
    <mergeCell ref="B72:B74"/>
    <mergeCell ref="C72:C74"/>
    <mergeCell ref="D72:D74"/>
    <mergeCell ref="C76:Q76"/>
    <mergeCell ref="P79:P80"/>
    <mergeCell ref="Q79:Q80"/>
    <mergeCell ref="A81:A83"/>
    <mergeCell ref="B81:B83"/>
    <mergeCell ref="C81:C83"/>
    <mergeCell ref="D81:D83"/>
    <mergeCell ref="E81:E83"/>
    <mergeCell ref="F81:F83"/>
    <mergeCell ref="N81:N82"/>
    <mergeCell ref="N77:N78"/>
    <mergeCell ref="N79:N80"/>
    <mergeCell ref="A77:A80"/>
    <mergeCell ref="B77:B80"/>
    <mergeCell ref="C77:C80"/>
    <mergeCell ref="D77:D80"/>
    <mergeCell ref="O79:O80"/>
    <mergeCell ref="N87:N88"/>
    <mergeCell ref="C89:G89"/>
    <mergeCell ref="C90:Q90"/>
    <mergeCell ref="E84:E86"/>
    <mergeCell ref="F84:F86"/>
    <mergeCell ref="E87:E88"/>
    <mergeCell ref="F87:F88"/>
    <mergeCell ref="E77:E80"/>
    <mergeCell ref="F77:F80"/>
    <mergeCell ref="A87:A88"/>
    <mergeCell ref="B87:B88"/>
    <mergeCell ref="C87:C88"/>
    <mergeCell ref="D87:D88"/>
    <mergeCell ref="A84:A86"/>
    <mergeCell ref="B84:B86"/>
    <mergeCell ref="C84:C86"/>
    <mergeCell ref="D84:D8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2" sqref="G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65</v>
      </c>
    </row>
    <row r="3" spans="2:3" ht="32.25" thickBot="1">
      <c r="B3" s="33" t="s">
        <v>34</v>
      </c>
      <c r="C3" s="34" t="s">
        <v>35</v>
      </c>
    </row>
    <row r="4" spans="2:3" ht="14.25" customHeight="1">
      <c r="B4" s="35">
        <v>0</v>
      </c>
      <c r="C4" s="36" t="s">
        <v>36</v>
      </c>
    </row>
    <row r="5" spans="2:3" ht="14.25" customHeight="1">
      <c r="B5" s="35">
        <v>1</v>
      </c>
      <c r="C5" s="36" t="s">
        <v>37</v>
      </c>
    </row>
    <row r="6" spans="2:3" ht="15.75" customHeight="1">
      <c r="B6" s="35">
        <v>2</v>
      </c>
      <c r="C6" s="36" t="s">
        <v>38</v>
      </c>
    </row>
    <row r="7" spans="2:3" ht="16.5" customHeight="1">
      <c r="B7" s="35">
        <v>3</v>
      </c>
      <c r="C7" s="36" t="s">
        <v>39</v>
      </c>
    </row>
    <row r="8" spans="2:3" ht="13.5" customHeight="1">
      <c r="B8" s="35">
        <v>4</v>
      </c>
      <c r="C8" s="36" t="s">
        <v>40</v>
      </c>
    </row>
    <row r="9" spans="2:3" ht="15.75" customHeight="1">
      <c r="B9" s="35">
        <v>5</v>
      </c>
      <c r="C9" s="36" t="s">
        <v>41</v>
      </c>
    </row>
    <row r="10" spans="2:3" ht="15.75" customHeight="1">
      <c r="B10" s="35">
        <v>6</v>
      </c>
      <c r="C10" s="36" t="s">
        <v>42</v>
      </c>
    </row>
    <row r="11" spans="2:3" ht="15.75" customHeight="1">
      <c r="B11" s="35">
        <v>7</v>
      </c>
      <c r="C11" s="36" t="s">
        <v>43</v>
      </c>
    </row>
    <row r="12" spans="2:3" ht="13.5" customHeight="1">
      <c r="B12" s="35">
        <v>8</v>
      </c>
      <c r="C12" s="36" t="s">
        <v>44</v>
      </c>
    </row>
    <row r="13" spans="2:3" ht="13.5" customHeight="1">
      <c r="B13" s="35">
        <v>9</v>
      </c>
      <c r="C13" s="36" t="s">
        <v>45</v>
      </c>
    </row>
    <row r="14" spans="2:3" ht="15.75" customHeight="1">
      <c r="B14" s="35">
        <v>10</v>
      </c>
      <c r="C14" s="36" t="s">
        <v>46</v>
      </c>
    </row>
    <row r="15" spans="2:3" ht="18" customHeight="1">
      <c r="B15" s="35">
        <v>11</v>
      </c>
      <c r="C15" s="36" t="s">
        <v>47</v>
      </c>
    </row>
    <row r="16" spans="2:3" ht="16.5" customHeight="1">
      <c r="B16" s="35">
        <v>12</v>
      </c>
      <c r="C16" s="36" t="s">
        <v>48</v>
      </c>
    </row>
    <row r="17" spans="2:3" ht="14.25" customHeight="1">
      <c r="B17" s="35">
        <v>13</v>
      </c>
      <c r="C17" s="36" t="s">
        <v>49</v>
      </c>
    </row>
    <row r="18" spans="2:3" ht="15" customHeight="1">
      <c r="B18" s="35">
        <v>14</v>
      </c>
      <c r="C18" s="36" t="s">
        <v>50</v>
      </c>
    </row>
    <row r="19" spans="2:3" ht="15" customHeight="1">
      <c r="B19" s="35">
        <v>15</v>
      </c>
      <c r="C19" s="36" t="s">
        <v>51</v>
      </c>
    </row>
    <row r="20" spans="2:3" ht="17.25" customHeight="1">
      <c r="B20" s="35">
        <v>16</v>
      </c>
      <c r="C20" s="36" t="s">
        <v>52</v>
      </c>
    </row>
    <row r="21" spans="2:3" ht="17.25" customHeight="1">
      <c r="B21" s="35">
        <v>17</v>
      </c>
      <c r="C21" s="36" t="s">
        <v>53</v>
      </c>
    </row>
    <row r="22" spans="2:3" ht="15.75" customHeight="1">
      <c r="B22" s="35">
        <v>18</v>
      </c>
      <c r="C22" s="36" t="s">
        <v>54</v>
      </c>
    </row>
    <row r="23" spans="2:3" ht="15.75" customHeight="1">
      <c r="B23" s="35">
        <v>19</v>
      </c>
      <c r="C23" s="36" t="s">
        <v>55</v>
      </c>
    </row>
    <row r="24" spans="2:3" ht="15.75" customHeight="1">
      <c r="B24" s="35">
        <v>20</v>
      </c>
      <c r="C24" s="36" t="s">
        <v>56</v>
      </c>
    </row>
    <row r="25" spans="2:3" ht="17.25" customHeight="1">
      <c r="B25" s="35">
        <v>21</v>
      </c>
      <c r="C25" s="36" t="s">
        <v>57</v>
      </c>
    </row>
    <row r="26" spans="2:3" ht="17.25" customHeight="1">
      <c r="B26" s="35">
        <v>22</v>
      </c>
      <c r="C26" s="36" t="s">
        <v>66</v>
      </c>
    </row>
    <row r="27" spans="2:3" ht="16.5" customHeight="1">
      <c r="B27" s="35">
        <v>23</v>
      </c>
      <c r="C27" s="36" t="s">
        <v>58</v>
      </c>
    </row>
    <row r="28" spans="2:3" ht="16.5" customHeight="1">
      <c r="B28" s="35">
        <v>24</v>
      </c>
      <c r="C28" s="36" t="s">
        <v>59</v>
      </c>
    </row>
    <row r="29" spans="2:3" ht="16.5" customHeight="1">
      <c r="B29" s="35">
        <v>25</v>
      </c>
      <c r="C29" s="36" t="s">
        <v>60</v>
      </c>
    </row>
    <row r="30" spans="2:3" ht="15" customHeight="1">
      <c r="B30" s="35">
        <v>26</v>
      </c>
      <c r="C30" s="36" t="s">
        <v>61</v>
      </c>
    </row>
    <row r="31" spans="2:3" ht="18" customHeight="1">
      <c r="B31" s="35">
        <v>27</v>
      </c>
      <c r="C31" s="36" t="s">
        <v>62</v>
      </c>
    </row>
    <row r="32" spans="2:3" ht="16.5" customHeight="1">
      <c r="B32" s="35">
        <v>28</v>
      </c>
      <c r="C32" s="36" t="s">
        <v>63</v>
      </c>
    </row>
    <row r="33" spans="2:3" ht="18.75" customHeight="1" thickBot="1">
      <c r="B33" s="37">
        <v>29</v>
      </c>
      <c r="C33" s="38" t="s">
        <v>64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Ingrida3</cp:lastModifiedBy>
  <cp:lastPrinted>2014-03-17T12:11:24Z</cp:lastPrinted>
  <dcterms:created xsi:type="dcterms:W3CDTF">1996-10-14T23:33:28Z</dcterms:created>
  <dcterms:modified xsi:type="dcterms:W3CDTF">2014-03-18T06:16:55Z</dcterms:modified>
</cp:coreProperties>
</file>