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-45" windowWidth="15015" windowHeight="8835"/>
  </bookViews>
  <sheets>
    <sheet name="1 lentele" sheetId="2" r:id="rId1"/>
    <sheet name="Priemoniu vykdytoju kodai" sheetId="3" r:id="rId2"/>
  </sheets>
  <calcPr calcId="125725"/>
</workbook>
</file>

<file path=xl/calcChain.xml><?xml version="1.0" encoding="utf-8"?>
<calcChain xmlns="http://schemas.openxmlformats.org/spreadsheetml/2006/main">
  <c r="J41" i="2"/>
  <c r="J39"/>
  <c r="J52"/>
  <c r="J37"/>
  <c r="I70"/>
  <c r="J70"/>
  <c r="K70"/>
  <c r="L70"/>
  <c r="M70"/>
  <c r="H70"/>
  <c r="I62"/>
  <c r="J62"/>
  <c r="L62"/>
  <c r="M62"/>
  <c r="H62"/>
  <c r="I52"/>
  <c r="K52"/>
  <c r="L52"/>
  <c r="M52"/>
  <c r="H52"/>
  <c r="H11"/>
  <c r="I11"/>
  <c r="J11"/>
  <c r="K11"/>
  <c r="L11"/>
  <c r="M11"/>
  <c r="I69"/>
  <c r="J69"/>
  <c r="K69"/>
  <c r="L69"/>
  <c r="M69"/>
  <c r="J55"/>
  <c r="J51"/>
  <c r="J47"/>
  <c r="K47"/>
  <c r="J49"/>
  <c r="K49"/>
  <c r="J29"/>
  <c r="J24"/>
  <c r="J26"/>
  <c r="H69"/>
  <c r="M67"/>
  <c r="L67"/>
  <c r="K67"/>
  <c r="I67"/>
  <c r="H67"/>
  <c r="M51"/>
  <c r="L51"/>
  <c r="K51"/>
  <c r="I51"/>
  <c r="H51"/>
  <c r="M49"/>
  <c r="L49"/>
  <c r="I49"/>
  <c r="H49"/>
  <c r="M47"/>
  <c r="L47"/>
  <c r="I47"/>
  <c r="H47"/>
  <c r="I43"/>
  <c r="J43"/>
  <c r="K43"/>
  <c r="L43"/>
  <c r="M43"/>
  <c r="H43"/>
  <c r="M45"/>
  <c r="L45"/>
  <c r="K45"/>
  <c r="I45"/>
  <c r="H45"/>
  <c r="I33"/>
  <c r="J33"/>
  <c r="K33"/>
  <c r="L33"/>
  <c r="M33"/>
  <c r="H33"/>
  <c r="I31"/>
  <c r="J31"/>
  <c r="K31"/>
  <c r="L31"/>
  <c r="M31"/>
  <c r="H31"/>
  <c r="I13"/>
  <c r="J13"/>
  <c r="K13"/>
  <c r="L13"/>
  <c r="M13"/>
  <c r="M15"/>
  <c r="L15"/>
  <c r="K15"/>
  <c r="J15"/>
  <c r="I15"/>
  <c r="H15"/>
  <c r="H17"/>
  <c r="I17"/>
  <c r="J17"/>
  <c r="K17"/>
  <c r="L17"/>
  <c r="M17"/>
  <c r="H19"/>
  <c r="I19"/>
  <c r="J19"/>
  <c r="K19"/>
  <c r="L19"/>
  <c r="M19"/>
  <c r="H41"/>
  <c r="I37"/>
  <c r="I39"/>
  <c r="I41"/>
  <c r="K37"/>
  <c r="K39"/>
  <c r="K41"/>
  <c r="L37"/>
  <c r="L39"/>
  <c r="L41"/>
  <c r="M37"/>
  <c r="M39"/>
  <c r="M41"/>
  <c r="H37"/>
  <c r="H39"/>
  <c r="I65"/>
  <c r="I61"/>
  <c r="I55"/>
  <c r="I57"/>
  <c r="I59"/>
  <c r="I29"/>
  <c r="I26"/>
  <c r="I24"/>
  <c r="K65"/>
  <c r="K61"/>
  <c r="K55"/>
  <c r="K57"/>
  <c r="K62"/>
  <c r="K71"/>
  <c r="K72"/>
  <c r="K59"/>
  <c r="K29"/>
  <c r="K26"/>
  <c r="K24"/>
  <c r="L65"/>
  <c r="L55"/>
  <c r="L57"/>
  <c r="L59"/>
  <c r="L61"/>
  <c r="L29"/>
  <c r="L24"/>
  <c r="L26"/>
  <c r="M65"/>
  <c r="M55"/>
  <c r="M57"/>
  <c r="M59"/>
  <c r="M61"/>
  <c r="M29"/>
  <c r="M26"/>
  <c r="M24"/>
  <c r="H13"/>
  <c r="H65"/>
  <c r="H55"/>
  <c r="H57"/>
  <c r="H59"/>
  <c r="H61"/>
  <c r="H29"/>
  <c r="H26"/>
  <c r="H24"/>
  <c r="H81"/>
  <c r="M20"/>
  <c r="I20"/>
  <c r="K20"/>
  <c r="L20"/>
  <c r="H20"/>
  <c r="J20"/>
  <c r="I34"/>
  <c r="H34"/>
  <c r="M34"/>
  <c r="L34"/>
  <c r="J34"/>
  <c r="K34"/>
  <c r="J71"/>
  <c r="J72"/>
  <c r="I71"/>
  <c r="I72"/>
  <c r="L71"/>
  <c r="L72"/>
  <c r="M71"/>
  <c r="M72"/>
  <c r="H71"/>
  <c r="H72"/>
  <c r="H75"/>
  <c r="H88"/>
</calcChain>
</file>

<file path=xl/sharedStrings.xml><?xml version="1.0" encoding="utf-8"?>
<sst xmlns="http://schemas.openxmlformats.org/spreadsheetml/2006/main" count="382" uniqueCount="168">
  <si>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</si>
  <si>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</si>
  <si>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</si>
  <si>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</si>
  <si>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</si>
  <si>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</si>
  <si>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</si>
  <si>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</si>
  <si>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</si>
  <si>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</si>
  <si>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</si>
  <si>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</si>
  <si>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</si>
  <si>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</si>
  <si>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</si>
  <si>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</si>
  <si>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</si>
  <si>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</si>
  <si>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</si>
  <si>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</si>
  <si>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</si>
  <si>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</si>
  <si>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</si>
  <si>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</si>
  <si>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t>KITI ŠALTINIAI, IŠ VISO:</t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</si>
  <si>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</si>
  <si>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Kelių priežiūros ir plėtros programos lėšos </t>
    </r>
    <r>
      <rPr>
        <b/>
        <sz val="9"/>
        <rFont val="Times New Roman"/>
        <family val="1"/>
      </rPr>
      <t>KPPP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</si>
  <si>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</si>
  <si>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</si>
  <si>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IŠ VISO:</t>
  </si>
  <si>
    <t>Rezultato, produkto kriterijaus</t>
  </si>
  <si>
    <r>
      <t xml:space="preserve">Specialiosios programos lėšos </t>
    </r>
    <r>
      <rPr>
        <b/>
        <sz val="9"/>
        <rFont val="Times New Roman"/>
        <family val="1"/>
      </rPr>
      <t>SP</t>
    </r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</si>
  <si>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</si>
  <si>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Privatizavimo fondo lėšos </t>
    </r>
    <r>
      <rPr>
        <b/>
        <sz val="9"/>
        <rFont val="Times New Roman"/>
        <family val="1"/>
      </rPr>
      <t>PF</t>
    </r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</si>
  <si>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</si>
  <si>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</si>
  <si>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</si>
  <si>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</si>
  <si>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</si>
  <si>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</si>
  <si>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</si>
  <si>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</si>
  <si>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</si>
  <si>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</si>
  <si>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</si>
  <si>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</si>
  <si>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</si>
  <si>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</si>
  <si>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</si>
  <si>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</si>
  <si>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</si>
  <si>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</si>
  <si>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</si>
  <si>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</si>
  <si>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</si>
  <si>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</si>
  <si>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</si>
  <si>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</si>
  <si>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</si>
  <si>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</si>
  <si>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</si>
  <si>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</si>
  <si>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</si>
  <si>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Vyriausiasis karo prievolės specialistas</t>
  </si>
  <si>
    <t>Vyriausiasis jaunimo reikalų specialistas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</si>
  <si>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</si>
  <si>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</si>
  <si>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</si>
  <si>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</si>
  <si>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APLINKOS APSAUGOS RĖMIMO SPECIALIOJI PROGRAMA (04)</t>
  </si>
  <si>
    <t>Siekti sudaryti prielaidas saugiai aplinkosauginiu požiūriu, švariai, sveikai aplinkai, racionaliai naudoti gamtos išteklius.</t>
  </si>
  <si>
    <t>03</t>
  </si>
  <si>
    <t>04</t>
  </si>
  <si>
    <t>05</t>
  </si>
  <si>
    <t>06</t>
  </si>
  <si>
    <t>07</t>
  </si>
  <si>
    <t>288724610</t>
  </si>
  <si>
    <t>18</t>
  </si>
  <si>
    <t>SB(AA)</t>
  </si>
  <si>
    <t>+</t>
  </si>
  <si>
    <t>2014 metai</t>
  </si>
  <si>
    <t>Įžuvinti Nevėžio upės senvagę</t>
  </si>
  <si>
    <t>Plėsti atliekų tvarkymo infrastruktūrą, tvarkyti atliekas, kurių turėtojo neįmanoma nustatyti.</t>
  </si>
  <si>
    <t>Įsigyti atliekų surinkimo iš viešųjų teritorijų priemones (šiukšlių dėžes, konteineriai)</t>
  </si>
  <si>
    <t xml:space="preserve">Įgyvendinti aplinkos monitoringo, prevencines, aplinkos atkūrimo priemones </t>
  </si>
  <si>
    <t>Gerinti aplinkos kokybę aplinkos apsaugos priemonėmis</t>
  </si>
  <si>
    <t>Vykdyti Panevėžio miesto aplinkos monitoringą pagal parengtą programą</t>
  </si>
  <si>
    <t>Vykdyti ekstremalių ekologinių situacijų, avarijų ir incidentų padarinių likvidavimus darbus</t>
  </si>
  <si>
    <t>Šviesti ir  mokyti visuomenę aplinkosaugos klausimasi, remti aplinkosauginio švietimo projektus</t>
  </si>
  <si>
    <t>Veisti želdynus ir želdinius, vykdyti jų priežiūrą, tvarkymą, apsaugą, būklės stebėseną ir inventorizaciją</t>
  </si>
  <si>
    <t>Teikti informaciją aktualiomis aplinkos apsaugos temomis</t>
  </si>
  <si>
    <t>Remti švietimo, kitų įstaigų ir organizacijų vykdomus aplinkosaugos švietimo projektus</t>
  </si>
  <si>
    <t>Sudaryti galimybę visų miesto bendrojo lavinimo mokyklų mokiniams ir mokytojams,  ikimokyklinių ugdymo įstaigų vadovams, aplinkosaugos specialistams gauti aplinkosauginius laikraščius, žurnalus, plakatus ir kitą aplinkosauginę literatūrą</t>
  </si>
  <si>
    <t>Organizuoti Žemės dienos, Europos judriosios savaitės, Energetikos dienos renginius</t>
  </si>
  <si>
    <t>Vykdyti pavojų keliančių medžių šalinimo darbus, medžių ir krūmų genėjimo darbus</t>
  </si>
  <si>
    <t>į senvagę suleista baltųjų amūrų ir plačiakakčių (vnt.)</t>
  </si>
  <si>
    <t>atliekų konteinerių įsigijimas, vnt.</t>
  </si>
  <si>
    <t>naudotų automobilių padangų, surinktų iš miesto bendro naudojimo teritorijų tvarkymas (t)</t>
  </si>
  <si>
    <t>pavojingų atliekų, kai neįmanoma nustatyti teršėjo, tvarkymas (t)</t>
  </si>
  <si>
    <t>nelegalių šiukšlynų likvidavimas, vnt.</t>
  </si>
  <si>
    <t>vykdoma Panevėžio miesto aplinkos stebėsena (monitoringas), skaičius</t>
  </si>
  <si>
    <t>ekologinių incidentų likvidavimas</t>
  </si>
  <si>
    <t>užprenumeruotų spaudinių skaičius (leidiniai)</t>
  </si>
  <si>
    <t xml:space="preserve"> suorganizuota  kasmetinių aplinkosauginių tematinių renginių</t>
  </si>
  <si>
    <t>vykdyta esančių mieste želdynų ir želdinių priežiūra</t>
  </si>
  <si>
    <t>Įsigyti priemones, skirtas komunalinėms atliekoms rūšiuoti jų susidarymo vietose</t>
  </si>
  <si>
    <t>Išvalyti ir sutvarkyti atliekomis užterštas teritorijas, kai neįmanoma nustatyti jų savininkų</t>
  </si>
  <si>
    <t>7</t>
  </si>
  <si>
    <t>5</t>
  </si>
  <si>
    <t>12</t>
  </si>
  <si>
    <t>6</t>
  </si>
  <si>
    <t>0,5</t>
  </si>
  <si>
    <t>1</t>
  </si>
  <si>
    <t>2015 metų išlaidų projektas, tūkst.Lt</t>
  </si>
  <si>
    <t>2015 metai</t>
  </si>
  <si>
    <r>
      <t xml:space="preserve">2012 m.nepanaudotos paskolos likutis </t>
    </r>
    <r>
      <rPr>
        <b/>
        <sz val="9"/>
        <rFont val="Times New Roman"/>
        <family val="1"/>
        <charset val="186"/>
      </rPr>
      <t>P*</t>
    </r>
  </si>
  <si>
    <t>Parengti  2014-2019 m. Panevėžio miesto savivaldybės aplinkos monitoringo programą</t>
  </si>
  <si>
    <t>Surinkti gatvių valymo atliekas pavasario laikotarpiu</t>
  </si>
  <si>
    <t>Surinktų gatvių valymo atliekų kiekis, (t)</t>
  </si>
  <si>
    <t>0</t>
  </si>
  <si>
    <t>Asignavimai biudžetiniams 2014 metams, tūkst.Lt</t>
  </si>
  <si>
    <t>2016 metų išlaidų projektas, tūkst.Lt</t>
  </si>
  <si>
    <t>2016 metai</t>
  </si>
  <si>
    <t>Asignavimai  biudžetiniams 2014 metams, tūkst.Lt</t>
  </si>
  <si>
    <t>400</t>
  </si>
  <si>
    <t>300</t>
  </si>
  <si>
    <t xml:space="preserve">Įgyvendinti Varninių šeimos paukščių populiacijos gausos reguliavimo priemonių planą </t>
  </si>
  <si>
    <t>Įgyvendinti  "Asbesto turinčių gaminių atliekų šalinimas" projektą</t>
  </si>
  <si>
    <t>išsklaidyta paukščių kolonija</t>
  </si>
  <si>
    <t>iškelta paukščių lizdų iš medžių (vnt.)</t>
  </si>
  <si>
    <t>Parengti Panevėžio miesto atliekų tvarkymo planą ir Panevėžio miesto atliekų tvarkymo taisykles</t>
  </si>
  <si>
    <t>Parengtas planas (vnt.)</t>
  </si>
  <si>
    <t>parengtos taisyklės (vnt.)</t>
  </si>
  <si>
    <t>Įrengti, rekonstruoti, remontuoti atliekų surinkimo konteinerių aikšteles</t>
  </si>
  <si>
    <t>įrengtų, suremontuorų, rekonstruotų aikštelių skaičius (vnt.)</t>
  </si>
  <si>
    <t>3</t>
  </si>
  <si>
    <t>08</t>
  </si>
  <si>
    <t>Įgyvendinti Panevėžio miesto Molainių nuotekų buvusių filtracijos laukų teritorijos monitoringo 2014-2018 metų programą</t>
  </si>
  <si>
    <t>09</t>
  </si>
  <si>
    <t>10</t>
  </si>
  <si>
    <t>11</t>
  </si>
  <si>
    <t>Atlikti Nevėžio upės vagos grunto tyrimus</t>
  </si>
  <si>
    <t>vykdyta upės vagos priežiūra (nušienauta augmenija), kartai</t>
  </si>
  <si>
    <t>atlikti grunto tyrimai, mėginių skaičius</t>
  </si>
  <si>
    <t>Vykdyti Molainių buvusių filtracijos laukų teritorijos priežiūrą</t>
  </si>
  <si>
    <t>vykdyta teritorijos priežiūra, (ha)</t>
  </si>
  <si>
    <t>Sutvarkyti Nevėžio upės pakrantes</t>
  </si>
  <si>
    <t>50</t>
  </si>
  <si>
    <t>įsigytų želdinių skaičius, (vnt.)</t>
  </si>
  <si>
    <t>Įteisinti atskiruosius želdynus, norint įrašyti į Nekilnojamojo turto kadarstrą ir registrą</t>
  </si>
  <si>
    <t>Vykdyti Nevėžio upės vagos priežiūrą</t>
  </si>
  <si>
    <t>Įsigyti ir įveisti naujus želdinius</t>
  </si>
  <si>
    <t>200</t>
  </si>
  <si>
    <t>parengta 2014-2019 m. Panevėžio miesto savivaldybės aplinkos monitoringo programa</t>
  </si>
  <si>
    <t>sutvarkytos Nevėžio upės pakrantės, (ha)</t>
  </si>
  <si>
    <t>pateiktas informacijos paketų skaičius, (vnt.)</t>
  </si>
  <si>
    <t>išleistas informacinis leidinys, (vnt.)</t>
  </si>
  <si>
    <t>pastatyta kelio ženklų ir nuorodų, žyminčių dviračių takus (vnt.)</t>
  </si>
  <si>
    <t>suremontuoti dviračių takai (m²)</t>
  </si>
  <si>
    <t>8</t>
  </si>
  <si>
    <t>vykdoma Molainių filtracijos laukų dirvožemio, požeminio ir paviršinio vandens taršos stebėsena, skaičius</t>
  </si>
  <si>
    <t>į atliekų šalinimo įrenginius priduotas asbesto turinčių gaminių atliekų kiekis, (t)</t>
  </si>
  <si>
    <t>įteisintų atskirųjų želdynų skaičius, (vnt.)</t>
  </si>
  <si>
    <t>pašalinti pavojų keliantys medžiai, (vnt.)</t>
  </si>
  <si>
    <t>paremtų aplinkosauginio švietimo projektų skaičius</t>
  </si>
  <si>
    <t xml:space="preserve">PATVIRTINTA  
Panevėžio miesto savivaldybės tarybos
2014 m. vasario 24  d. sprendimu Nr. 1-45
(2014 m. kovo  d. Tarybos sprendimo Nr.   redakcija)
</t>
  </si>
  <si>
    <r>
      <t>SB(AA</t>
    </r>
    <r>
      <rPr>
        <b/>
        <sz val="8"/>
        <rFont val="Times New Roman"/>
        <family val="1"/>
      </rPr>
      <t>)</t>
    </r>
  </si>
  <si>
    <r>
      <t>Projektuoti, įrengti ir p</t>
    </r>
    <r>
      <rPr>
        <sz val="10"/>
        <rFont val="Times New Roman"/>
        <family val="1"/>
      </rPr>
      <t>rižiūrėti dviračių ir kito bevariklio transporto takus</t>
    </r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</si>
</sst>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Times New Roman"/>
      <family val="1"/>
    </font>
    <font>
      <sz val="10"/>
      <name val="Times New Roman"/>
      <family val="1"/>
      <charset val="186"/>
    </font>
    <font>
      <sz val="7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7" fillId="0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49" fontId="8" fillId="2" borderId="3" xfId="0" applyNumberFormat="1" applyFont="1" applyFill="1" applyBorder="1" applyAlignment="1">
      <alignment horizontal="center" vertical="top" wrapText="1"/>
    </xf>
    <xf numFmtId="49" fontId="8" fillId="2" borderId="3" xfId="0" applyNumberFormat="1" applyFont="1" applyFill="1" applyBorder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49" fontId="7" fillId="0" borderId="0" xfId="0" applyNumberFormat="1" applyFont="1" applyFill="1" applyBorder="1" applyAlignment="1">
      <alignment vertical="top"/>
    </xf>
    <xf numFmtId="49" fontId="7" fillId="0" borderId="0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center" vertical="top"/>
    </xf>
    <xf numFmtId="0" fontId="5" fillId="0" borderId="0" xfId="0" applyFont="1"/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vertical="top" wrapText="1"/>
    </xf>
    <xf numFmtId="0" fontId="15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top" wrapText="1"/>
    </xf>
    <xf numFmtId="0" fontId="14" fillId="0" borderId="1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/>
    </xf>
    <xf numFmtId="0" fontId="19" fillId="0" borderId="0" xfId="0" applyFont="1" applyFill="1" applyBorder="1" applyAlignment="1">
      <alignment vertical="top"/>
    </xf>
    <xf numFmtId="0" fontId="2" fillId="0" borderId="9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4" fillId="0" borderId="12" xfId="0" applyFont="1" applyFill="1" applyBorder="1" applyAlignment="1">
      <alignment horizontal="center" vertical="top"/>
    </xf>
    <xf numFmtId="164" fontId="9" fillId="0" borderId="13" xfId="0" applyNumberFormat="1" applyFont="1" applyFill="1" applyBorder="1" applyAlignment="1">
      <alignment horizontal="center" vertical="center"/>
    </xf>
    <xf numFmtId="164" fontId="9" fillId="0" borderId="14" xfId="0" applyNumberFormat="1" applyFont="1" applyFill="1" applyBorder="1" applyAlignment="1">
      <alignment horizontal="center" vertical="center"/>
    </xf>
    <xf numFmtId="164" fontId="9" fillId="0" borderId="15" xfId="0" applyNumberFormat="1" applyFont="1" applyFill="1" applyBorder="1" applyAlignment="1">
      <alignment horizontal="center" vertical="center"/>
    </xf>
    <xf numFmtId="164" fontId="9" fillId="0" borderId="12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9" fillId="0" borderId="19" xfId="0" applyFont="1" applyFill="1" applyBorder="1" applyAlignment="1">
      <alignment horizontal="center" vertical="top" wrapText="1"/>
    </xf>
    <xf numFmtId="164" fontId="9" fillId="0" borderId="20" xfId="0" applyNumberFormat="1" applyFont="1" applyFill="1" applyBorder="1" applyAlignment="1">
      <alignment horizontal="center" vertical="center"/>
    </xf>
    <xf numFmtId="164" fontId="9" fillId="0" borderId="21" xfId="0" applyNumberFormat="1" applyFont="1" applyFill="1" applyBorder="1" applyAlignment="1">
      <alignment horizontal="center" vertical="center"/>
    </xf>
    <xf numFmtId="164" fontId="9" fillId="0" borderId="19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center" vertical="top"/>
    </xf>
    <xf numFmtId="0" fontId="22" fillId="4" borderId="25" xfId="0" applyFont="1" applyFill="1" applyBorder="1" applyAlignment="1">
      <alignment horizontal="center" vertical="top"/>
    </xf>
    <xf numFmtId="164" fontId="8" fillId="5" borderId="26" xfId="0" applyNumberFormat="1" applyFont="1" applyFill="1" applyBorder="1" applyAlignment="1">
      <alignment horizontal="center" vertical="center"/>
    </xf>
    <xf numFmtId="164" fontId="8" fillId="5" borderId="27" xfId="0" applyNumberFormat="1" applyFont="1" applyFill="1" applyBorder="1" applyAlignment="1">
      <alignment horizontal="center" vertical="center"/>
    </xf>
    <xf numFmtId="164" fontId="8" fillId="5" borderId="25" xfId="0" applyNumberFormat="1" applyFont="1" applyFill="1" applyBorder="1" applyAlignment="1">
      <alignment horizontal="center" vertical="center"/>
    </xf>
    <xf numFmtId="164" fontId="23" fillId="0" borderId="28" xfId="0" applyNumberFormat="1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49" fontId="8" fillId="2" borderId="31" xfId="0" applyNumberFormat="1" applyFont="1" applyFill="1" applyBorder="1" applyAlignment="1">
      <alignment horizontal="center" vertical="top"/>
    </xf>
    <xf numFmtId="49" fontId="8" fillId="3" borderId="32" xfId="0" applyNumberFormat="1" applyFont="1" applyFill="1" applyBorder="1" applyAlignment="1">
      <alignment horizontal="center" vertical="top"/>
    </xf>
    <xf numFmtId="49" fontId="2" fillId="0" borderId="33" xfId="0" applyNumberFormat="1" applyFont="1" applyBorder="1" applyAlignment="1">
      <alignment horizontal="center" vertical="top"/>
    </xf>
    <xf numFmtId="49" fontId="2" fillId="0" borderId="34" xfId="0" applyNumberFormat="1" applyFont="1" applyBorder="1" applyAlignment="1">
      <alignment horizontal="center" vertical="top"/>
    </xf>
    <xf numFmtId="164" fontId="9" fillId="0" borderId="35" xfId="0" applyNumberFormat="1" applyFont="1" applyBorder="1" applyAlignment="1">
      <alignment vertical="top"/>
    </xf>
    <xf numFmtId="164" fontId="9" fillId="0" borderId="14" xfId="0" applyNumberFormat="1" applyFont="1" applyBorder="1" applyAlignment="1">
      <alignment vertical="top"/>
    </xf>
    <xf numFmtId="164" fontId="9" fillId="6" borderId="12" xfId="0" applyNumberFormat="1" applyFont="1" applyFill="1" applyBorder="1" applyAlignment="1">
      <alignment vertical="top" wrapText="1"/>
    </xf>
    <xf numFmtId="0" fontId="23" fillId="0" borderId="34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36" xfId="0" applyFont="1" applyFill="1" applyBorder="1" applyAlignment="1">
      <alignment horizontal="center" vertical="top" wrapText="1"/>
    </xf>
    <xf numFmtId="49" fontId="8" fillId="2" borderId="37" xfId="0" applyNumberFormat="1" applyFont="1" applyFill="1" applyBorder="1" applyAlignment="1">
      <alignment horizontal="center" vertical="top"/>
    </xf>
    <xf numFmtId="49" fontId="8" fillId="3" borderId="38" xfId="0" applyNumberFormat="1" applyFont="1" applyFill="1" applyBorder="1" applyAlignment="1">
      <alignment horizontal="center" vertical="top"/>
    </xf>
    <xf numFmtId="49" fontId="4" fillId="0" borderId="9" xfId="0" applyNumberFormat="1" applyFont="1" applyBorder="1" applyAlignment="1">
      <alignment horizontal="center" vertical="top"/>
    </xf>
    <xf numFmtId="49" fontId="2" fillId="0" borderId="39" xfId="0" applyNumberFormat="1" applyFont="1" applyBorder="1" applyAlignment="1">
      <alignment horizontal="center" vertical="top"/>
    </xf>
    <xf numFmtId="164" fontId="23" fillId="4" borderId="40" xfId="0" applyNumberFormat="1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left" vertical="top" wrapText="1"/>
    </xf>
    <xf numFmtId="0" fontId="2" fillId="0" borderId="38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top" wrapText="1"/>
    </xf>
    <xf numFmtId="164" fontId="9" fillId="0" borderId="12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top" wrapText="1"/>
    </xf>
    <xf numFmtId="49" fontId="2" fillId="0" borderId="36" xfId="0" applyNumberFormat="1" applyFont="1" applyFill="1" applyBorder="1" applyAlignment="1">
      <alignment horizontal="center" vertical="top" wrapText="1"/>
    </xf>
    <xf numFmtId="49" fontId="8" fillId="2" borderId="41" xfId="0" applyNumberFormat="1" applyFont="1" applyFill="1" applyBorder="1" applyAlignment="1">
      <alignment horizontal="center" vertical="top"/>
    </xf>
    <xf numFmtId="49" fontId="8" fillId="3" borderId="42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 wrapText="1"/>
    </xf>
    <xf numFmtId="0" fontId="9" fillId="0" borderId="31" xfId="0" applyFont="1" applyFill="1" applyBorder="1" applyAlignment="1">
      <alignment vertical="top" wrapText="1"/>
    </xf>
    <xf numFmtId="49" fontId="2" fillId="0" borderId="18" xfId="0" applyNumberFormat="1" applyFont="1" applyFill="1" applyBorder="1" applyAlignment="1">
      <alignment horizontal="center" vertical="top" wrapText="1"/>
    </xf>
    <xf numFmtId="0" fontId="9" fillId="0" borderId="37" xfId="0" applyFont="1" applyFill="1" applyBorder="1" applyAlignment="1">
      <alignment vertical="top" wrapText="1"/>
    </xf>
    <xf numFmtId="0" fontId="2" fillId="0" borderId="30" xfId="0" applyFont="1" applyFill="1" applyBorder="1" applyAlignment="1">
      <alignment horizontal="center" vertical="top" wrapText="1"/>
    </xf>
    <xf numFmtId="164" fontId="8" fillId="3" borderId="37" xfId="0" applyNumberFormat="1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vertical="top" wrapText="1"/>
    </xf>
    <xf numFmtId="0" fontId="2" fillId="3" borderId="3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top"/>
    </xf>
    <xf numFmtId="164" fontId="9" fillId="0" borderId="12" xfId="0" applyNumberFormat="1" applyFont="1" applyFill="1" applyBorder="1" applyAlignment="1">
      <alignment horizontal="center" vertical="top"/>
    </xf>
    <xf numFmtId="164" fontId="8" fillId="0" borderId="13" xfId="0" applyNumberFormat="1" applyFont="1" applyFill="1" applyBorder="1" applyAlignment="1">
      <alignment horizontal="center" vertical="top"/>
    </xf>
    <xf numFmtId="164" fontId="9" fillId="6" borderId="35" xfId="0" applyNumberFormat="1" applyFont="1" applyFill="1" applyBorder="1" applyAlignment="1">
      <alignment horizontal="center" vertical="top"/>
    </xf>
    <xf numFmtId="49" fontId="2" fillId="0" borderId="17" xfId="0" applyNumberFormat="1" applyFont="1" applyFill="1" applyBorder="1" applyAlignment="1">
      <alignment horizontal="center" vertical="top"/>
    </xf>
    <xf numFmtId="49" fontId="2" fillId="0" borderId="18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/>
    </xf>
    <xf numFmtId="164" fontId="9" fillId="0" borderId="7" xfId="0" applyNumberFormat="1" applyFont="1" applyFill="1" applyBorder="1" applyAlignment="1">
      <alignment horizontal="center" vertical="top"/>
    </xf>
    <xf numFmtId="164" fontId="8" fillId="0" borderId="7" xfId="0" applyNumberFormat="1" applyFont="1" applyFill="1" applyBorder="1" applyAlignment="1">
      <alignment horizontal="center" vertical="top"/>
    </xf>
    <xf numFmtId="164" fontId="8" fillId="0" borderId="43" xfId="0" applyNumberFormat="1" applyFont="1" applyFill="1" applyBorder="1" applyAlignment="1">
      <alignment horizontal="center" vertical="top"/>
    </xf>
    <xf numFmtId="164" fontId="9" fillId="6" borderId="0" xfId="0" applyNumberFormat="1" applyFont="1" applyFill="1" applyBorder="1" applyAlignment="1">
      <alignment horizontal="center" vertical="top"/>
    </xf>
    <xf numFmtId="9" fontId="2" fillId="0" borderId="44" xfId="0" applyNumberFormat="1" applyFont="1" applyFill="1" applyBorder="1" applyAlignment="1">
      <alignment horizontal="center" vertical="top"/>
    </xf>
    <xf numFmtId="9" fontId="2" fillId="0" borderId="45" xfId="0" applyNumberFormat="1" applyFont="1" applyFill="1" applyBorder="1" applyAlignment="1">
      <alignment horizontal="center" vertical="top"/>
    </xf>
    <xf numFmtId="164" fontId="8" fillId="4" borderId="25" xfId="0" applyNumberFormat="1" applyFont="1" applyFill="1" applyBorder="1" applyAlignment="1">
      <alignment horizontal="center" vertical="top"/>
    </xf>
    <xf numFmtId="164" fontId="8" fillId="4" borderId="46" xfId="0" applyNumberFormat="1" applyFont="1" applyFill="1" applyBorder="1" applyAlignment="1">
      <alignment horizontal="center" vertical="top"/>
    </xf>
    <xf numFmtId="9" fontId="2" fillId="0" borderId="29" xfId="0" applyNumberFormat="1" applyFont="1" applyFill="1" applyBorder="1" applyAlignment="1">
      <alignment horizontal="center" vertical="top"/>
    </xf>
    <xf numFmtId="9" fontId="2" fillId="0" borderId="30" xfId="0" applyNumberFormat="1" applyFont="1" applyFill="1" applyBorder="1" applyAlignment="1">
      <alignment horizontal="center" vertical="top"/>
    </xf>
    <xf numFmtId="164" fontId="9" fillId="0" borderId="35" xfId="0" applyNumberFormat="1" applyFont="1" applyFill="1" applyBorder="1" applyAlignment="1">
      <alignment horizontal="center" vertical="top"/>
    </xf>
    <xf numFmtId="0" fontId="22" fillId="5" borderId="25" xfId="0" applyFont="1" applyFill="1" applyBorder="1" applyAlignment="1">
      <alignment horizontal="center" vertical="top"/>
    </xf>
    <xf numFmtId="164" fontId="8" fillId="5" borderId="25" xfId="0" applyNumberFormat="1" applyFont="1" applyFill="1" applyBorder="1" applyAlignment="1">
      <alignment horizontal="center" vertical="top"/>
    </xf>
    <xf numFmtId="164" fontId="8" fillId="5" borderId="46" xfId="0" applyNumberFormat="1" applyFont="1" applyFill="1" applyBorder="1" applyAlignment="1">
      <alignment horizontal="center" vertical="top"/>
    </xf>
    <xf numFmtId="49" fontId="2" fillId="0" borderId="44" xfId="0" applyNumberFormat="1" applyFont="1" applyFill="1" applyBorder="1" applyAlignment="1">
      <alignment horizontal="center" vertical="top"/>
    </xf>
    <xf numFmtId="49" fontId="2" fillId="0" borderId="45" xfId="0" applyNumberFormat="1" applyFont="1" applyFill="1" applyBorder="1" applyAlignment="1">
      <alignment horizontal="center" vertical="top"/>
    </xf>
    <xf numFmtId="0" fontId="9" fillId="0" borderId="33" xfId="0" applyFont="1" applyFill="1" applyBorder="1" applyAlignment="1">
      <alignment horizontal="left" vertical="top" wrapText="1"/>
    </xf>
    <xf numFmtId="49" fontId="2" fillId="0" borderId="16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top" wrapText="1"/>
    </xf>
    <xf numFmtId="49" fontId="2" fillId="0" borderId="47" xfId="0" applyNumberFormat="1" applyFont="1" applyFill="1" applyBorder="1" applyAlignment="1">
      <alignment horizontal="center" vertical="top"/>
    </xf>
    <xf numFmtId="164" fontId="8" fillId="4" borderId="26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 vertical="top" wrapText="1"/>
    </xf>
    <xf numFmtId="49" fontId="2" fillId="0" borderId="33" xfId="0" applyNumberFormat="1" applyFont="1" applyBorder="1" applyAlignment="1">
      <alignment vertical="top"/>
    </xf>
    <xf numFmtId="0" fontId="9" fillId="0" borderId="33" xfId="0" applyFont="1" applyFill="1" applyBorder="1" applyAlignment="1">
      <alignment vertical="top"/>
    </xf>
    <xf numFmtId="164" fontId="9" fillId="0" borderId="13" xfId="0" applyNumberFormat="1" applyFont="1" applyFill="1" applyBorder="1" applyAlignment="1">
      <alignment horizontal="center" vertical="top"/>
    </xf>
    <xf numFmtId="164" fontId="8" fillId="6" borderId="48" xfId="0" applyNumberFormat="1" applyFont="1" applyFill="1" applyBorder="1" applyAlignment="1">
      <alignment horizontal="center" vertical="top"/>
    </xf>
    <xf numFmtId="164" fontId="9" fillId="0" borderId="49" xfId="0" applyNumberFormat="1" applyFont="1" applyFill="1" applyBorder="1" applyAlignment="1">
      <alignment horizontal="center" vertical="top"/>
    </xf>
    <xf numFmtId="0" fontId="9" fillId="0" borderId="43" xfId="0" applyFont="1" applyFill="1" applyBorder="1" applyAlignment="1">
      <alignment horizontal="left" vertical="top" wrapText="1"/>
    </xf>
    <xf numFmtId="49" fontId="2" fillId="0" borderId="50" xfId="0" applyNumberFormat="1" applyFont="1" applyFill="1" applyBorder="1" applyAlignment="1">
      <alignment horizontal="center" vertical="top"/>
    </xf>
    <xf numFmtId="49" fontId="2" fillId="0" borderId="34" xfId="0" applyNumberFormat="1" applyFont="1" applyFill="1" applyBorder="1" applyAlignment="1">
      <alignment horizontal="center" vertical="top"/>
    </xf>
    <xf numFmtId="49" fontId="2" fillId="0" borderId="36" xfId="0" applyNumberFormat="1" applyFont="1" applyFill="1" applyBorder="1" applyAlignment="1">
      <alignment horizontal="center" vertical="top"/>
    </xf>
    <xf numFmtId="49" fontId="2" fillId="0" borderId="9" xfId="0" applyNumberFormat="1" applyFont="1" applyBorder="1" applyAlignment="1">
      <alignment vertical="top"/>
    </xf>
    <xf numFmtId="164" fontId="8" fillId="4" borderId="9" xfId="0" applyNumberFormat="1" applyFont="1" applyFill="1" applyBorder="1" applyAlignment="1">
      <alignment horizontal="center" vertical="top"/>
    </xf>
    <xf numFmtId="164" fontId="8" fillId="4" borderId="11" xfId="0" applyNumberFormat="1" applyFont="1" applyFill="1" applyBorder="1" applyAlignment="1">
      <alignment horizontal="center" vertical="top"/>
    </xf>
    <xf numFmtId="164" fontId="8" fillId="4" borderId="1" xfId="0" applyNumberFormat="1" applyFont="1" applyFill="1" applyBorder="1" applyAlignment="1">
      <alignment horizontal="center" vertical="top"/>
    </xf>
    <xf numFmtId="164" fontId="8" fillId="4" borderId="10" xfId="0" applyNumberFormat="1" applyFont="1" applyFill="1" applyBorder="1" applyAlignment="1">
      <alignment horizontal="center" vertical="top"/>
    </xf>
    <xf numFmtId="0" fontId="9" fillId="0" borderId="11" xfId="0" applyFont="1" applyFill="1" applyBorder="1" applyAlignment="1">
      <alignment horizontal="left" vertical="top" wrapText="1"/>
    </xf>
    <xf numFmtId="49" fontId="2" fillId="0" borderId="11" xfId="0" applyNumberFormat="1" applyFont="1" applyFill="1" applyBorder="1" applyAlignment="1">
      <alignment horizontal="center" vertical="top"/>
    </xf>
    <xf numFmtId="49" fontId="2" fillId="0" borderId="39" xfId="0" applyNumberFormat="1" applyFont="1" applyFill="1" applyBorder="1" applyAlignment="1">
      <alignment horizontal="center" vertical="top"/>
    </xf>
    <xf numFmtId="49" fontId="2" fillId="0" borderId="10" xfId="0" applyNumberFormat="1" applyFont="1" applyFill="1" applyBorder="1" applyAlignment="1">
      <alignment horizontal="center" vertical="top"/>
    </xf>
    <xf numFmtId="164" fontId="8" fillId="6" borderId="43" xfId="0" applyNumberFormat="1" applyFont="1" applyFill="1" applyBorder="1" applyAlignment="1">
      <alignment horizontal="center" vertical="top"/>
    </xf>
    <xf numFmtId="49" fontId="8" fillId="2" borderId="51" xfId="0" applyNumberFormat="1" applyFont="1" applyFill="1" applyBorder="1" applyAlignment="1">
      <alignment horizontal="center" vertical="top"/>
    </xf>
    <xf numFmtId="49" fontId="8" fillId="3" borderId="52" xfId="0" applyNumberFormat="1" applyFont="1" applyFill="1" applyBorder="1" applyAlignment="1">
      <alignment horizontal="center" vertical="top"/>
    </xf>
    <xf numFmtId="49" fontId="8" fillId="3" borderId="3" xfId="0" applyNumberFormat="1" applyFont="1" applyFill="1" applyBorder="1" applyAlignment="1">
      <alignment horizontal="right" vertical="top"/>
    </xf>
    <xf numFmtId="49" fontId="8" fillId="3" borderId="38" xfId="0" applyNumberFormat="1" applyFont="1" applyFill="1" applyBorder="1" applyAlignment="1">
      <alignment horizontal="right" vertical="top"/>
    </xf>
    <xf numFmtId="49" fontId="21" fillId="0" borderId="25" xfId="0" applyNumberFormat="1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 wrapText="1"/>
    </xf>
    <xf numFmtId="49" fontId="8" fillId="3" borderId="53" xfId="0" applyNumberFormat="1" applyFont="1" applyFill="1" applyBorder="1" applyAlignment="1">
      <alignment horizontal="right" vertical="top"/>
    </xf>
    <xf numFmtId="164" fontId="8" fillId="3" borderId="3" xfId="0" applyNumberFormat="1" applyFont="1" applyFill="1" applyBorder="1" applyAlignment="1">
      <alignment horizontal="center" vertical="top"/>
    </xf>
    <xf numFmtId="0" fontId="9" fillId="3" borderId="54" xfId="0" applyFont="1" applyFill="1" applyBorder="1" applyAlignment="1">
      <alignment vertical="top" wrapText="1"/>
    </xf>
    <xf numFmtId="0" fontId="2" fillId="3" borderId="54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9" fillId="0" borderId="35" xfId="0" applyFont="1" applyFill="1" applyBorder="1" applyAlignment="1">
      <alignment horizontal="center" vertical="top"/>
    </xf>
    <xf numFmtId="164" fontId="9" fillId="0" borderId="17" xfId="0" applyNumberFormat="1" applyFont="1" applyFill="1" applyBorder="1" applyAlignment="1">
      <alignment horizontal="center" vertical="top" wrapText="1"/>
    </xf>
    <xf numFmtId="164" fontId="9" fillId="0" borderId="32" xfId="0" applyNumberFormat="1" applyFont="1" applyFill="1" applyBorder="1" applyAlignment="1">
      <alignment horizontal="center" vertical="top" wrapText="1"/>
    </xf>
    <xf numFmtId="164" fontId="9" fillId="6" borderId="33" xfId="0" applyNumberFormat="1" applyFont="1" applyFill="1" applyBorder="1" applyAlignment="1">
      <alignment horizontal="center" vertical="top" wrapText="1"/>
    </xf>
    <xf numFmtId="0" fontId="22" fillId="4" borderId="46" xfId="0" applyFont="1" applyFill="1" applyBorder="1" applyAlignment="1">
      <alignment horizontal="center" vertical="top"/>
    </xf>
    <xf numFmtId="164" fontId="8" fillId="4" borderId="27" xfId="0" applyNumberFormat="1" applyFont="1" applyFill="1" applyBorder="1" applyAlignment="1">
      <alignment horizontal="center" vertical="top"/>
    </xf>
    <xf numFmtId="0" fontId="9" fillId="0" borderId="34" xfId="0" applyFont="1" applyBorder="1" applyAlignment="1">
      <alignment horizontal="center" vertical="top" wrapText="1"/>
    </xf>
    <xf numFmtId="0" fontId="20" fillId="0" borderId="16" xfId="0" applyFont="1" applyBorder="1" applyAlignment="1">
      <alignment vertical="justify" wrapText="1"/>
    </xf>
    <xf numFmtId="0" fontId="10" fillId="0" borderId="28" xfId="0" applyFont="1" applyBorder="1" applyAlignment="1">
      <alignment vertical="justify" wrapText="1"/>
    </xf>
    <xf numFmtId="0" fontId="2" fillId="0" borderId="29" xfId="0" applyNumberFormat="1" applyFont="1" applyFill="1" applyBorder="1" applyAlignment="1">
      <alignment horizontal="center" vertical="top"/>
    </xf>
    <xf numFmtId="0" fontId="2" fillId="0" borderId="30" xfId="0" applyNumberFormat="1" applyFont="1" applyFill="1" applyBorder="1" applyAlignment="1">
      <alignment horizontal="center" vertical="top"/>
    </xf>
    <xf numFmtId="164" fontId="8" fillId="4" borderId="55" xfId="0" applyNumberFormat="1" applyFont="1" applyFill="1" applyBorder="1" applyAlignment="1">
      <alignment horizontal="center" vertical="top"/>
    </xf>
    <xf numFmtId="164" fontId="8" fillId="4" borderId="21" xfId="0" applyNumberFormat="1" applyFont="1" applyFill="1" applyBorder="1" applyAlignment="1">
      <alignment horizontal="center" vertical="top"/>
    </xf>
    <xf numFmtId="164" fontId="8" fillId="4" borderId="19" xfId="0" applyNumberFormat="1" applyFont="1" applyFill="1" applyBorder="1" applyAlignment="1">
      <alignment horizontal="center" vertical="top"/>
    </xf>
    <xf numFmtId="164" fontId="8" fillId="6" borderId="56" xfId="0" applyNumberFormat="1" applyFont="1" applyFill="1" applyBorder="1" applyAlignment="1">
      <alignment horizontal="center" vertical="top"/>
    </xf>
    <xf numFmtId="164" fontId="8" fillId="4" borderId="48" xfId="0" applyNumberFormat="1" applyFont="1" applyFill="1" applyBorder="1" applyAlignment="1">
      <alignment horizontal="center" vertical="top"/>
    </xf>
    <xf numFmtId="0" fontId="2" fillId="0" borderId="47" xfId="0" applyNumberFormat="1" applyFont="1" applyFill="1" applyBorder="1" applyAlignment="1">
      <alignment horizontal="center" vertical="top"/>
    </xf>
    <xf numFmtId="0" fontId="2" fillId="0" borderId="44" xfId="0" applyNumberFormat="1" applyFont="1" applyFill="1" applyBorder="1" applyAlignment="1">
      <alignment horizontal="center" vertical="top"/>
    </xf>
    <xf numFmtId="0" fontId="2" fillId="0" borderId="45" xfId="0" applyNumberFormat="1" applyFont="1" applyFill="1" applyBorder="1" applyAlignment="1">
      <alignment horizontal="center" vertical="top"/>
    </xf>
    <xf numFmtId="164" fontId="9" fillId="0" borderId="44" xfId="0" applyNumberFormat="1" applyFont="1" applyFill="1" applyBorder="1" applyAlignment="1">
      <alignment horizontal="center" vertical="top" wrapText="1"/>
    </xf>
    <xf numFmtId="164" fontId="9" fillId="0" borderId="42" xfId="0" applyNumberFormat="1" applyFont="1" applyFill="1" applyBorder="1" applyAlignment="1">
      <alignment horizontal="center" vertical="top" wrapText="1"/>
    </xf>
    <xf numFmtId="164" fontId="9" fillId="6" borderId="7" xfId="0" applyNumberFormat="1" applyFont="1" applyFill="1" applyBorder="1" applyAlignment="1">
      <alignment horizontal="center" vertical="top" wrapText="1"/>
    </xf>
    <xf numFmtId="49" fontId="8" fillId="3" borderId="29" xfId="0" applyNumberFormat="1" applyFont="1" applyFill="1" applyBorder="1" applyAlignment="1">
      <alignment horizontal="center" vertical="top"/>
    </xf>
    <xf numFmtId="164" fontId="8" fillId="3" borderId="29" xfId="0" applyNumberFormat="1" applyFont="1" applyFill="1" applyBorder="1" applyAlignment="1">
      <alignment horizontal="center" vertical="top"/>
    </xf>
    <xf numFmtId="164" fontId="9" fillId="6" borderId="50" xfId="0" applyNumberFormat="1" applyFont="1" applyFill="1" applyBorder="1" applyAlignment="1">
      <alignment horizontal="center" vertical="top" wrapText="1"/>
    </xf>
    <xf numFmtId="0" fontId="23" fillId="0" borderId="50" xfId="0" applyFont="1" applyBorder="1" applyAlignment="1">
      <alignment wrapText="1"/>
    </xf>
    <xf numFmtId="0" fontId="2" fillId="0" borderId="50" xfId="0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center" vertical="top"/>
    </xf>
    <xf numFmtId="0" fontId="2" fillId="0" borderId="11" xfId="0" applyNumberFormat="1" applyFont="1" applyFill="1" applyBorder="1" applyAlignment="1">
      <alignment horizontal="center" vertical="top"/>
    </xf>
    <xf numFmtId="0" fontId="2" fillId="0" borderId="9" xfId="0" applyNumberFormat="1" applyFont="1" applyFill="1" applyBorder="1" applyAlignment="1">
      <alignment horizontal="center" vertical="top"/>
    </xf>
    <xf numFmtId="0" fontId="2" fillId="0" borderId="44" xfId="0" applyFont="1" applyFill="1" applyBorder="1" applyAlignment="1">
      <alignment horizontal="center" vertical="top"/>
    </xf>
    <xf numFmtId="0" fontId="2" fillId="0" borderId="45" xfId="0" applyFont="1" applyFill="1" applyBorder="1" applyAlignment="1">
      <alignment horizontal="center" vertical="top"/>
    </xf>
    <xf numFmtId="0" fontId="20" fillId="0" borderId="50" xfId="0" applyFont="1" applyBorder="1" applyAlignment="1">
      <alignment vertical="top" wrapText="1"/>
    </xf>
    <xf numFmtId="0" fontId="2" fillId="0" borderId="50" xfId="0" applyNumberFormat="1" applyFont="1" applyFill="1" applyBorder="1" applyAlignment="1">
      <alignment horizontal="center" vertical="top"/>
    </xf>
    <xf numFmtId="0" fontId="2" fillId="0" borderId="33" xfId="0" applyNumberFormat="1" applyFont="1" applyFill="1" applyBorder="1" applyAlignment="1">
      <alignment horizontal="center" vertical="top"/>
    </xf>
    <xf numFmtId="0" fontId="20" fillId="0" borderId="11" xfId="0" applyFont="1" applyBorder="1" applyAlignment="1">
      <alignment vertical="top" wrapText="1"/>
    </xf>
    <xf numFmtId="164" fontId="8" fillId="2" borderId="4" xfId="0" applyNumberFormat="1" applyFont="1" applyFill="1" applyBorder="1" applyAlignment="1">
      <alignment horizontal="center" vertical="top"/>
    </xf>
    <xf numFmtId="49" fontId="8" fillId="7" borderId="3" xfId="0" applyNumberFormat="1" applyFont="1" applyFill="1" applyBorder="1" applyAlignment="1">
      <alignment horizontal="center" vertical="top"/>
    </xf>
    <xf numFmtId="164" fontId="8" fillId="7" borderId="57" xfId="0" applyNumberFormat="1" applyFont="1" applyFill="1" applyBorder="1" applyAlignment="1">
      <alignment horizontal="center" vertical="top"/>
    </xf>
    <xf numFmtId="0" fontId="2" fillId="8" borderId="54" xfId="0" applyFont="1" applyFill="1" applyBorder="1" applyAlignment="1">
      <alignment vertical="top"/>
    </xf>
    <xf numFmtId="164" fontId="8" fillId="2" borderId="52" xfId="0" applyNumberFormat="1" applyFont="1" applyFill="1" applyBorder="1" applyAlignment="1">
      <alignment horizontal="center" vertical="top"/>
    </xf>
    <xf numFmtId="0" fontId="2" fillId="8" borderId="51" xfId="0" applyFont="1" applyFill="1" applyBorder="1" applyAlignment="1">
      <alignment vertical="top"/>
    </xf>
    <xf numFmtId="0" fontId="7" fillId="8" borderId="6" xfId="0" applyFont="1" applyFill="1" applyBorder="1" applyAlignment="1">
      <alignment horizontal="center" vertical="top"/>
    </xf>
    <xf numFmtId="164" fontId="8" fillId="7" borderId="46" xfId="0" applyNumberFormat="1" applyFont="1" applyFill="1" applyBorder="1" applyAlignment="1">
      <alignment horizontal="center" vertical="top"/>
    </xf>
    <xf numFmtId="0" fontId="2" fillId="7" borderId="51" xfId="0" applyFont="1" applyFill="1" applyBorder="1" applyAlignment="1">
      <alignment horizontal="center" vertical="top"/>
    </xf>
    <xf numFmtId="0" fontId="2" fillId="7" borderId="54" xfId="0" applyFont="1" applyFill="1" applyBorder="1" applyAlignment="1">
      <alignment horizontal="center" vertical="top"/>
    </xf>
    <xf numFmtId="0" fontId="2" fillId="7" borderId="6" xfId="0" applyFont="1" applyFill="1" applyBorder="1" applyAlignment="1">
      <alignment vertical="top"/>
    </xf>
    <xf numFmtId="164" fontId="8" fillId="3" borderId="38" xfId="0" applyNumberFormat="1" applyFont="1" applyFill="1" applyBorder="1" applyAlignment="1">
      <alignment horizontal="center" vertical="top"/>
    </xf>
    <xf numFmtId="0" fontId="2" fillId="3" borderId="51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center" vertical="top"/>
    </xf>
    <xf numFmtId="49" fontId="21" fillId="0" borderId="50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49" fontId="8" fillId="0" borderId="17" xfId="0" applyNumberFormat="1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7" fillId="6" borderId="18" xfId="0" applyFont="1" applyFill="1" applyBorder="1" applyAlignment="1">
      <alignment horizontal="left" vertical="top" wrapText="1"/>
    </xf>
    <xf numFmtId="0" fontId="10" fillId="6" borderId="30" xfId="0" applyFont="1" applyFill="1" applyBorder="1" applyAlignment="1">
      <alignment horizontal="left" vertical="top" wrapText="1"/>
    </xf>
    <xf numFmtId="49" fontId="8" fillId="3" borderId="52" xfId="0" applyNumberFormat="1" applyFont="1" applyFill="1" applyBorder="1" applyAlignment="1">
      <alignment horizontal="right" vertical="top"/>
    </xf>
    <xf numFmtId="49" fontId="8" fillId="3" borderId="54" xfId="0" applyNumberFormat="1" applyFont="1" applyFill="1" applyBorder="1" applyAlignment="1">
      <alignment horizontal="right" vertical="top"/>
    </xf>
    <xf numFmtId="49" fontId="2" fillId="0" borderId="33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9" fillId="0" borderId="60" xfId="0" applyFont="1" applyBorder="1" applyAlignment="1">
      <alignment horizontal="left" vertical="top" wrapText="1"/>
    </xf>
    <xf numFmtId="0" fontId="10" fillId="0" borderId="48" xfId="0" applyFont="1" applyBorder="1" applyAlignment="1">
      <alignment vertical="top" wrapText="1"/>
    </xf>
    <xf numFmtId="0" fontId="10" fillId="0" borderId="56" xfId="0" applyFont="1" applyBorder="1" applyAlignment="1">
      <alignment vertical="top" wrapText="1"/>
    </xf>
    <xf numFmtId="0" fontId="9" fillId="0" borderId="31" xfId="0" applyFont="1" applyFill="1" applyBorder="1" applyAlignment="1">
      <alignment horizontal="left" vertical="top" wrapText="1"/>
    </xf>
    <xf numFmtId="0" fontId="9" fillId="0" borderId="37" xfId="0" applyFont="1" applyFill="1" applyBorder="1" applyAlignment="1">
      <alignment horizontal="left" vertical="top" wrapText="1"/>
    </xf>
    <xf numFmtId="0" fontId="20" fillId="0" borderId="33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49" fontId="8" fillId="2" borderId="52" xfId="0" applyNumberFormat="1" applyFont="1" applyFill="1" applyBorder="1" applyAlignment="1">
      <alignment horizontal="right" vertical="top"/>
    </xf>
    <xf numFmtId="49" fontId="8" fillId="2" borderId="54" xfId="0" applyNumberFormat="1" applyFont="1" applyFill="1" applyBorder="1" applyAlignment="1">
      <alignment horizontal="right" vertical="top"/>
    </xf>
    <xf numFmtId="49" fontId="8" fillId="3" borderId="32" xfId="0" applyNumberFormat="1" applyFont="1" applyFill="1" applyBorder="1" applyAlignment="1">
      <alignment horizontal="center" vertical="top" wrapText="1"/>
    </xf>
    <xf numFmtId="0" fontId="10" fillId="0" borderId="38" xfId="0" applyFont="1" applyBorder="1" applyAlignment="1">
      <alignment horizontal="center" vertical="top" wrapText="1"/>
    </xf>
    <xf numFmtId="0" fontId="8" fillId="4" borderId="3" xfId="0" applyFont="1" applyFill="1" applyBorder="1" applyAlignment="1">
      <alignment horizontal="right" vertical="top" wrapText="1"/>
    </xf>
    <xf numFmtId="0" fontId="10" fillId="0" borderId="4" xfId="0" applyFont="1" applyBorder="1" applyAlignment="1">
      <alignment vertical="top" wrapText="1"/>
    </xf>
    <xf numFmtId="0" fontId="10" fillId="0" borderId="53" xfId="0" applyFont="1" applyBorder="1" applyAlignment="1">
      <alignment vertical="top" wrapText="1"/>
    </xf>
    <xf numFmtId="164" fontId="13" fillId="4" borderId="54" xfId="0" applyNumberFormat="1" applyFont="1" applyFill="1" applyBorder="1" applyAlignment="1">
      <alignment horizontal="center" vertical="top" wrapText="1"/>
    </xf>
    <xf numFmtId="164" fontId="13" fillId="4" borderId="6" xfId="0" applyNumberFormat="1" applyFont="1" applyFill="1" applyBorder="1" applyAlignment="1">
      <alignment horizontal="center" vertical="top" wrapText="1"/>
    </xf>
    <xf numFmtId="164" fontId="12" fillId="0" borderId="62" xfId="0" applyNumberFormat="1" applyFont="1" applyBorder="1" applyAlignment="1">
      <alignment horizontal="center" vertical="top" wrapText="1"/>
    </xf>
    <xf numFmtId="164" fontId="12" fillId="0" borderId="63" xfId="0" applyNumberFormat="1" applyFont="1" applyBorder="1" applyAlignment="1">
      <alignment horizontal="center" vertical="top" wrapText="1"/>
    </xf>
    <xf numFmtId="0" fontId="9" fillId="0" borderId="59" xfId="0" applyFont="1" applyBorder="1" applyAlignment="1">
      <alignment horizontal="left" vertical="top" wrapText="1"/>
    </xf>
    <xf numFmtId="0" fontId="10" fillId="0" borderId="23" xfId="0" applyFont="1" applyBorder="1" applyAlignment="1">
      <alignment vertical="top" wrapText="1"/>
    </xf>
    <xf numFmtId="0" fontId="10" fillId="0" borderId="72" xfId="0" applyFont="1" applyBorder="1" applyAlignment="1">
      <alignment vertical="top" wrapText="1"/>
    </xf>
    <xf numFmtId="164" fontId="12" fillId="0" borderId="64" xfId="0" applyNumberFormat="1" applyFont="1" applyBorder="1" applyAlignment="1">
      <alignment horizontal="center" vertical="top" wrapText="1"/>
    </xf>
    <xf numFmtId="164" fontId="12" fillId="0" borderId="65" xfId="0" applyNumberFormat="1" applyFont="1" applyBorder="1" applyAlignment="1">
      <alignment horizontal="center" vertical="top" wrapText="1"/>
    </xf>
    <xf numFmtId="164" fontId="12" fillId="0" borderId="58" xfId="0" applyNumberFormat="1" applyFont="1" applyBorder="1" applyAlignment="1">
      <alignment horizontal="center" vertical="top" wrapText="1"/>
    </xf>
    <xf numFmtId="0" fontId="9" fillId="0" borderId="69" xfId="0" applyFont="1" applyBorder="1" applyAlignment="1">
      <alignment vertical="top" wrapText="1"/>
    </xf>
    <xf numFmtId="0" fontId="9" fillId="0" borderId="55" xfId="0" applyFont="1" applyBorder="1" applyAlignment="1">
      <alignment vertical="top" wrapText="1"/>
    </xf>
    <xf numFmtId="0" fontId="9" fillId="0" borderId="71" xfId="0" applyFont="1" applyBorder="1" applyAlignment="1">
      <alignment vertical="top" wrapText="1"/>
    </xf>
    <xf numFmtId="164" fontId="12" fillId="0" borderId="66" xfId="0" applyNumberFormat="1" applyFont="1" applyBorder="1" applyAlignment="1">
      <alignment horizontal="center" vertical="top" wrapText="1"/>
    </xf>
    <xf numFmtId="49" fontId="8" fillId="3" borderId="52" xfId="0" applyNumberFormat="1" applyFont="1" applyFill="1" applyBorder="1" applyAlignment="1">
      <alignment horizontal="left" vertical="top"/>
    </xf>
    <xf numFmtId="49" fontId="8" fillId="3" borderId="54" xfId="0" applyNumberFormat="1" applyFont="1" applyFill="1" applyBorder="1" applyAlignment="1">
      <alignment horizontal="left" vertical="top"/>
    </xf>
    <xf numFmtId="49" fontId="8" fillId="3" borderId="34" xfId="0" applyNumberFormat="1" applyFont="1" applyFill="1" applyBorder="1" applyAlignment="1">
      <alignment horizontal="left" vertical="top"/>
    </xf>
    <xf numFmtId="49" fontId="8" fillId="3" borderId="36" xfId="0" applyNumberFormat="1" applyFont="1" applyFill="1" applyBorder="1" applyAlignment="1">
      <alignment horizontal="left" vertical="top"/>
    </xf>
    <xf numFmtId="164" fontId="12" fillId="0" borderId="13" xfId="0" applyNumberFormat="1" applyFont="1" applyBorder="1" applyAlignment="1">
      <alignment horizontal="center" vertical="top" wrapText="1"/>
    </xf>
    <xf numFmtId="164" fontId="12" fillId="0" borderId="35" xfId="0" applyNumberFormat="1" applyFont="1" applyBorder="1" applyAlignment="1">
      <alignment horizontal="center" vertical="top" wrapText="1"/>
    </xf>
    <xf numFmtId="164" fontId="12" fillId="0" borderId="49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/>
    </xf>
    <xf numFmtId="49" fontId="2" fillId="0" borderId="26" xfId="0" applyNumberFormat="1" applyFont="1" applyBorder="1" applyAlignment="1">
      <alignment horizontal="center" vertical="top"/>
    </xf>
    <xf numFmtId="0" fontId="7" fillId="0" borderId="18" xfId="0" applyFont="1" applyFill="1" applyBorder="1" applyAlignment="1">
      <alignment horizontal="left" vertical="top" wrapText="1"/>
    </xf>
    <xf numFmtId="0" fontId="7" fillId="0" borderId="30" xfId="0" applyFont="1" applyFill="1" applyBorder="1" applyAlignment="1">
      <alignment horizontal="left" vertical="top" wrapText="1"/>
    </xf>
    <xf numFmtId="49" fontId="21" fillId="0" borderId="12" xfId="0" applyNumberFormat="1" applyFont="1" applyBorder="1" applyAlignment="1">
      <alignment horizontal="center" vertical="top"/>
    </xf>
    <xf numFmtId="49" fontId="2" fillId="0" borderId="25" xfId="0" applyNumberFormat="1" applyFont="1" applyBorder="1" applyAlignment="1">
      <alignment horizontal="center" vertical="top"/>
    </xf>
    <xf numFmtId="49" fontId="8" fillId="3" borderId="6" xfId="0" applyNumberFormat="1" applyFont="1" applyFill="1" applyBorder="1" applyAlignment="1">
      <alignment horizontal="left" vertical="top"/>
    </xf>
    <xf numFmtId="49" fontId="8" fillId="0" borderId="17" xfId="0" applyNumberFormat="1" applyFont="1" applyBorder="1" applyAlignment="1">
      <alignment horizontal="center" vertical="top"/>
    </xf>
    <xf numFmtId="49" fontId="8" fillId="0" borderId="29" xfId="0" applyNumberFormat="1" applyFont="1" applyBorder="1" applyAlignment="1">
      <alignment horizontal="center" vertical="top"/>
    </xf>
    <xf numFmtId="49" fontId="8" fillId="2" borderId="31" xfId="0" applyNumberFormat="1" applyFont="1" applyFill="1" applyBorder="1" applyAlignment="1">
      <alignment horizontal="center" vertical="top"/>
    </xf>
    <xf numFmtId="49" fontId="8" fillId="2" borderId="41" xfId="0" applyNumberFormat="1" applyFont="1" applyFill="1" applyBorder="1" applyAlignment="1">
      <alignment horizontal="center" vertical="top"/>
    </xf>
    <xf numFmtId="49" fontId="8" fillId="2" borderId="37" xfId="0" applyNumberFormat="1" applyFont="1" applyFill="1" applyBorder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9" fillId="0" borderId="64" xfId="0" applyFont="1" applyBorder="1" applyAlignment="1">
      <alignment horizontal="left" vertical="top" wrapText="1"/>
    </xf>
    <xf numFmtId="0" fontId="9" fillId="0" borderId="65" xfId="0" applyFont="1" applyBorder="1" applyAlignment="1">
      <alignment horizontal="left" vertical="top" wrapText="1"/>
    </xf>
    <xf numFmtId="0" fontId="9" fillId="0" borderId="58" xfId="0" applyFont="1" applyBorder="1" applyAlignment="1">
      <alignment horizontal="left" vertical="top" wrapText="1"/>
    </xf>
    <xf numFmtId="0" fontId="2" fillId="0" borderId="33" xfId="0" applyNumberFormat="1" applyFont="1" applyBorder="1" applyAlignment="1">
      <alignment horizontal="center" vertical="center" textRotation="90" wrapText="1"/>
    </xf>
    <xf numFmtId="0" fontId="2" fillId="0" borderId="7" xfId="0" applyNumberFormat="1" applyFont="1" applyBorder="1" applyAlignment="1">
      <alignment horizontal="center" vertical="center" textRotation="90" wrapText="1"/>
    </xf>
    <xf numFmtId="0" fontId="2" fillId="0" borderId="9" xfId="0" applyNumberFormat="1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2" fillId="0" borderId="62" xfId="0" applyFont="1" applyBorder="1" applyAlignment="1">
      <alignment horizontal="center" vertical="center" textRotation="90" wrapText="1"/>
    </xf>
    <xf numFmtId="0" fontId="2" fillId="0" borderId="46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69" xfId="0" applyFont="1" applyBorder="1" applyAlignment="1">
      <alignment horizontal="center" vertical="center" textRotation="90" wrapText="1"/>
    </xf>
    <xf numFmtId="0" fontId="2" fillId="0" borderId="37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 textRotation="90" wrapText="1"/>
    </xf>
    <xf numFmtId="0" fontId="2" fillId="0" borderId="30" xfId="0" applyFont="1" applyFill="1" applyBorder="1" applyAlignment="1">
      <alignment horizontal="center" vertical="center" textRotation="90" wrapText="1"/>
    </xf>
    <xf numFmtId="49" fontId="8" fillId="2" borderId="13" xfId="0" applyNumberFormat="1" applyFont="1" applyFill="1" applyBorder="1" applyAlignment="1">
      <alignment horizontal="center" vertical="top"/>
    </xf>
    <xf numFmtId="49" fontId="8" fillId="2" borderId="26" xfId="0" applyNumberFormat="1" applyFont="1" applyFill="1" applyBorder="1" applyAlignment="1">
      <alignment horizontal="center" vertical="top"/>
    </xf>
    <xf numFmtId="49" fontId="8" fillId="3" borderId="15" xfId="0" applyNumberFormat="1" applyFont="1" applyFill="1" applyBorder="1" applyAlignment="1">
      <alignment horizontal="center" vertical="top"/>
    </xf>
    <xf numFmtId="49" fontId="8" fillId="3" borderId="1" xfId="0" applyNumberFormat="1" applyFont="1" applyFill="1" applyBorder="1" applyAlignment="1">
      <alignment horizontal="center" vertical="top"/>
    </xf>
    <xf numFmtId="49" fontId="8" fillId="0" borderId="44" xfId="0" applyNumberFormat="1" applyFont="1" applyBorder="1" applyAlignment="1">
      <alignment horizontal="center" vertical="top"/>
    </xf>
    <xf numFmtId="0" fontId="7" fillId="0" borderId="18" xfId="0" applyFont="1" applyFill="1" applyBorder="1" applyAlignment="1">
      <alignment vertical="top" wrapText="1"/>
    </xf>
    <xf numFmtId="0" fontId="7" fillId="0" borderId="45" xfId="0" applyFont="1" applyFill="1" applyBorder="1" applyAlignment="1">
      <alignment vertical="top" wrapText="1"/>
    </xf>
    <xf numFmtId="0" fontId="7" fillId="0" borderId="30" xfId="0" applyFont="1" applyFill="1" applyBorder="1" applyAlignment="1">
      <alignment vertical="top" wrapText="1"/>
    </xf>
    <xf numFmtId="0" fontId="2" fillId="0" borderId="67" xfId="0" applyFont="1" applyBorder="1" applyAlignment="1">
      <alignment horizontal="center" vertical="center" textRotation="90" wrapText="1"/>
    </xf>
    <xf numFmtId="0" fontId="2" fillId="0" borderId="60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49" fontId="2" fillId="0" borderId="33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  <xf numFmtId="0" fontId="20" fillId="0" borderId="18" xfId="0" applyFont="1" applyFill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49" fontId="8" fillId="3" borderId="17" xfId="0" applyNumberFormat="1" applyFont="1" applyFill="1" applyBorder="1" applyAlignment="1">
      <alignment horizontal="center" vertical="top"/>
    </xf>
    <xf numFmtId="49" fontId="8" fillId="3" borderId="44" xfId="0" applyNumberFormat="1" applyFont="1" applyFill="1" applyBorder="1" applyAlignment="1">
      <alignment horizontal="center" vertical="top"/>
    </xf>
    <xf numFmtId="49" fontId="8" fillId="3" borderId="29" xfId="0" applyNumberFormat="1" applyFont="1" applyFill="1" applyBorder="1" applyAlignment="1">
      <alignment horizontal="center" vertical="top"/>
    </xf>
    <xf numFmtId="0" fontId="9" fillId="0" borderId="16" xfId="0" applyFont="1" applyFill="1" applyBorder="1" applyAlignment="1">
      <alignment horizontal="left" vertical="top" wrapText="1"/>
    </xf>
    <xf numFmtId="0" fontId="9" fillId="0" borderId="28" xfId="0" applyFont="1" applyFill="1" applyBorder="1" applyAlignment="1">
      <alignment horizontal="left" vertical="top" wrapText="1"/>
    </xf>
    <xf numFmtId="0" fontId="9" fillId="0" borderId="33" xfId="0" applyFont="1" applyFill="1" applyBorder="1" applyAlignment="1">
      <alignment horizontal="center" vertical="top"/>
    </xf>
    <xf numFmtId="0" fontId="9" fillId="0" borderId="70" xfId="0" applyFont="1" applyFill="1" applyBorder="1" applyAlignment="1">
      <alignment horizontal="center" vertical="top"/>
    </xf>
    <xf numFmtId="164" fontId="9" fillId="0" borderId="33" xfId="0" applyNumberFormat="1" applyFont="1" applyFill="1" applyBorder="1" applyAlignment="1">
      <alignment horizontal="center" vertical="top"/>
    </xf>
    <xf numFmtId="164" fontId="9" fillId="0" borderId="70" xfId="0" applyNumberFormat="1" applyFont="1" applyFill="1" applyBorder="1" applyAlignment="1">
      <alignment horizontal="center" vertical="top"/>
    </xf>
    <xf numFmtId="164" fontId="8" fillId="0" borderId="50" xfId="0" applyNumberFormat="1" applyFont="1" applyFill="1" applyBorder="1" applyAlignment="1">
      <alignment horizontal="center" vertical="top"/>
    </xf>
    <xf numFmtId="164" fontId="8" fillId="0" borderId="64" xfId="0" applyNumberFormat="1" applyFont="1" applyFill="1" applyBorder="1" applyAlignment="1">
      <alignment horizontal="center" vertical="top"/>
    </xf>
    <xf numFmtId="164" fontId="9" fillId="0" borderId="50" xfId="0" applyNumberFormat="1" applyFont="1" applyFill="1" applyBorder="1" applyAlignment="1">
      <alignment horizontal="center" vertical="top"/>
    </xf>
    <xf numFmtId="164" fontId="9" fillId="0" borderId="64" xfId="0" applyNumberFormat="1" applyFont="1" applyFill="1" applyBorder="1" applyAlignment="1">
      <alignment horizontal="center" vertical="top"/>
    </xf>
    <xf numFmtId="0" fontId="9" fillId="0" borderId="47" xfId="0" applyFont="1" applyFill="1" applyBorder="1" applyAlignment="1">
      <alignment horizontal="left" vertical="top" wrapText="1"/>
    </xf>
    <xf numFmtId="0" fontId="8" fillId="0" borderId="6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 wrapText="1"/>
    </xf>
    <xf numFmtId="0" fontId="8" fillId="3" borderId="53" xfId="0" applyFont="1" applyFill="1" applyBorder="1" applyAlignment="1">
      <alignment horizontal="left" vertical="top" wrapText="1"/>
    </xf>
    <xf numFmtId="49" fontId="21" fillId="0" borderId="33" xfId="0" applyNumberFormat="1" applyFont="1" applyBorder="1" applyAlignment="1">
      <alignment horizontal="center" vertical="top"/>
    </xf>
    <xf numFmtId="49" fontId="21" fillId="0" borderId="7" xfId="0" applyNumberFormat="1" applyFont="1" applyBorder="1" applyAlignment="1">
      <alignment horizontal="center" vertical="top"/>
    </xf>
    <xf numFmtId="49" fontId="21" fillId="0" borderId="9" xfId="0" applyNumberFormat="1" applyFont="1" applyBorder="1" applyAlignment="1">
      <alignment horizontal="center" vertical="top"/>
    </xf>
    <xf numFmtId="0" fontId="7" fillId="0" borderId="17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left" vertical="top" wrapText="1"/>
    </xf>
    <xf numFmtId="0" fontId="20" fillId="0" borderId="30" xfId="0" applyFont="1" applyFill="1" applyBorder="1" applyAlignment="1">
      <alignment horizontal="left" vertical="top" wrapText="1"/>
    </xf>
    <xf numFmtId="0" fontId="7" fillId="0" borderId="69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center" vertical="center" textRotation="90" wrapText="1"/>
    </xf>
    <xf numFmtId="0" fontId="9" fillId="0" borderId="39" xfId="0" applyFont="1" applyBorder="1" applyAlignment="1">
      <alignment horizontal="center" vertical="center" textRotation="90" wrapText="1"/>
    </xf>
    <xf numFmtId="0" fontId="9" fillId="0" borderId="33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10" fillId="0" borderId="47" xfId="0" applyFont="1" applyFill="1" applyBorder="1" applyAlignment="1">
      <alignment horizontal="left" vertical="top" wrapText="1"/>
    </xf>
    <xf numFmtId="49" fontId="21" fillId="0" borderId="12" xfId="0" applyNumberFormat="1" applyFont="1" applyFill="1" applyBorder="1" applyAlignment="1">
      <alignment horizontal="center" vertical="top"/>
    </xf>
    <xf numFmtId="49" fontId="2" fillId="0" borderId="25" xfId="0" applyNumberFormat="1" applyFont="1" applyFill="1" applyBorder="1" applyAlignment="1">
      <alignment horizontal="center" vertical="top"/>
    </xf>
    <xf numFmtId="49" fontId="2" fillId="0" borderId="13" xfId="0" applyNumberFormat="1" applyFont="1" applyFill="1" applyBorder="1" applyAlignment="1">
      <alignment horizontal="center" vertical="top"/>
    </xf>
    <xf numFmtId="49" fontId="2" fillId="0" borderId="26" xfId="0" applyNumberFormat="1" applyFont="1" applyFill="1" applyBorder="1" applyAlignment="1">
      <alignment horizontal="center" vertical="top"/>
    </xf>
    <xf numFmtId="0" fontId="7" fillId="0" borderId="1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9" fillId="0" borderId="66" xfId="0" applyFont="1" applyBorder="1" applyAlignment="1">
      <alignment horizontal="left" vertical="top" wrapText="1"/>
    </xf>
    <xf numFmtId="0" fontId="10" fillId="0" borderId="62" xfId="0" applyFont="1" applyBorder="1" applyAlignment="1">
      <alignment vertical="top" wrapText="1"/>
    </xf>
    <xf numFmtId="0" fontId="10" fillId="0" borderId="63" xfId="0" applyFont="1" applyBorder="1" applyAlignment="1">
      <alignment vertical="top" wrapText="1"/>
    </xf>
    <xf numFmtId="49" fontId="8" fillId="7" borderId="54" xfId="0" applyNumberFormat="1" applyFont="1" applyFill="1" applyBorder="1" applyAlignment="1">
      <alignment horizontal="right" vertical="top"/>
    </xf>
    <xf numFmtId="49" fontId="3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8" fillId="7" borderId="3" xfId="0" applyFont="1" applyFill="1" applyBorder="1" applyAlignment="1">
      <alignment horizontal="right" vertical="top" wrapText="1"/>
    </xf>
    <xf numFmtId="0" fontId="10" fillId="7" borderId="4" xfId="0" applyFont="1" applyFill="1" applyBorder="1" applyAlignment="1">
      <alignment vertical="top" wrapText="1"/>
    </xf>
    <xf numFmtId="0" fontId="10" fillId="7" borderId="52" xfId="0" applyFont="1" applyFill="1" applyBorder="1" applyAlignment="1">
      <alignment vertical="top" wrapText="1"/>
    </xf>
    <xf numFmtId="164" fontId="11" fillId="7" borderId="51" xfId="0" applyNumberFormat="1" applyFont="1" applyFill="1" applyBorder="1" applyAlignment="1">
      <alignment horizontal="center" vertical="top" wrapText="1"/>
    </xf>
    <xf numFmtId="164" fontId="11" fillId="7" borderId="54" xfId="0" applyNumberFormat="1" applyFont="1" applyFill="1" applyBorder="1" applyAlignment="1">
      <alignment horizontal="center" vertical="top" wrapText="1"/>
    </xf>
    <xf numFmtId="164" fontId="11" fillId="7" borderId="6" xfId="0" applyNumberFormat="1" applyFont="1" applyFill="1" applyBorder="1" applyAlignment="1">
      <alignment horizontal="center" vertical="top" wrapText="1"/>
    </xf>
    <xf numFmtId="0" fontId="6" fillId="0" borderId="51" xfId="0" applyFont="1" applyBorder="1" applyAlignment="1">
      <alignment horizontal="center" vertical="center" wrapText="1"/>
    </xf>
    <xf numFmtId="0" fontId="10" fillId="0" borderId="5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7" fillId="0" borderId="0" xfId="0" applyFont="1" applyAlignment="1">
      <alignment horizontal="left" wrapText="1"/>
    </xf>
    <xf numFmtId="0" fontId="10" fillId="0" borderId="61" xfId="0" applyFont="1" applyBorder="1" applyAlignment="1">
      <alignment vertical="top" wrapText="1"/>
    </xf>
    <xf numFmtId="0" fontId="9" fillId="6" borderId="64" xfId="0" applyFont="1" applyFill="1" applyBorder="1" applyAlignment="1">
      <alignment horizontal="left" vertical="top" wrapText="1"/>
    </xf>
    <xf numFmtId="0" fontId="10" fillId="6" borderId="65" xfId="0" applyFont="1" applyFill="1" applyBorder="1" applyAlignment="1">
      <alignment horizontal="left" vertical="top" wrapText="1"/>
    </xf>
    <xf numFmtId="0" fontId="10" fillId="6" borderId="58" xfId="0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9" fillId="0" borderId="49" xfId="0" applyFont="1" applyBorder="1" applyAlignment="1">
      <alignment horizontal="left" vertical="top" wrapText="1"/>
    </xf>
    <xf numFmtId="0" fontId="9" fillId="6" borderId="66" xfId="0" applyFont="1" applyFill="1" applyBorder="1" applyAlignment="1">
      <alignment horizontal="left" vertical="top" wrapText="1"/>
    </xf>
    <xf numFmtId="0" fontId="10" fillId="6" borderId="62" xfId="0" applyFont="1" applyFill="1" applyBorder="1" applyAlignment="1">
      <alignment horizontal="left" vertical="top" wrapText="1"/>
    </xf>
    <xf numFmtId="0" fontId="10" fillId="6" borderId="63" xfId="0" applyFont="1" applyFill="1" applyBorder="1" applyAlignment="1">
      <alignment horizontal="left" vertical="top" wrapText="1"/>
    </xf>
    <xf numFmtId="49" fontId="8" fillId="2" borderId="31" xfId="0" applyNumberFormat="1" applyFont="1" applyFill="1" applyBorder="1" applyAlignment="1">
      <alignment horizontal="center" vertical="top" wrapText="1"/>
    </xf>
    <xf numFmtId="0" fontId="10" fillId="0" borderId="37" xfId="0" applyFont="1" applyBorder="1" applyAlignment="1">
      <alignment horizontal="center" vertical="top" wrapText="1"/>
    </xf>
    <xf numFmtId="49" fontId="8" fillId="0" borderId="14" xfId="0" applyNumberFormat="1" applyFont="1" applyBorder="1" applyAlignment="1">
      <alignment horizontal="center" vertical="top"/>
    </xf>
    <xf numFmtId="49" fontId="8" fillId="0" borderId="27" xfId="0" applyNumberFormat="1" applyFont="1" applyBorder="1" applyAlignment="1">
      <alignment horizontal="center" vertical="top"/>
    </xf>
    <xf numFmtId="49" fontId="8" fillId="3" borderId="51" xfId="0" applyNumberFormat="1" applyFont="1" applyFill="1" applyBorder="1" applyAlignment="1">
      <alignment horizontal="right" vertical="top"/>
    </xf>
    <xf numFmtId="49" fontId="8" fillId="3" borderId="6" xfId="0" applyNumberFormat="1" applyFont="1" applyFill="1" applyBorder="1" applyAlignment="1">
      <alignment horizontal="right" vertical="top"/>
    </xf>
    <xf numFmtId="49" fontId="8" fillId="2" borderId="43" xfId="0" applyNumberFormat="1" applyFont="1" applyFill="1" applyBorder="1" applyAlignment="1">
      <alignment horizontal="center" vertical="top"/>
    </xf>
    <xf numFmtId="49" fontId="8" fillId="0" borderId="42" xfId="0" applyNumberFormat="1" applyFont="1" applyBorder="1" applyAlignment="1">
      <alignment horizontal="center" vertical="top"/>
    </xf>
    <xf numFmtId="164" fontId="9" fillId="0" borderId="31" xfId="0" applyNumberFormat="1" applyFont="1" applyFill="1" applyBorder="1" applyAlignment="1">
      <alignment horizontal="left" vertical="center" wrapText="1"/>
    </xf>
    <xf numFmtId="164" fontId="9" fillId="0" borderId="59" xfId="0" applyNumberFormat="1" applyFont="1" applyFill="1" applyBorder="1" applyAlignment="1">
      <alignment horizontal="left" vertical="center" wrapText="1"/>
    </xf>
    <xf numFmtId="0" fontId="7" fillId="0" borderId="31" xfId="0" applyFont="1" applyBorder="1" applyAlignment="1">
      <alignment vertical="top" wrapText="1"/>
    </xf>
    <xf numFmtId="0" fontId="10" fillId="0" borderId="41" xfId="0" applyFont="1" applyBorder="1" applyAlignment="1">
      <alignment wrapText="1"/>
    </xf>
    <xf numFmtId="0" fontId="20" fillId="6" borderId="18" xfId="0" applyFont="1" applyFill="1" applyBorder="1" applyAlignment="1">
      <alignment horizontal="left" vertical="top" wrapText="1"/>
    </xf>
    <xf numFmtId="0" fontId="20" fillId="6" borderId="30" xfId="0" applyFont="1" applyFill="1" applyBorder="1" applyAlignment="1">
      <alignment horizontal="left" vertical="top" wrapText="1"/>
    </xf>
    <xf numFmtId="0" fontId="7" fillId="0" borderId="42" xfId="0" applyFont="1" applyFill="1" applyBorder="1" applyAlignment="1">
      <alignment vertical="top" wrapText="1"/>
    </xf>
    <xf numFmtId="49" fontId="2" fillId="0" borderId="43" xfId="0" applyNumberFormat="1" applyFont="1" applyBorder="1" applyAlignment="1">
      <alignment horizontal="center" vertical="top"/>
    </xf>
    <xf numFmtId="164" fontId="9" fillId="6" borderId="36" xfId="0" applyNumberFormat="1" applyFont="1" applyFill="1" applyBorder="1" applyAlignment="1">
      <alignment horizontal="center" vertical="top"/>
    </xf>
    <xf numFmtId="164" fontId="9" fillId="6" borderId="58" xfId="0" applyNumberFormat="1" applyFont="1" applyFill="1" applyBorder="1" applyAlignment="1">
      <alignment horizontal="center" vertical="top"/>
    </xf>
    <xf numFmtId="49" fontId="2" fillId="0" borderId="31" xfId="0" applyNumberFormat="1" applyFont="1" applyBorder="1" applyAlignment="1">
      <alignment horizontal="center" vertical="top"/>
    </xf>
    <xf numFmtId="49" fontId="2" fillId="0" borderId="37" xfId="0" applyNumberFormat="1" applyFont="1" applyBorder="1" applyAlignment="1">
      <alignment horizontal="center" vertical="top"/>
    </xf>
    <xf numFmtId="0" fontId="2" fillId="0" borderId="17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49" fontId="2" fillId="0" borderId="44" xfId="0" applyNumberFormat="1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49" fontId="2" fillId="0" borderId="45" xfId="0" applyNumberFormat="1" applyFont="1" applyFill="1" applyBorder="1" applyAlignment="1">
      <alignment horizontal="center" vertical="top"/>
    </xf>
    <xf numFmtId="49" fontId="2" fillId="0" borderId="30" xfId="0" applyNumberFormat="1" applyFont="1" applyFill="1" applyBorder="1" applyAlignment="1">
      <alignment horizontal="center" vertical="top"/>
    </xf>
    <xf numFmtId="0" fontId="10" fillId="0" borderId="37" xfId="0" applyFont="1" applyBorder="1" applyAlignment="1">
      <alignment wrapText="1"/>
    </xf>
    <xf numFmtId="0" fontId="2" fillId="0" borderId="44" xfId="0" applyFont="1" applyFill="1" applyBorder="1" applyAlignment="1">
      <alignment horizontal="center" vertical="top"/>
    </xf>
    <xf numFmtId="0" fontId="7" fillId="0" borderId="31" xfId="0" applyFont="1" applyFill="1" applyBorder="1" applyAlignment="1">
      <alignment horizontal="left" vertical="top" wrapText="1"/>
    </xf>
    <xf numFmtId="0" fontId="7" fillId="0" borderId="37" xfId="0" applyFont="1" applyFill="1" applyBorder="1" applyAlignment="1">
      <alignment horizontal="left" vertical="top" wrapText="1"/>
    </xf>
    <xf numFmtId="0" fontId="2" fillId="0" borderId="17" xfId="0" applyNumberFormat="1" applyFont="1" applyFill="1" applyBorder="1" applyAlignment="1">
      <alignment horizontal="center" vertical="top"/>
    </xf>
    <xf numFmtId="0" fontId="2" fillId="0" borderId="29" xfId="0" applyNumberFormat="1" applyFont="1" applyFill="1" applyBorder="1" applyAlignment="1">
      <alignment horizontal="center" vertical="top"/>
    </xf>
    <xf numFmtId="0" fontId="2" fillId="0" borderId="18" xfId="0" applyNumberFormat="1" applyFont="1" applyFill="1" applyBorder="1" applyAlignment="1">
      <alignment horizontal="center" vertical="top"/>
    </xf>
    <xf numFmtId="0" fontId="2" fillId="0" borderId="30" xfId="0" applyNumberFormat="1" applyFont="1" applyFill="1" applyBorder="1" applyAlignment="1">
      <alignment horizontal="center" vertical="top"/>
    </xf>
    <xf numFmtId="0" fontId="2" fillId="6" borderId="18" xfId="0" applyFont="1" applyFill="1" applyBorder="1" applyAlignment="1">
      <alignment horizontal="center" vertical="top" wrapText="1"/>
    </xf>
    <xf numFmtId="0" fontId="2" fillId="6" borderId="30" xfId="0" applyFont="1" applyFill="1" applyBorder="1" applyAlignment="1">
      <alignment horizontal="center" vertical="top" wrapText="1"/>
    </xf>
    <xf numFmtId="0" fontId="2" fillId="6" borderId="45" xfId="0" applyFont="1" applyFill="1" applyBorder="1" applyAlignment="1">
      <alignment horizontal="center" vertical="top" wrapText="1"/>
    </xf>
    <xf numFmtId="0" fontId="7" fillId="6" borderId="3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95"/>
  <sheetViews>
    <sheetView tabSelected="1" workbookViewId="0">
      <pane ySplit="1" topLeftCell="A32" activePane="bottomLeft" state="frozen"/>
      <selection pane="bottomLeft" activeCell="N73" sqref="N73"/>
    </sheetView>
  </sheetViews>
  <sheetFormatPr defaultRowHeight="11.25"/>
  <cols>
    <col min="1" max="1" width="2.7109375" style="1" customWidth="1"/>
    <col min="2" max="2" width="2.5703125" style="1" customWidth="1"/>
    <col min="3" max="3" width="3.140625" style="1" customWidth="1"/>
    <col min="4" max="4" width="33" style="1" customWidth="1"/>
    <col min="5" max="5" width="8.28515625" style="2" customWidth="1"/>
    <col min="6" max="6" width="3.5703125" style="1" customWidth="1"/>
    <col min="7" max="7" width="6.28515625" style="3" customWidth="1"/>
    <col min="8" max="8" width="6.140625" style="1" customWidth="1"/>
    <col min="9" max="9" width="6" style="1" customWidth="1"/>
    <col min="10" max="10" width="3.7109375" style="1" customWidth="1"/>
    <col min="11" max="11" width="4.7109375" style="1" customWidth="1"/>
    <col min="12" max="12" width="6.28515625" style="1" customWidth="1"/>
    <col min="13" max="13" width="5.42578125" style="1" customWidth="1"/>
    <col min="14" max="14" width="26.5703125" style="1" customWidth="1"/>
    <col min="15" max="15" width="4.5703125" style="4" customWidth="1"/>
    <col min="16" max="16" width="4.42578125" style="1" bestFit="1" customWidth="1"/>
    <col min="17" max="17" width="4.140625" style="1" customWidth="1"/>
    <col min="18" max="16384" width="9.140625" style="5"/>
  </cols>
  <sheetData>
    <row r="1" spans="1:23" ht="71.25" customHeight="1">
      <c r="L1" s="261" t="s">
        <v>165</v>
      </c>
      <c r="M1" s="262"/>
      <c r="N1" s="262"/>
      <c r="O1" s="262"/>
      <c r="P1" s="262"/>
      <c r="Q1" s="262"/>
    </row>
    <row r="2" spans="1:23" ht="16.5" customHeight="1">
      <c r="D2" s="30" t="s">
        <v>69</v>
      </c>
      <c r="E2" s="31"/>
      <c r="F2" s="30"/>
      <c r="G2" s="32"/>
      <c r="H2" s="30"/>
      <c r="I2" s="30"/>
      <c r="L2" s="28"/>
      <c r="M2" s="29"/>
      <c r="N2" s="29"/>
      <c r="O2" s="29"/>
      <c r="P2" s="29"/>
      <c r="Q2" s="29"/>
    </row>
    <row r="3" spans="1:23" ht="13.5" customHeight="1" thickBot="1">
      <c r="A3" s="6"/>
      <c r="B3" s="7"/>
      <c r="C3" s="7"/>
      <c r="D3" s="363" t="s">
        <v>68</v>
      </c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</row>
    <row r="4" spans="1:23" ht="36.75" customHeight="1">
      <c r="A4" s="288" t="s">
        <v>0</v>
      </c>
      <c r="B4" s="291" t="s">
        <v>1</v>
      </c>
      <c r="C4" s="291" t="s">
        <v>2</v>
      </c>
      <c r="D4" s="323" t="s">
        <v>3</v>
      </c>
      <c r="E4" s="266" t="s">
        <v>4</v>
      </c>
      <c r="F4" s="269" t="s">
        <v>5</v>
      </c>
      <c r="G4" s="272" t="s">
        <v>6</v>
      </c>
      <c r="H4" s="313" t="s">
        <v>120</v>
      </c>
      <c r="I4" s="314"/>
      <c r="J4" s="314"/>
      <c r="K4" s="315"/>
      <c r="L4" s="332" t="s">
        <v>113</v>
      </c>
      <c r="M4" s="335" t="s">
        <v>121</v>
      </c>
      <c r="N4" s="338" t="s">
        <v>30</v>
      </c>
      <c r="O4" s="339"/>
      <c r="P4" s="339"/>
      <c r="Q4" s="340"/>
    </row>
    <row r="5" spans="1:23" ht="15" customHeight="1">
      <c r="A5" s="289"/>
      <c r="B5" s="292"/>
      <c r="C5" s="292"/>
      <c r="D5" s="324"/>
      <c r="E5" s="267"/>
      <c r="F5" s="270"/>
      <c r="G5" s="273"/>
      <c r="H5" s="275" t="s">
        <v>7</v>
      </c>
      <c r="I5" s="277" t="s">
        <v>8</v>
      </c>
      <c r="J5" s="277"/>
      <c r="K5" s="278" t="s">
        <v>9</v>
      </c>
      <c r="L5" s="333"/>
      <c r="M5" s="336"/>
      <c r="N5" s="328" t="s">
        <v>67</v>
      </c>
      <c r="O5" s="330" t="s">
        <v>10</v>
      </c>
      <c r="P5" s="330"/>
      <c r="Q5" s="331"/>
    </row>
    <row r="6" spans="1:23" ht="94.5" customHeight="1" thickBot="1">
      <c r="A6" s="290"/>
      <c r="B6" s="293"/>
      <c r="C6" s="293"/>
      <c r="D6" s="325"/>
      <c r="E6" s="268"/>
      <c r="F6" s="271"/>
      <c r="G6" s="274"/>
      <c r="H6" s="276"/>
      <c r="I6" s="26" t="s">
        <v>7</v>
      </c>
      <c r="J6" s="27" t="s">
        <v>11</v>
      </c>
      <c r="K6" s="279"/>
      <c r="L6" s="334"/>
      <c r="M6" s="337"/>
      <c r="N6" s="329"/>
      <c r="O6" s="9" t="s">
        <v>80</v>
      </c>
      <c r="P6" s="9" t="s">
        <v>114</v>
      </c>
      <c r="Q6" s="10" t="s">
        <v>122</v>
      </c>
    </row>
    <row r="7" spans="1:23" ht="14.25" customHeight="1" thickBot="1">
      <c r="A7" s="11" t="s">
        <v>12</v>
      </c>
      <c r="B7" s="316" t="s">
        <v>70</v>
      </c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7"/>
    </row>
    <row r="8" spans="1:23" ht="14.25" customHeight="1" thickBot="1">
      <c r="A8" s="12" t="s">
        <v>12</v>
      </c>
      <c r="B8" s="13" t="s">
        <v>12</v>
      </c>
      <c r="C8" s="318" t="s">
        <v>85</v>
      </c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9"/>
    </row>
    <row r="9" spans="1:23" ht="12" customHeight="1">
      <c r="A9" s="258" t="s">
        <v>12</v>
      </c>
      <c r="B9" s="299" t="s">
        <v>12</v>
      </c>
      <c r="C9" s="256" t="s">
        <v>12</v>
      </c>
      <c r="D9" s="297" t="s">
        <v>117</v>
      </c>
      <c r="E9" s="320" t="s">
        <v>76</v>
      </c>
      <c r="F9" s="294" t="s">
        <v>77</v>
      </c>
      <c r="G9" s="37" t="s">
        <v>166</v>
      </c>
      <c r="H9" s="38">
        <v>0</v>
      </c>
      <c r="I9" s="39">
        <v>0</v>
      </c>
      <c r="J9" s="40"/>
      <c r="K9" s="39">
        <v>0</v>
      </c>
      <c r="L9" s="41">
        <v>130</v>
      </c>
      <c r="M9" s="41">
        <v>130</v>
      </c>
      <c r="N9" s="382" t="s">
        <v>118</v>
      </c>
      <c r="O9" s="42">
        <v>0</v>
      </c>
      <c r="P9" s="43">
        <v>550</v>
      </c>
      <c r="Q9" s="44">
        <v>550</v>
      </c>
    </row>
    <row r="10" spans="1:23" ht="11.25" customHeight="1">
      <c r="A10" s="259"/>
      <c r="B10" s="300"/>
      <c r="C10" s="284"/>
      <c r="D10" s="326"/>
      <c r="E10" s="321"/>
      <c r="F10" s="295"/>
      <c r="G10" s="45"/>
      <c r="H10" s="46"/>
      <c r="I10" s="47"/>
      <c r="J10" s="47"/>
      <c r="K10" s="47"/>
      <c r="L10" s="48"/>
      <c r="M10" s="48"/>
      <c r="N10" s="383"/>
      <c r="O10" s="49"/>
      <c r="P10" s="50"/>
      <c r="Q10" s="51"/>
      <c r="T10" s="14"/>
    </row>
    <row r="11" spans="1:23" ht="14.25" customHeight="1" thickBot="1">
      <c r="A11" s="260"/>
      <c r="B11" s="301"/>
      <c r="C11" s="257"/>
      <c r="D11" s="327"/>
      <c r="E11" s="322"/>
      <c r="F11" s="296"/>
      <c r="G11" s="52" t="s">
        <v>13</v>
      </c>
      <c r="H11" s="53">
        <f t="shared" ref="H11:M11" si="0">SUM(H9:H10)</f>
        <v>0</v>
      </c>
      <c r="I11" s="54">
        <f t="shared" si="0"/>
        <v>0</v>
      </c>
      <c r="J11" s="54">
        <f t="shared" si="0"/>
        <v>0</v>
      </c>
      <c r="K11" s="54">
        <f t="shared" si="0"/>
        <v>0</v>
      </c>
      <c r="L11" s="55">
        <f t="shared" si="0"/>
        <v>130</v>
      </c>
      <c r="M11" s="55">
        <f t="shared" si="0"/>
        <v>130</v>
      </c>
      <c r="N11" s="56"/>
      <c r="O11" s="57"/>
      <c r="P11" s="58"/>
      <c r="Q11" s="59"/>
      <c r="R11" s="15"/>
      <c r="T11" s="14"/>
    </row>
    <row r="12" spans="1:23" ht="18" customHeight="1">
      <c r="A12" s="60" t="s">
        <v>12</v>
      </c>
      <c r="B12" s="61" t="s">
        <v>12</v>
      </c>
      <c r="C12" s="256" t="s">
        <v>72</v>
      </c>
      <c r="D12" s="297" t="s">
        <v>167</v>
      </c>
      <c r="E12" s="62" t="s">
        <v>76</v>
      </c>
      <c r="F12" s="63" t="s">
        <v>77</v>
      </c>
      <c r="G12" s="37" t="s">
        <v>78</v>
      </c>
      <c r="H12" s="64">
        <v>25</v>
      </c>
      <c r="I12" s="65">
        <v>25</v>
      </c>
      <c r="J12" s="65">
        <v>0</v>
      </c>
      <c r="K12" s="65">
        <v>0</v>
      </c>
      <c r="L12" s="66">
        <v>50</v>
      </c>
      <c r="M12" s="66">
        <v>50</v>
      </c>
      <c r="N12" s="67" t="s">
        <v>158</v>
      </c>
      <c r="O12" s="68">
        <v>150</v>
      </c>
      <c r="P12" s="69">
        <v>150</v>
      </c>
      <c r="Q12" s="70">
        <v>150</v>
      </c>
      <c r="R12" s="15"/>
      <c r="T12" s="14"/>
    </row>
    <row r="13" spans="1:23" ht="21.75" customHeight="1" thickBot="1">
      <c r="A13" s="71"/>
      <c r="B13" s="72"/>
      <c r="C13" s="257"/>
      <c r="D13" s="298"/>
      <c r="E13" s="73"/>
      <c r="F13" s="74"/>
      <c r="G13" s="52" t="s">
        <v>13</v>
      </c>
      <c r="H13" s="75">
        <f t="shared" ref="H13:M13" si="1">H12*1</f>
        <v>25</v>
      </c>
      <c r="I13" s="75">
        <f t="shared" si="1"/>
        <v>25</v>
      </c>
      <c r="J13" s="75">
        <f t="shared" si="1"/>
        <v>0</v>
      </c>
      <c r="K13" s="75">
        <f t="shared" si="1"/>
        <v>0</v>
      </c>
      <c r="L13" s="75">
        <f t="shared" si="1"/>
        <v>50</v>
      </c>
      <c r="M13" s="75">
        <f t="shared" si="1"/>
        <v>50</v>
      </c>
      <c r="N13" s="76" t="s">
        <v>157</v>
      </c>
      <c r="O13" s="77">
        <v>50</v>
      </c>
      <c r="P13" s="78">
        <v>50</v>
      </c>
      <c r="Q13" s="79">
        <v>50</v>
      </c>
      <c r="R13" s="33"/>
      <c r="T13" s="14"/>
    </row>
    <row r="14" spans="1:23" ht="15.75" customHeight="1">
      <c r="A14" s="60" t="s">
        <v>12</v>
      </c>
      <c r="B14" s="61" t="s">
        <v>12</v>
      </c>
      <c r="C14" s="256" t="s">
        <v>73</v>
      </c>
      <c r="D14" s="251" t="s">
        <v>81</v>
      </c>
      <c r="E14" s="253" t="s">
        <v>76</v>
      </c>
      <c r="F14" s="249" t="s">
        <v>77</v>
      </c>
      <c r="G14" s="80" t="s">
        <v>78</v>
      </c>
      <c r="H14" s="38">
        <v>0</v>
      </c>
      <c r="I14" s="39">
        <v>0</v>
      </c>
      <c r="J14" s="39">
        <v>0</v>
      </c>
      <c r="K14" s="39">
        <v>0</v>
      </c>
      <c r="L14" s="41">
        <v>0</v>
      </c>
      <c r="M14" s="81">
        <v>0</v>
      </c>
      <c r="N14" s="302" t="s">
        <v>95</v>
      </c>
      <c r="O14" s="82" t="s">
        <v>147</v>
      </c>
      <c r="P14" s="82" t="s">
        <v>147</v>
      </c>
      <c r="Q14" s="83" t="s">
        <v>147</v>
      </c>
      <c r="R14" s="33"/>
      <c r="T14" s="14"/>
    </row>
    <row r="15" spans="1:23" ht="15.75" customHeight="1" thickBot="1">
      <c r="A15" s="84"/>
      <c r="B15" s="85"/>
      <c r="C15" s="257"/>
      <c r="D15" s="252"/>
      <c r="E15" s="254"/>
      <c r="F15" s="250"/>
      <c r="G15" s="52" t="s">
        <v>13</v>
      </c>
      <c r="H15" s="53">
        <f t="shared" ref="H15:M15" si="2">H14</f>
        <v>0</v>
      </c>
      <c r="I15" s="53">
        <f t="shared" si="2"/>
        <v>0</v>
      </c>
      <c r="J15" s="53">
        <f t="shared" si="2"/>
        <v>0</v>
      </c>
      <c r="K15" s="53">
        <f t="shared" si="2"/>
        <v>0</v>
      </c>
      <c r="L15" s="53">
        <f t="shared" si="2"/>
        <v>0</v>
      </c>
      <c r="M15" s="55">
        <f t="shared" si="2"/>
        <v>0</v>
      </c>
      <c r="N15" s="303"/>
      <c r="O15" s="77"/>
      <c r="P15" s="78"/>
      <c r="Q15" s="86"/>
      <c r="R15" s="33"/>
      <c r="T15" s="14"/>
    </row>
    <row r="16" spans="1:23" ht="15.75" customHeight="1">
      <c r="A16" s="60" t="s">
        <v>12</v>
      </c>
      <c r="B16" s="61" t="s">
        <v>12</v>
      </c>
      <c r="C16" s="256" t="s">
        <v>74</v>
      </c>
      <c r="D16" s="251" t="s">
        <v>126</v>
      </c>
      <c r="E16" s="253" t="s">
        <v>76</v>
      </c>
      <c r="F16" s="249" t="s">
        <v>77</v>
      </c>
      <c r="G16" s="80" t="s">
        <v>78</v>
      </c>
      <c r="H16" s="38">
        <v>12.7</v>
      </c>
      <c r="I16" s="39">
        <v>12.7</v>
      </c>
      <c r="J16" s="39">
        <v>0</v>
      </c>
      <c r="K16" s="39">
        <v>0</v>
      </c>
      <c r="L16" s="41">
        <v>50</v>
      </c>
      <c r="M16" s="81">
        <v>50</v>
      </c>
      <c r="N16" s="87" t="s">
        <v>128</v>
      </c>
      <c r="O16" s="82" t="s">
        <v>79</v>
      </c>
      <c r="P16" s="82" t="s">
        <v>79</v>
      </c>
      <c r="Q16" s="88" t="s">
        <v>79</v>
      </c>
      <c r="R16" s="33"/>
      <c r="T16" s="14"/>
    </row>
    <row r="17" spans="1:34" ht="25.5" customHeight="1" thickBot="1">
      <c r="A17" s="71"/>
      <c r="B17" s="72"/>
      <c r="C17" s="257"/>
      <c r="D17" s="252"/>
      <c r="E17" s="254"/>
      <c r="F17" s="250"/>
      <c r="G17" s="52" t="s">
        <v>13</v>
      </c>
      <c r="H17" s="53">
        <f t="shared" ref="H17:M17" si="3">H16</f>
        <v>12.7</v>
      </c>
      <c r="I17" s="53">
        <f t="shared" si="3"/>
        <v>12.7</v>
      </c>
      <c r="J17" s="53">
        <f t="shared" si="3"/>
        <v>0</v>
      </c>
      <c r="K17" s="53">
        <f t="shared" si="3"/>
        <v>0</v>
      </c>
      <c r="L17" s="53">
        <f t="shared" si="3"/>
        <v>50</v>
      </c>
      <c r="M17" s="55">
        <f t="shared" si="3"/>
        <v>50</v>
      </c>
      <c r="N17" s="89" t="s">
        <v>129</v>
      </c>
      <c r="O17" s="78">
        <v>500</v>
      </c>
      <c r="P17" s="78">
        <v>500</v>
      </c>
      <c r="Q17" s="90">
        <v>500</v>
      </c>
      <c r="R17" s="33"/>
      <c r="T17" s="14"/>
    </row>
    <row r="18" spans="1:34" ht="14.25" customHeight="1">
      <c r="A18" s="60" t="s">
        <v>12</v>
      </c>
      <c r="B18" s="61" t="s">
        <v>12</v>
      </c>
      <c r="C18" s="256" t="s">
        <v>75</v>
      </c>
      <c r="D18" s="251" t="s">
        <v>127</v>
      </c>
      <c r="E18" s="253" t="s">
        <v>76</v>
      </c>
      <c r="F18" s="249" t="s">
        <v>77</v>
      </c>
      <c r="G18" s="80" t="s">
        <v>78</v>
      </c>
      <c r="H18" s="38">
        <v>16</v>
      </c>
      <c r="I18" s="39">
        <v>16</v>
      </c>
      <c r="J18" s="39">
        <v>0</v>
      </c>
      <c r="K18" s="39">
        <v>0</v>
      </c>
      <c r="L18" s="41">
        <v>0</v>
      </c>
      <c r="M18" s="81">
        <v>0</v>
      </c>
      <c r="N18" s="302" t="s">
        <v>161</v>
      </c>
      <c r="O18" s="82" t="s">
        <v>152</v>
      </c>
      <c r="P18" s="82" t="s">
        <v>119</v>
      </c>
      <c r="Q18" s="88" t="s">
        <v>119</v>
      </c>
    </row>
    <row r="19" spans="1:34" ht="21.75" customHeight="1" thickBot="1">
      <c r="A19" s="71"/>
      <c r="B19" s="72"/>
      <c r="C19" s="257"/>
      <c r="D19" s="252"/>
      <c r="E19" s="254"/>
      <c r="F19" s="250"/>
      <c r="G19" s="52" t="s">
        <v>13</v>
      </c>
      <c r="H19" s="53">
        <f t="shared" ref="H19:M19" si="4">H18</f>
        <v>16</v>
      </c>
      <c r="I19" s="53">
        <f t="shared" si="4"/>
        <v>16</v>
      </c>
      <c r="J19" s="53">
        <f t="shared" si="4"/>
        <v>0</v>
      </c>
      <c r="K19" s="53">
        <f t="shared" si="4"/>
        <v>0</v>
      </c>
      <c r="L19" s="53">
        <f t="shared" si="4"/>
        <v>0</v>
      </c>
      <c r="M19" s="55">
        <f t="shared" si="4"/>
        <v>0</v>
      </c>
      <c r="N19" s="303"/>
      <c r="O19" s="78"/>
      <c r="P19" s="78"/>
      <c r="Q19" s="90"/>
    </row>
    <row r="20" spans="1:34" ht="12.75" customHeight="1" thickBot="1">
      <c r="A20" s="71" t="s">
        <v>12</v>
      </c>
      <c r="B20" s="72" t="s">
        <v>12</v>
      </c>
      <c r="C20" s="378" t="s">
        <v>15</v>
      </c>
      <c r="D20" s="211"/>
      <c r="E20" s="211"/>
      <c r="F20" s="211"/>
      <c r="G20" s="379"/>
      <c r="H20" s="91">
        <f t="shared" ref="H20:M20" si="5">H19+H17+H15+H13+H11</f>
        <v>53.7</v>
      </c>
      <c r="I20" s="91">
        <f t="shared" si="5"/>
        <v>53.7</v>
      </c>
      <c r="J20" s="91">
        <f t="shared" si="5"/>
        <v>0</v>
      </c>
      <c r="K20" s="91">
        <f t="shared" si="5"/>
        <v>0</v>
      </c>
      <c r="L20" s="91">
        <f t="shared" si="5"/>
        <v>230</v>
      </c>
      <c r="M20" s="91">
        <f t="shared" si="5"/>
        <v>230</v>
      </c>
      <c r="N20" s="92"/>
      <c r="O20" s="93"/>
      <c r="P20" s="93"/>
      <c r="Q20" s="94"/>
    </row>
    <row r="21" spans="1:34" ht="14.25" customHeight="1" thickBot="1">
      <c r="A21" s="12" t="s">
        <v>12</v>
      </c>
      <c r="B21" s="13" t="s">
        <v>14</v>
      </c>
      <c r="C21" s="242" t="s">
        <v>82</v>
      </c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55"/>
    </row>
    <row r="22" spans="1:34" ht="14.25" customHeight="1">
      <c r="A22" s="258" t="s">
        <v>12</v>
      </c>
      <c r="B22" s="299" t="s">
        <v>14</v>
      </c>
      <c r="C22" s="256" t="s">
        <v>12</v>
      </c>
      <c r="D22" s="285" t="s">
        <v>83</v>
      </c>
      <c r="E22" s="320" t="s">
        <v>76</v>
      </c>
      <c r="F22" s="294" t="s">
        <v>77</v>
      </c>
      <c r="G22" s="95" t="s">
        <v>78</v>
      </c>
      <c r="H22" s="96">
        <v>0</v>
      </c>
      <c r="I22" s="96">
        <v>0</v>
      </c>
      <c r="J22" s="97">
        <v>0</v>
      </c>
      <c r="K22" s="96">
        <v>0</v>
      </c>
      <c r="L22" s="98">
        <v>38</v>
      </c>
      <c r="M22" s="96">
        <v>38</v>
      </c>
      <c r="N22" s="302" t="s">
        <v>96</v>
      </c>
      <c r="O22" s="99" t="s">
        <v>119</v>
      </c>
      <c r="P22" s="99" t="s">
        <v>108</v>
      </c>
      <c r="Q22" s="100" t="s">
        <v>108</v>
      </c>
    </row>
    <row r="23" spans="1:34" ht="11.25" customHeight="1">
      <c r="A23" s="259"/>
      <c r="B23" s="300"/>
      <c r="C23" s="284"/>
      <c r="D23" s="286"/>
      <c r="E23" s="295"/>
      <c r="F23" s="295"/>
      <c r="G23" s="101"/>
      <c r="H23" s="102"/>
      <c r="I23" s="103"/>
      <c r="J23" s="104"/>
      <c r="K23" s="103"/>
      <c r="L23" s="105"/>
      <c r="M23" s="102"/>
      <c r="N23" s="312"/>
      <c r="O23" s="106"/>
      <c r="P23" s="106"/>
      <c r="Q23" s="107"/>
    </row>
    <row r="24" spans="1:34" ht="12" customHeight="1" thickBot="1">
      <c r="A24" s="260"/>
      <c r="B24" s="301"/>
      <c r="C24" s="257"/>
      <c r="D24" s="287"/>
      <c r="E24" s="296"/>
      <c r="F24" s="296"/>
      <c r="G24" s="52" t="s">
        <v>13</v>
      </c>
      <c r="H24" s="108">
        <f>H22</f>
        <v>0</v>
      </c>
      <c r="I24" s="108">
        <f>SUM(I22:I23)</f>
        <v>0</v>
      </c>
      <c r="J24" s="108">
        <f>SUM(J22:J23)</f>
        <v>0</v>
      </c>
      <c r="K24" s="108">
        <f>SUM(K22:K23)</f>
        <v>0</v>
      </c>
      <c r="L24" s="109">
        <f>L22</f>
        <v>38</v>
      </c>
      <c r="M24" s="108">
        <f>M22</f>
        <v>38</v>
      </c>
      <c r="N24" s="303"/>
      <c r="O24" s="110"/>
      <c r="P24" s="110"/>
      <c r="Q24" s="111"/>
    </row>
    <row r="25" spans="1:34" ht="14.25" customHeight="1">
      <c r="A25" s="280" t="s">
        <v>12</v>
      </c>
      <c r="B25" s="282" t="s">
        <v>14</v>
      </c>
      <c r="C25" s="376" t="s">
        <v>14</v>
      </c>
      <c r="D25" s="346" t="s">
        <v>105</v>
      </c>
      <c r="E25" s="342" t="s">
        <v>76</v>
      </c>
      <c r="F25" s="344" t="s">
        <v>77</v>
      </c>
      <c r="G25" s="95" t="s">
        <v>78</v>
      </c>
      <c r="H25" s="96">
        <v>0</v>
      </c>
      <c r="I25" s="96">
        <v>0</v>
      </c>
      <c r="J25" s="97">
        <v>0</v>
      </c>
      <c r="K25" s="96">
        <v>0</v>
      </c>
      <c r="L25" s="112">
        <v>35</v>
      </c>
      <c r="M25" s="96">
        <v>35</v>
      </c>
      <c r="N25" s="302" t="s">
        <v>96</v>
      </c>
      <c r="O25" s="99" t="s">
        <v>119</v>
      </c>
      <c r="P25" s="99" t="s">
        <v>107</v>
      </c>
      <c r="Q25" s="100" t="s">
        <v>107</v>
      </c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 ht="21" customHeight="1" thickBot="1">
      <c r="A26" s="281"/>
      <c r="B26" s="283"/>
      <c r="C26" s="377"/>
      <c r="D26" s="347"/>
      <c r="E26" s="343"/>
      <c r="F26" s="345"/>
      <c r="G26" s="113" t="s">
        <v>13</v>
      </c>
      <c r="H26" s="114">
        <f>H25</f>
        <v>0</v>
      </c>
      <c r="I26" s="114">
        <f>SUM(I25:I25)</f>
        <v>0</v>
      </c>
      <c r="J26" s="114">
        <f>SUM(J25:J25)</f>
        <v>0</v>
      </c>
      <c r="K26" s="114">
        <f>SUM(K25:K25)</f>
        <v>0</v>
      </c>
      <c r="L26" s="115">
        <f>L25</f>
        <v>35</v>
      </c>
      <c r="M26" s="114">
        <f>M25</f>
        <v>35</v>
      </c>
      <c r="N26" s="341"/>
      <c r="O26" s="116"/>
      <c r="P26" s="116"/>
      <c r="Q26" s="117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34" ht="36.75" customHeight="1">
      <c r="A27" s="280" t="s">
        <v>12</v>
      </c>
      <c r="B27" s="282" t="s">
        <v>14</v>
      </c>
      <c r="C27" s="376" t="s">
        <v>71</v>
      </c>
      <c r="D27" s="346" t="s">
        <v>106</v>
      </c>
      <c r="E27" s="253" t="s">
        <v>76</v>
      </c>
      <c r="F27" s="249" t="s">
        <v>77</v>
      </c>
      <c r="G27" s="304" t="s">
        <v>78</v>
      </c>
      <c r="H27" s="306">
        <v>30</v>
      </c>
      <c r="I27" s="306">
        <v>30</v>
      </c>
      <c r="J27" s="308">
        <v>0</v>
      </c>
      <c r="K27" s="306">
        <v>0</v>
      </c>
      <c r="L27" s="390">
        <v>80</v>
      </c>
      <c r="M27" s="310">
        <v>80</v>
      </c>
      <c r="N27" s="118" t="s">
        <v>97</v>
      </c>
      <c r="O27" s="119" t="s">
        <v>124</v>
      </c>
      <c r="P27" s="99" t="s">
        <v>125</v>
      </c>
      <c r="Q27" s="100" t="s">
        <v>125</v>
      </c>
      <c r="T27" s="14"/>
    </row>
    <row r="28" spans="1:34" ht="23.25" customHeight="1">
      <c r="A28" s="380"/>
      <c r="B28" s="300"/>
      <c r="C28" s="381"/>
      <c r="D28" s="388"/>
      <c r="E28" s="321"/>
      <c r="F28" s="389"/>
      <c r="G28" s="305"/>
      <c r="H28" s="307"/>
      <c r="I28" s="307"/>
      <c r="J28" s="309"/>
      <c r="K28" s="307"/>
      <c r="L28" s="391"/>
      <c r="M28" s="311"/>
      <c r="N28" s="120" t="s">
        <v>98</v>
      </c>
      <c r="O28" s="121" t="s">
        <v>111</v>
      </c>
      <c r="P28" s="116" t="s">
        <v>111</v>
      </c>
      <c r="Q28" s="117" t="s">
        <v>111</v>
      </c>
      <c r="T28" s="14"/>
    </row>
    <row r="29" spans="1:34" ht="12" customHeight="1" thickBot="1">
      <c r="A29" s="281"/>
      <c r="B29" s="283"/>
      <c r="C29" s="377"/>
      <c r="D29" s="347"/>
      <c r="E29" s="254"/>
      <c r="F29" s="250"/>
      <c r="G29" s="52" t="s">
        <v>13</v>
      </c>
      <c r="H29" s="108">
        <f>H27</f>
        <v>30</v>
      </c>
      <c r="I29" s="108">
        <f>SUM(I27:I27)</f>
        <v>30</v>
      </c>
      <c r="J29" s="108">
        <f>SUM(J27:J27)</f>
        <v>0</v>
      </c>
      <c r="K29" s="108">
        <f>SUM(K27:K27)</f>
        <v>0</v>
      </c>
      <c r="L29" s="109">
        <f>L27</f>
        <v>80</v>
      </c>
      <c r="M29" s="122">
        <f>M27</f>
        <v>80</v>
      </c>
      <c r="N29" s="123" t="s">
        <v>99</v>
      </c>
      <c r="O29" s="121" t="s">
        <v>109</v>
      </c>
      <c r="P29" s="116" t="s">
        <v>110</v>
      </c>
      <c r="Q29" s="117" t="s">
        <v>110</v>
      </c>
      <c r="T29" s="14"/>
    </row>
    <row r="30" spans="1:34" ht="12" customHeight="1">
      <c r="A30" s="258" t="s">
        <v>12</v>
      </c>
      <c r="B30" s="299" t="s">
        <v>14</v>
      </c>
      <c r="C30" s="256" t="s">
        <v>72</v>
      </c>
      <c r="D30" s="251" t="s">
        <v>130</v>
      </c>
      <c r="E30" s="124" t="s">
        <v>76</v>
      </c>
      <c r="F30" s="392" t="s">
        <v>77</v>
      </c>
      <c r="G30" s="125" t="s">
        <v>78</v>
      </c>
      <c r="H30" s="96">
        <v>90</v>
      </c>
      <c r="I30" s="126">
        <v>90</v>
      </c>
      <c r="J30" s="127">
        <v>0</v>
      </c>
      <c r="K30" s="128">
        <v>0</v>
      </c>
      <c r="L30" s="96">
        <v>0</v>
      </c>
      <c r="M30" s="96">
        <v>0</v>
      </c>
      <c r="N30" s="129" t="s">
        <v>131</v>
      </c>
      <c r="O30" s="130" t="s">
        <v>112</v>
      </c>
      <c r="P30" s="131" t="s">
        <v>119</v>
      </c>
      <c r="Q30" s="132" t="s">
        <v>119</v>
      </c>
      <c r="T30" s="14"/>
    </row>
    <row r="31" spans="1:34" ht="27" customHeight="1" thickBot="1">
      <c r="A31" s="260"/>
      <c r="B31" s="301"/>
      <c r="C31" s="257"/>
      <c r="D31" s="252"/>
      <c r="E31" s="133"/>
      <c r="F31" s="393"/>
      <c r="G31" s="52" t="s">
        <v>13</v>
      </c>
      <c r="H31" s="134">
        <f t="shared" ref="H31:M31" si="6">SUM(H30)</f>
        <v>90</v>
      </c>
      <c r="I31" s="135">
        <f t="shared" si="6"/>
        <v>90</v>
      </c>
      <c r="J31" s="136">
        <f t="shared" si="6"/>
        <v>0</v>
      </c>
      <c r="K31" s="137">
        <f t="shared" si="6"/>
        <v>0</v>
      </c>
      <c r="L31" s="134">
        <f t="shared" si="6"/>
        <v>0</v>
      </c>
      <c r="M31" s="134">
        <f t="shared" si="6"/>
        <v>0</v>
      </c>
      <c r="N31" s="138" t="s">
        <v>132</v>
      </c>
      <c r="O31" s="139" t="s">
        <v>112</v>
      </c>
      <c r="P31" s="140" t="s">
        <v>119</v>
      </c>
      <c r="Q31" s="141" t="s">
        <v>119</v>
      </c>
      <c r="T31" s="14"/>
    </row>
    <row r="32" spans="1:34" ht="14.25" customHeight="1">
      <c r="A32" s="258" t="s">
        <v>12</v>
      </c>
      <c r="B32" s="299" t="s">
        <v>14</v>
      </c>
      <c r="C32" s="256" t="s">
        <v>73</v>
      </c>
      <c r="D32" s="251" t="s">
        <v>133</v>
      </c>
      <c r="E32" s="294" t="s">
        <v>76</v>
      </c>
      <c r="F32" s="392" t="s">
        <v>77</v>
      </c>
      <c r="G32" s="125" t="s">
        <v>78</v>
      </c>
      <c r="H32" s="96">
        <v>8</v>
      </c>
      <c r="I32" s="96">
        <v>8</v>
      </c>
      <c r="J32" s="142">
        <v>0</v>
      </c>
      <c r="K32" s="96">
        <v>0</v>
      </c>
      <c r="L32" s="96">
        <v>20</v>
      </c>
      <c r="M32" s="96">
        <v>20</v>
      </c>
      <c r="N32" s="217" t="s">
        <v>134</v>
      </c>
      <c r="O32" s="398" t="s">
        <v>135</v>
      </c>
      <c r="P32" s="398" t="s">
        <v>159</v>
      </c>
      <c r="Q32" s="400" t="s">
        <v>159</v>
      </c>
      <c r="T32" s="14"/>
    </row>
    <row r="33" spans="1:17" ht="14.25" customHeight="1" thickBot="1">
      <c r="A33" s="260"/>
      <c r="B33" s="301"/>
      <c r="C33" s="257"/>
      <c r="D33" s="252"/>
      <c r="E33" s="296"/>
      <c r="F33" s="393"/>
      <c r="G33" s="52" t="s">
        <v>13</v>
      </c>
      <c r="H33" s="134">
        <f t="shared" ref="H33:M33" si="7">SUM(H32)</f>
        <v>8</v>
      </c>
      <c r="I33" s="134">
        <f t="shared" si="7"/>
        <v>8</v>
      </c>
      <c r="J33" s="108">
        <f t="shared" si="7"/>
        <v>0</v>
      </c>
      <c r="K33" s="134">
        <f t="shared" si="7"/>
        <v>0</v>
      </c>
      <c r="L33" s="134">
        <f t="shared" si="7"/>
        <v>20</v>
      </c>
      <c r="M33" s="134">
        <f t="shared" si="7"/>
        <v>20</v>
      </c>
      <c r="N33" s="218"/>
      <c r="O33" s="399"/>
      <c r="P33" s="399"/>
      <c r="Q33" s="401"/>
    </row>
    <row r="34" spans="1:17" ht="14.25" customHeight="1" thickBot="1">
      <c r="A34" s="143" t="s">
        <v>12</v>
      </c>
      <c r="B34" s="144" t="s">
        <v>14</v>
      </c>
      <c r="C34" s="145"/>
      <c r="D34" s="146" t="s">
        <v>15</v>
      </c>
      <c r="E34" s="147"/>
      <c r="F34" s="148"/>
      <c r="G34" s="149"/>
      <c r="H34" s="150">
        <f t="shared" ref="H34:M34" si="8">+H33+H31+H29+H26+H24</f>
        <v>128</v>
      </c>
      <c r="I34" s="150">
        <f t="shared" si="8"/>
        <v>128</v>
      </c>
      <c r="J34" s="150">
        <f t="shared" si="8"/>
        <v>0</v>
      </c>
      <c r="K34" s="150">
        <f t="shared" si="8"/>
        <v>0</v>
      </c>
      <c r="L34" s="150">
        <f t="shared" si="8"/>
        <v>173</v>
      </c>
      <c r="M34" s="150">
        <f t="shared" si="8"/>
        <v>173</v>
      </c>
      <c r="N34" s="151"/>
      <c r="O34" s="152"/>
      <c r="P34" s="152"/>
      <c r="Q34" s="153"/>
    </row>
    <row r="35" spans="1:17" ht="13.5" customHeight="1" thickBot="1">
      <c r="A35" s="12" t="s">
        <v>12</v>
      </c>
      <c r="B35" s="13" t="s">
        <v>71</v>
      </c>
      <c r="C35" s="242" t="s">
        <v>84</v>
      </c>
      <c r="D35" s="243"/>
      <c r="E35" s="244"/>
      <c r="F35" s="244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55"/>
    </row>
    <row r="36" spans="1:17" ht="21.75" customHeight="1">
      <c r="A36" s="374" t="s">
        <v>12</v>
      </c>
      <c r="B36" s="223" t="s">
        <v>71</v>
      </c>
      <c r="C36" s="206" t="s">
        <v>71</v>
      </c>
      <c r="D36" s="208" t="s">
        <v>86</v>
      </c>
      <c r="E36" s="204" t="s">
        <v>76</v>
      </c>
      <c r="F36" s="212" t="s">
        <v>77</v>
      </c>
      <c r="G36" s="154" t="s">
        <v>78</v>
      </c>
      <c r="H36" s="155">
        <v>0</v>
      </c>
      <c r="I36" s="155">
        <v>0</v>
      </c>
      <c r="J36" s="155">
        <v>0</v>
      </c>
      <c r="K36" s="156">
        <v>0</v>
      </c>
      <c r="L36" s="157">
        <v>50</v>
      </c>
      <c r="M36" s="157">
        <v>50</v>
      </c>
      <c r="N36" s="217" t="s">
        <v>100</v>
      </c>
      <c r="O36" s="394"/>
      <c r="P36" s="394">
        <v>2</v>
      </c>
      <c r="Q36" s="396">
        <v>2</v>
      </c>
    </row>
    <row r="37" spans="1:17" ht="12.75" customHeight="1" thickBot="1">
      <c r="A37" s="375"/>
      <c r="B37" s="224"/>
      <c r="C37" s="207"/>
      <c r="D37" s="209"/>
      <c r="E37" s="205"/>
      <c r="F37" s="213"/>
      <c r="G37" s="158" t="s">
        <v>13</v>
      </c>
      <c r="H37" s="136">
        <f t="shared" ref="H37:M37" si="9">H36</f>
        <v>0</v>
      </c>
      <c r="I37" s="136">
        <f t="shared" si="9"/>
        <v>0</v>
      </c>
      <c r="J37" s="136">
        <f t="shared" si="9"/>
        <v>0</v>
      </c>
      <c r="K37" s="159">
        <f t="shared" si="9"/>
        <v>0</v>
      </c>
      <c r="L37" s="108">
        <f t="shared" si="9"/>
        <v>50</v>
      </c>
      <c r="M37" s="108">
        <f t="shared" si="9"/>
        <v>50</v>
      </c>
      <c r="N37" s="218"/>
      <c r="O37" s="395"/>
      <c r="P37" s="395"/>
      <c r="Q37" s="397"/>
    </row>
    <row r="38" spans="1:17" ht="15.75" customHeight="1">
      <c r="A38" s="374" t="s">
        <v>12</v>
      </c>
      <c r="B38" s="223" t="s">
        <v>71</v>
      </c>
      <c r="C38" s="206" t="s">
        <v>73</v>
      </c>
      <c r="D38" s="208" t="s">
        <v>87</v>
      </c>
      <c r="E38" s="204" t="s">
        <v>76</v>
      </c>
      <c r="F38" s="212" t="s">
        <v>77</v>
      </c>
      <c r="G38" s="160" t="s">
        <v>78</v>
      </c>
      <c r="H38" s="155">
        <v>5</v>
      </c>
      <c r="I38" s="155">
        <v>5</v>
      </c>
      <c r="J38" s="155">
        <v>0</v>
      </c>
      <c r="K38" s="156">
        <v>0</v>
      </c>
      <c r="L38" s="157">
        <v>10</v>
      </c>
      <c r="M38" s="157">
        <v>10</v>
      </c>
      <c r="N38" s="161" t="s">
        <v>101</v>
      </c>
      <c r="O38" s="43" t="s">
        <v>79</v>
      </c>
      <c r="P38" s="43" t="s">
        <v>79</v>
      </c>
      <c r="Q38" s="44" t="s">
        <v>79</v>
      </c>
    </row>
    <row r="39" spans="1:17" ht="12" customHeight="1" thickBot="1">
      <c r="A39" s="375"/>
      <c r="B39" s="224"/>
      <c r="C39" s="207"/>
      <c r="D39" s="209"/>
      <c r="E39" s="205"/>
      <c r="F39" s="213"/>
      <c r="G39" s="158" t="s">
        <v>13</v>
      </c>
      <c r="H39" s="136">
        <f t="shared" ref="H39:M39" si="10">H38</f>
        <v>5</v>
      </c>
      <c r="I39" s="136">
        <f t="shared" si="10"/>
        <v>5</v>
      </c>
      <c r="J39" s="136">
        <f t="shared" si="10"/>
        <v>0</v>
      </c>
      <c r="K39" s="159">
        <f t="shared" si="10"/>
        <v>0</v>
      </c>
      <c r="L39" s="108">
        <f t="shared" si="10"/>
        <v>10</v>
      </c>
      <c r="M39" s="108">
        <f t="shared" si="10"/>
        <v>10</v>
      </c>
      <c r="N39" s="162"/>
      <c r="O39" s="163"/>
      <c r="P39" s="163"/>
      <c r="Q39" s="164"/>
    </row>
    <row r="40" spans="1:17" ht="12" customHeight="1">
      <c r="A40" s="374" t="s">
        <v>12</v>
      </c>
      <c r="B40" s="223" t="s">
        <v>71</v>
      </c>
      <c r="C40" s="206" t="s">
        <v>75</v>
      </c>
      <c r="D40" s="208" t="s">
        <v>116</v>
      </c>
      <c r="E40" s="204" t="s">
        <v>76</v>
      </c>
      <c r="F40" s="212" t="s">
        <v>77</v>
      </c>
      <c r="G40" s="160" t="s">
        <v>78</v>
      </c>
      <c r="H40" s="155">
        <v>22</v>
      </c>
      <c r="I40" s="155">
        <v>22</v>
      </c>
      <c r="J40" s="155">
        <v>0</v>
      </c>
      <c r="K40" s="156">
        <v>0</v>
      </c>
      <c r="L40" s="157">
        <v>0</v>
      </c>
      <c r="M40" s="157">
        <v>0</v>
      </c>
      <c r="N40" s="384" t="s">
        <v>153</v>
      </c>
      <c r="O40" s="43" t="s">
        <v>79</v>
      </c>
      <c r="P40" s="43"/>
      <c r="Q40" s="44"/>
    </row>
    <row r="41" spans="1:17" ht="28.5" customHeight="1" thickBot="1">
      <c r="A41" s="375"/>
      <c r="B41" s="224"/>
      <c r="C41" s="207"/>
      <c r="D41" s="209"/>
      <c r="E41" s="205"/>
      <c r="F41" s="213"/>
      <c r="G41" s="158" t="s">
        <v>13</v>
      </c>
      <c r="H41" s="165">
        <f t="shared" ref="H41:M41" si="11">H40</f>
        <v>22</v>
      </c>
      <c r="I41" s="165">
        <f t="shared" si="11"/>
        <v>22</v>
      </c>
      <c r="J41" s="165">
        <f t="shared" si="11"/>
        <v>0</v>
      </c>
      <c r="K41" s="166">
        <f t="shared" si="11"/>
        <v>0</v>
      </c>
      <c r="L41" s="167">
        <f t="shared" si="11"/>
        <v>0</v>
      </c>
      <c r="M41" s="167">
        <f t="shared" si="11"/>
        <v>0</v>
      </c>
      <c r="N41" s="385"/>
      <c r="O41" s="163"/>
      <c r="P41" s="163"/>
      <c r="Q41" s="164"/>
    </row>
    <row r="42" spans="1:17" ht="50.25" customHeight="1">
      <c r="A42" s="374" t="s">
        <v>12</v>
      </c>
      <c r="B42" s="223" t="s">
        <v>71</v>
      </c>
      <c r="C42" s="206" t="s">
        <v>136</v>
      </c>
      <c r="D42" s="386" t="s">
        <v>137</v>
      </c>
      <c r="E42" s="204" t="s">
        <v>76</v>
      </c>
      <c r="F42" s="212" t="s">
        <v>77</v>
      </c>
      <c r="G42" s="160" t="s">
        <v>78</v>
      </c>
      <c r="H42" s="127">
        <v>32</v>
      </c>
      <c r="I42" s="127">
        <v>32</v>
      </c>
      <c r="J42" s="127">
        <v>0</v>
      </c>
      <c r="K42" s="127">
        <v>0</v>
      </c>
      <c r="L42" s="127">
        <v>0</v>
      </c>
      <c r="M42" s="168">
        <v>0</v>
      </c>
      <c r="N42" s="219" t="s">
        <v>160</v>
      </c>
      <c r="O42" s="42">
        <v>3</v>
      </c>
      <c r="P42" s="43">
        <v>3</v>
      </c>
      <c r="Q42" s="44">
        <v>3</v>
      </c>
    </row>
    <row r="43" spans="1:17" ht="12" customHeight="1" thickBot="1">
      <c r="A43" s="375"/>
      <c r="B43" s="224"/>
      <c r="C43" s="207"/>
      <c r="D43" s="387"/>
      <c r="E43" s="205"/>
      <c r="F43" s="213"/>
      <c r="G43" s="158" t="s">
        <v>13</v>
      </c>
      <c r="H43" s="169">
        <f t="shared" ref="H43:M43" si="12">H42</f>
        <v>32</v>
      </c>
      <c r="I43" s="169">
        <f t="shared" si="12"/>
        <v>32</v>
      </c>
      <c r="J43" s="169">
        <f t="shared" si="12"/>
        <v>0</v>
      </c>
      <c r="K43" s="169">
        <f t="shared" si="12"/>
        <v>0</v>
      </c>
      <c r="L43" s="169">
        <f t="shared" si="12"/>
        <v>0</v>
      </c>
      <c r="M43" s="169">
        <f t="shared" si="12"/>
        <v>0</v>
      </c>
      <c r="N43" s="220"/>
      <c r="O43" s="170"/>
      <c r="P43" s="171"/>
      <c r="Q43" s="172"/>
    </row>
    <row r="44" spans="1:17" ht="14.25" customHeight="1">
      <c r="A44" s="374" t="s">
        <v>12</v>
      </c>
      <c r="B44" s="223" t="s">
        <v>71</v>
      </c>
      <c r="C44" s="206" t="s">
        <v>138</v>
      </c>
      <c r="D44" s="208" t="s">
        <v>150</v>
      </c>
      <c r="E44" s="204" t="s">
        <v>76</v>
      </c>
      <c r="F44" s="212" t="s">
        <v>77</v>
      </c>
      <c r="G44" s="160" t="s">
        <v>78</v>
      </c>
      <c r="H44" s="173">
        <v>25</v>
      </c>
      <c r="I44" s="173">
        <v>25</v>
      </c>
      <c r="J44" s="173"/>
      <c r="K44" s="174">
        <v>0</v>
      </c>
      <c r="L44" s="175">
        <v>40</v>
      </c>
      <c r="M44" s="175">
        <v>40</v>
      </c>
      <c r="N44" s="384" t="s">
        <v>142</v>
      </c>
      <c r="O44" s="43">
        <v>2</v>
      </c>
      <c r="P44" s="43">
        <v>2</v>
      </c>
      <c r="Q44" s="44">
        <v>2</v>
      </c>
    </row>
    <row r="45" spans="1:17" ht="15.75" customHeight="1" thickBot="1">
      <c r="A45" s="375"/>
      <c r="B45" s="224"/>
      <c r="C45" s="207"/>
      <c r="D45" s="209"/>
      <c r="E45" s="205"/>
      <c r="F45" s="213"/>
      <c r="G45" s="158" t="s">
        <v>13</v>
      </c>
      <c r="H45" s="136">
        <f>H44</f>
        <v>25</v>
      </c>
      <c r="I45" s="136">
        <f>I44</f>
        <v>25</v>
      </c>
      <c r="J45" s="136"/>
      <c r="K45" s="159">
        <f>K44</f>
        <v>0</v>
      </c>
      <c r="L45" s="108">
        <f>L44</f>
        <v>40</v>
      </c>
      <c r="M45" s="108">
        <f>M44</f>
        <v>40</v>
      </c>
      <c r="N45" s="385"/>
      <c r="O45" s="163"/>
      <c r="P45" s="163"/>
      <c r="Q45" s="164"/>
    </row>
    <row r="46" spans="1:17" ht="14.25" customHeight="1">
      <c r="A46" s="374" t="s">
        <v>12</v>
      </c>
      <c r="B46" s="223" t="s">
        <v>71</v>
      </c>
      <c r="C46" s="206" t="s">
        <v>139</v>
      </c>
      <c r="D46" s="208" t="s">
        <v>141</v>
      </c>
      <c r="E46" s="204" t="s">
        <v>76</v>
      </c>
      <c r="F46" s="212" t="s">
        <v>77</v>
      </c>
      <c r="G46" s="160" t="s">
        <v>78</v>
      </c>
      <c r="H46" s="173">
        <v>7.1</v>
      </c>
      <c r="I46" s="173">
        <v>7.1</v>
      </c>
      <c r="J46" s="173">
        <v>0</v>
      </c>
      <c r="K46" s="174">
        <v>0</v>
      </c>
      <c r="L46" s="175">
        <v>0</v>
      </c>
      <c r="M46" s="175">
        <v>0</v>
      </c>
      <c r="N46" s="384" t="s">
        <v>143</v>
      </c>
      <c r="O46" s="43">
        <v>8</v>
      </c>
      <c r="P46" s="43">
        <v>0</v>
      </c>
      <c r="Q46" s="44">
        <v>0</v>
      </c>
    </row>
    <row r="47" spans="1:17" ht="14.25" customHeight="1" thickBot="1">
      <c r="A47" s="375"/>
      <c r="B47" s="224"/>
      <c r="C47" s="207"/>
      <c r="D47" s="209"/>
      <c r="E47" s="205"/>
      <c r="F47" s="213"/>
      <c r="G47" s="158" t="s">
        <v>13</v>
      </c>
      <c r="H47" s="136">
        <f t="shared" ref="H47:M47" si="13">H46</f>
        <v>7.1</v>
      </c>
      <c r="I47" s="136">
        <f t="shared" si="13"/>
        <v>7.1</v>
      </c>
      <c r="J47" s="136">
        <f t="shared" si="13"/>
        <v>0</v>
      </c>
      <c r="K47" s="136">
        <f t="shared" si="13"/>
        <v>0</v>
      </c>
      <c r="L47" s="108">
        <f t="shared" si="13"/>
        <v>0</v>
      </c>
      <c r="M47" s="108">
        <f t="shared" si="13"/>
        <v>0</v>
      </c>
      <c r="N47" s="385"/>
      <c r="O47" s="163"/>
      <c r="P47" s="163"/>
      <c r="Q47" s="164"/>
    </row>
    <row r="48" spans="1:17" ht="14.25" customHeight="1">
      <c r="A48" s="374" t="s">
        <v>12</v>
      </c>
      <c r="B48" s="223" t="s">
        <v>71</v>
      </c>
      <c r="C48" s="206" t="s">
        <v>140</v>
      </c>
      <c r="D48" s="208" t="s">
        <v>144</v>
      </c>
      <c r="E48" s="204" t="s">
        <v>76</v>
      </c>
      <c r="F48" s="212" t="s">
        <v>77</v>
      </c>
      <c r="G48" s="160" t="s">
        <v>78</v>
      </c>
      <c r="H48" s="173">
        <v>62</v>
      </c>
      <c r="I48" s="173">
        <v>62</v>
      </c>
      <c r="J48" s="173">
        <v>0</v>
      </c>
      <c r="K48" s="174">
        <v>0</v>
      </c>
      <c r="L48" s="175">
        <v>62</v>
      </c>
      <c r="M48" s="175">
        <v>62</v>
      </c>
      <c r="N48" s="384" t="s">
        <v>145</v>
      </c>
      <c r="O48" s="43">
        <v>10</v>
      </c>
      <c r="P48" s="43">
        <v>10</v>
      </c>
      <c r="Q48" s="44">
        <v>10</v>
      </c>
    </row>
    <row r="49" spans="1:17" ht="20.25" customHeight="1" thickBot="1">
      <c r="A49" s="375"/>
      <c r="B49" s="224"/>
      <c r="C49" s="207"/>
      <c r="D49" s="209"/>
      <c r="E49" s="205"/>
      <c r="F49" s="213"/>
      <c r="G49" s="158" t="s">
        <v>13</v>
      </c>
      <c r="H49" s="136">
        <f t="shared" ref="H49:M49" si="14">H48</f>
        <v>62</v>
      </c>
      <c r="I49" s="136">
        <f t="shared" si="14"/>
        <v>62</v>
      </c>
      <c r="J49" s="136">
        <f t="shared" si="14"/>
        <v>0</v>
      </c>
      <c r="K49" s="136">
        <f t="shared" si="14"/>
        <v>0</v>
      </c>
      <c r="L49" s="108">
        <f t="shared" si="14"/>
        <v>62</v>
      </c>
      <c r="M49" s="108">
        <f t="shared" si="14"/>
        <v>62</v>
      </c>
      <c r="N49" s="385"/>
      <c r="O49" s="163"/>
      <c r="P49" s="163"/>
      <c r="Q49" s="164"/>
    </row>
    <row r="50" spans="1:17" ht="17.25" customHeight="1">
      <c r="A50" s="374" t="s">
        <v>12</v>
      </c>
      <c r="B50" s="223" t="s">
        <v>71</v>
      </c>
      <c r="C50" s="206" t="s">
        <v>109</v>
      </c>
      <c r="D50" s="208" t="s">
        <v>146</v>
      </c>
      <c r="E50" s="204" t="s">
        <v>76</v>
      </c>
      <c r="F50" s="212" t="s">
        <v>77</v>
      </c>
      <c r="G50" s="160" t="s">
        <v>78</v>
      </c>
      <c r="H50" s="173">
        <v>40</v>
      </c>
      <c r="I50" s="173">
        <v>40</v>
      </c>
      <c r="J50" s="173">
        <v>0</v>
      </c>
      <c r="K50" s="174">
        <v>0</v>
      </c>
      <c r="L50" s="175">
        <v>0</v>
      </c>
      <c r="M50" s="175">
        <v>0</v>
      </c>
      <c r="N50" s="384" t="s">
        <v>154</v>
      </c>
      <c r="O50" s="43">
        <v>3</v>
      </c>
      <c r="P50" s="43">
        <v>0</v>
      </c>
      <c r="Q50" s="44">
        <v>0</v>
      </c>
    </row>
    <row r="51" spans="1:17" ht="14.25" customHeight="1" thickBot="1">
      <c r="A51" s="375"/>
      <c r="B51" s="224"/>
      <c r="C51" s="207"/>
      <c r="D51" s="209"/>
      <c r="E51" s="205"/>
      <c r="F51" s="213"/>
      <c r="G51" s="158" t="s">
        <v>13</v>
      </c>
      <c r="H51" s="136">
        <f t="shared" ref="H51:M51" si="15">H50</f>
        <v>40</v>
      </c>
      <c r="I51" s="136">
        <f t="shared" si="15"/>
        <v>40</v>
      </c>
      <c r="J51" s="136">
        <f t="shared" si="15"/>
        <v>0</v>
      </c>
      <c r="K51" s="159">
        <f t="shared" si="15"/>
        <v>0</v>
      </c>
      <c r="L51" s="108">
        <f t="shared" si="15"/>
        <v>0</v>
      </c>
      <c r="M51" s="108">
        <f t="shared" si="15"/>
        <v>0</v>
      </c>
      <c r="N51" s="402"/>
      <c r="O51" s="163"/>
      <c r="P51" s="163"/>
      <c r="Q51" s="164"/>
    </row>
    <row r="52" spans="1:17" ht="14.25" customHeight="1" thickBot="1">
      <c r="A52" s="71" t="s">
        <v>12</v>
      </c>
      <c r="B52" s="176" t="s">
        <v>71</v>
      </c>
      <c r="C52" s="210" t="s">
        <v>15</v>
      </c>
      <c r="D52" s="211"/>
      <c r="E52" s="211"/>
      <c r="F52" s="211"/>
      <c r="G52" s="211"/>
      <c r="H52" s="177">
        <f t="shared" ref="H52:M52" si="16">SUM(H37+H39+H41+H43+H45+H47+H49+H51)</f>
        <v>193.1</v>
      </c>
      <c r="I52" s="177">
        <f t="shared" si="16"/>
        <v>193.1</v>
      </c>
      <c r="J52" s="177">
        <f t="shared" si="16"/>
        <v>0</v>
      </c>
      <c r="K52" s="177">
        <f t="shared" si="16"/>
        <v>0</v>
      </c>
      <c r="L52" s="177">
        <f t="shared" si="16"/>
        <v>162</v>
      </c>
      <c r="M52" s="177">
        <f t="shared" si="16"/>
        <v>162</v>
      </c>
      <c r="N52" s="93"/>
      <c r="O52" s="93"/>
      <c r="P52" s="93"/>
      <c r="Q52" s="94"/>
    </row>
    <row r="53" spans="1:17" ht="27.75" customHeight="1" thickBot="1">
      <c r="A53" s="12" t="s">
        <v>12</v>
      </c>
      <c r="B53" s="13" t="s">
        <v>72</v>
      </c>
      <c r="C53" s="242" t="s">
        <v>88</v>
      </c>
      <c r="D53" s="243"/>
      <c r="E53" s="244"/>
      <c r="F53" s="244"/>
      <c r="G53" s="243"/>
      <c r="H53" s="243"/>
      <c r="I53" s="243"/>
      <c r="J53" s="243"/>
      <c r="K53" s="243"/>
      <c r="L53" s="243"/>
      <c r="M53" s="243"/>
      <c r="N53" s="244"/>
      <c r="O53" s="244"/>
      <c r="P53" s="244"/>
      <c r="Q53" s="245"/>
    </row>
    <row r="54" spans="1:17" ht="27" customHeight="1">
      <c r="A54" s="374" t="s">
        <v>12</v>
      </c>
      <c r="B54" s="223" t="s">
        <v>72</v>
      </c>
      <c r="C54" s="206" t="s">
        <v>14</v>
      </c>
      <c r="D54" s="208" t="s">
        <v>90</v>
      </c>
      <c r="E54" s="204" t="s">
        <v>76</v>
      </c>
      <c r="F54" s="212" t="s">
        <v>77</v>
      </c>
      <c r="G54" s="154" t="s">
        <v>78</v>
      </c>
      <c r="H54" s="155">
        <v>5</v>
      </c>
      <c r="I54" s="155">
        <v>5</v>
      </c>
      <c r="J54" s="155">
        <v>0</v>
      </c>
      <c r="K54" s="156">
        <v>0</v>
      </c>
      <c r="L54" s="157">
        <v>8</v>
      </c>
      <c r="M54" s="178">
        <v>8</v>
      </c>
      <c r="N54" s="179" t="s">
        <v>155</v>
      </c>
      <c r="O54" s="180">
        <v>10</v>
      </c>
      <c r="P54" s="180">
        <v>10</v>
      </c>
      <c r="Q54" s="181">
        <v>10</v>
      </c>
    </row>
    <row r="55" spans="1:17" ht="27" customHeight="1" thickBot="1">
      <c r="A55" s="375"/>
      <c r="B55" s="224"/>
      <c r="C55" s="207"/>
      <c r="D55" s="209"/>
      <c r="E55" s="205"/>
      <c r="F55" s="213"/>
      <c r="G55" s="158" t="s">
        <v>13</v>
      </c>
      <c r="H55" s="136">
        <f>SUM(H54)</f>
        <v>5</v>
      </c>
      <c r="I55" s="136">
        <f>I54</f>
        <v>5</v>
      </c>
      <c r="J55" s="136">
        <f>J54</f>
        <v>0</v>
      </c>
      <c r="K55" s="159">
        <f>K54</f>
        <v>0</v>
      </c>
      <c r="L55" s="108">
        <f>L54</f>
        <v>8</v>
      </c>
      <c r="M55" s="122">
        <f>M54</f>
        <v>8</v>
      </c>
      <c r="N55" s="138" t="s">
        <v>156</v>
      </c>
      <c r="O55" s="182">
        <v>1</v>
      </c>
      <c r="P55" s="182">
        <v>1</v>
      </c>
      <c r="Q55" s="183">
        <v>1</v>
      </c>
    </row>
    <row r="56" spans="1:17" ht="25.5" customHeight="1">
      <c r="A56" s="374" t="s">
        <v>12</v>
      </c>
      <c r="B56" s="223" t="s">
        <v>72</v>
      </c>
      <c r="C56" s="206" t="s">
        <v>73</v>
      </c>
      <c r="D56" s="208" t="s">
        <v>91</v>
      </c>
      <c r="E56" s="204" t="s">
        <v>76</v>
      </c>
      <c r="F56" s="212" t="s">
        <v>77</v>
      </c>
      <c r="G56" s="154" t="s">
        <v>78</v>
      </c>
      <c r="H56" s="155">
        <v>30.4</v>
      </c>
      <c r="I56" s="155">
        <v>30.4</v>
      </c>
      <c r="J56" s="155"/>
      <c r="K56" s="156">
        <v>0</v>
      </c>
      <c r="L56" s="157">
        <v>40</v>
      </c>
      <c r="M56" s="157">
        <v>10</v>
      </c>
      <c r="N56" s="217" t="s">
        <v>164</v>
      </c>
      <c r="O56" s="184">
        <v>9</v>
      </c>
      <c r="P56" s="184">
        <v>12</v>
      </c>
      <c r="Q56" s="185">
        <v>12</v>
      </c>
    </row>
    <row r="57" spans="1:17" ht="13.5" customHeight="1" thickBot="1">
      <c r="A57" s="375"/>
      <c r="B57" s="224"/>
      <c r="C57" s="207"/>
      <c r="D57" s="209"/>
      <c r="E57" s="205"/>
      <c r="F57" s="213"/>
      <c r="G57" s="158" t="s">
        <v>13</v>
      </c>
      <c r="H57" s="136">
        <f>SUM(H56)</f>
        <v>30.4</v>
      </c>
      <c r="I57" s="136">
        <f>I56</f>
        <v>30.4</v>
      </c>
      <c r="J57" s="136"/>
      <c r="K57" s="159">
        <f>K56</f>
        <v>0</v>
      </c>
      <c r="L57" s="108">
        <f>L56</f>
        <v>40</v>
      </c>
      <c r="M57" s="108">
        <f>M56</f>
        <v>10</v>
      </c>
      <c r="N57" s="218"/>
      <c r="O57" s="163"/>
      <c r="P57" s="163"/>
      <c r="Q57" s="164"/>
    </row>
    <row r="58" spans="1:17" ht="27.75" customHeight="1">
      <c r="A58" s="374" t="s">
        <v>12</v>
      </c>
      <c r="B58" s="223" t="s">
        <v>72</v>
      </c>
      <c r="C58" s="206" t="s">
        <v>74</v>
      </c>
      <c r="D58" s="208" t="s">
        <v>92</v>
      </c>
      <c r="E58" s="204" t="s">
        <v>76</v>
      </c>
      <c r="F58" s="212" t="s">
        <v>77</v>
      </c>
      <c r="G58" s="154" t="s">
        <v>78</v>
      </c>
      <c r="H58" s="155">
        <v>14.3</v>
      </c>
      <c r="I58" s="155">
        <v>14.3</v>
      </c>
      <c r="J58" s="155"/>
      <c r="K58" s="156">
        <v>0</v>
      </c>
      <c r="L58" s="157">
        <v>14.3</v>
      </c>
      <c r="M58" s="157">
        <v>14.3</v>
      </c>
      <c r="N58" s="404" t="s">
        <v>102</v>
      </c>
      <c r="O58" s="394">
        <v>6</v>
      </c>
      <c r="P58" s="406">
        <v>6</v>
      </c>
      <c r="Q58" s="408">
        <v>6</v>
      </c>
    </row>
    <row r="59" spans="1:17" ht="63" customHeight="1" thickBot="1">
      <c r="A59" s="375"/>
      <c r="B59" s="224"/>
      <c r="C59" s="207"/>
      <c r="D59" s="209"/>
      <c r="E59" s="205"/>
      <c r="F59" s="213"/>
      <c r="G59" s="158" t="s">
        <v>13</v>
      </c>
      <c r="H59" s="136">
        <f>SUM(H58)</f>
        <v>14.3</v>
      </c>
      <c r="I59" s="136">
        <f>I58</f>
        <v>14.3</v>
      </c>
      <c r="J59" s="136">
        <v>0</v>
      </c>
      <c r="K59" s="159">
        <f>K58</f>
        <v>0</v>
      </c>
      <c r="L59" s="108">
        <f>L58</f>
        <v>14.3</v>
      </c>
      <c r="M59" s="108">
        <f>M58</f>
        <v>14.3</v>
      </c>
      <c r="N59" s="405"/>
      <c r="O59" s="395"/>
      <c r="P59" s="407"/>
      <c r="Q59" s="409"/>
    </row>
    <row r="60" spans="1:17" ht="12.75" customHeight="1">
      <c r="A60" s="374" t="s">
        <v>12</v>
      </c>
      <c r="B60" s="223" t="s">
        <v>72</v>
      </c>
      <c r="C60" s="206" t="s">
        <v>75</v>
      </c>
      <c r="D60" s="208" t="s">
        <v>93</v>
      </c>
      <c r="E60" s="204" t="s">
        <v>76</v>
      </c>
      <c r="F60" s="212" t="s">
        <v>77</v>
      </c>
      <c r="G60" s="154" t="s">
        <v>78</v>
      </c>
      <c r="H60" s="155">
        <v>4</v>
      </c>
      <c r="I60" s="155">
        <v>4</v>
      </c>
      <c r="J60" s="155">
        <v>0</v>
      </c>
      <c r="K60" s="156">
        <v>0</v>
      </c>
      <c r="L60" s="157">
        <v>5</v>
      </c>
      <c r="M60" s="157">
        <v>5</v>
      </c>
      <c r="N60" s="404" t="s">
        <v>103</v>
      </c>
      <c r="O60" s="406">
        <v>3</v>
      </c>
      <c r="P60" s="406">
        <v>3</v>
      </c>
      <c r="Q60" s="408">
        <v>3</v>
      </c>
    </row>
    <row r="61" spans="1:17" ht="27" customHeight="1" thickBot="1">
      <c r="A61" s="375"/>
      <c r="B61" s="224"/>
      <c r="C61" s="207"/>
      <c r="D61" s="209"/>
      <c r="E61" s="205"/>
      <c r="F61" s="213"/>
      <c r="G61" s="158" t="s">
        <v>13</v>
      </c>
      <c r="H61" s="136">
        <f>SUM(H60)</f>
        <v>4</v>
      </c>
      <c r="I61" s="136">
        <f>I60</f>
        <v>4</v>
      </c>
      <c r="J61" s="136">
        <v>0</v>
      </c>
      <c r="K61" s="159">
        <f>K60</f>
        <v>0</v>
      </c>
      <c r="L61" s="108">
        <f>L60</f>
        <v>5</v>
      </c>
      <c r="M61" s="108">
        <f>M60</f>
        <v>5</v>
      </c>
      <c r="N61" s="405"/>
      <c r="O61" s="407"/>
      <c r="P61" s="407"/>
      <c r="Q61" s="409"/>
    </row>
    <row r="62" spans="1:17" ht="24" customHeight="1" thickBot="1">
      <c r="A62" s="71" t="s">
        <v>12</v>
      </c>
      <c r="B62" s="176" t="s">
        <v>72</v>
      </c>
      <c r="C62" s="210" t="s">
        <v>15</v>
      </c>
      <c r="D62" s="211"/>
      <c r="E62" s="211"/>
      <c r="F62" s="211"/>
      <c r="G62" s="211"/>
      <c r="H62" s="177">
        <f t="shared" ref="H62:M62" si="17">H55+H57+H59+H61</f>
        <v>53.7</v>
      </c>
      <c r="I62" s="177">
        <f t="shared" si="17"/>
        <v>53.7</v>
      </c>
      <c r="J62" s="177">
        <f t="shared" si="17"/>
        <v>0</v>
      </c>
      <c r="K62" s="177">
        <f t="shared" si="17"/>
        <v>0</v>
      </c>
      <c r="L62" s="177">
        <f t="shared" si="17"/>
        <v>67.3</v>
      </c>
      <c r="M62" s="177">
        <f t="shared" si="17"/>
        <v>37.299999999999997</v>
      </c>
      <c r="N62" s="93"/>
      <c r="O62" s="93"/>
      <c r="P62" s="93"/>
      <c r="Q62" s="94"/>
    </row>
    <row r="63" spans="1:17" ht="14.1" customHeight="1" thickBot="1">
      <c r="A63" s="12" t="s">
        <v>12</v>
      </c>
      <c r="B63" s="13" t="s">
        <v>73</v>
      </c>
      <c r="C63" s="242" t="s">
        <v>89</v>
      </c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4"/>
      <c r="P63" s="244"/>
      <c r="Q63" s="245"/>
    </row>
    <row r="64" spans="1:17" ht="30.75" customHeight="1">
      <c r="A64" s="374" t="s">
        <v>12</v>
      </c>
      <c r="B64" s="223" t="s">
        <v>73</v>
      </c>
      <c r="C64" s="206" t="s">
        <v>71</v>
      </c>
      <c r="D64" s="208" t="s">
        <v>94</v>
      </c>
      <c r="E64" s="204" t="s">
        <v>76</v>
      </c>
      <c r="F64" s="212" t="s">
        <v>77</v>
      </c>
      <c r="G64" s="154" t="s">
        <v>78</v>
      </c>
      <c r="H64" s="155">
        <v>46.5</v>
      </c>
      <c r="I64" s="155">
        <v>46.5</v>
      </c>
      <c r="J64" s="155">
        <v>0</v>
      </c>
      <c r="K64" s="156">
        <v>0</v>
      </c>
      <c r="L64" s="157">
        <v>80</v>
      </c>
      <c r="M64" s="157">
        <v>80</v>
      </c>
      <c r="N64" s="186" t="s">
        <v>104</v>
      </c>
      <c r="O64" s="187" t="s">
        <v>79</v>
      </c>
      <c r="P64" s="187" t="s">
        <v>79</v>
      </c>
      <c r="Q64" s="188" t="s">
        <v>79</v>
      </c>
    </row>
    <row r="65" spans="1:20" ht="24" customHeight="1" thickBot="1">
      <c r="A65" s="375"/>
      <c r="B65" s="224"/>
      <c r="C65" s="207"/>
      <c r="D65" s="209"/>
      <c r="E65" s="205"/>
      <c r="F65" s="213"/>
      <c r="G65" s="158" t="s">
        <v>13</v>
      </c>
      <c r="H65" s="136">
        <f>SUM(H64)</f>
        <v>46.5</v>
      </c>
      <c r="I65" s="136">
        <f>I64</f>
        <v>46.5</v>
      </c>
      <c r="J65" s="136"/>
      <c r="K65" s="159">
        <f>K64</f>
        <v>0</v>
      </c>
      <c r="L65" s="108">
        <f>L64</f>
        <v>80</v>
      </c>
      <c r="M65" s="108">
        <f>M64</f>
        <v>80</v>
      </c>
      <c r="N65" s="189" t="s">
        <v>163</v>
      </c>
      <c r="O65" s="35">
        <v>200</v>
      </c>
      <c r="P65" s="36">
        <v>200</v>
      </c>
      <c r="Q65" s="34">
        <v>200</v>
      </c>
    </row>
    <row r="66" spans="1:20" ht="14.1" customHeight="1">
      <c r="A66" s="374" t="s">
        <v>12</v>
      </c>
      <c r="B66" s="223" t="s">
        <v>73</v>
      </c>
      <c r="C66" s="206" t="s">
        <v>72</v>
      </c>
      <c r="D66" s="208" t="s">
        <v>149</v>
      </c>
      <c r="E66" s="204" t="s">
        <v>76</v>
      </c>
      <c r="F66" s="212" t="s">
        <v>77</v>
      </c>
      <c r="G66" s="154" t="s">
        <v>78</v>
      </c>
      <c r="H66" s="155">
        <v>15</v>
      </c>
      <c r="I66" s="155">
        <v>15</v>
      </c>
      <c r="J66" s="155">
        <v>0</v>
      </c>
      <c r="K66" s="156">
        <v>0</v>
      </c>
      <c r="L66" s="157"/>
      <c r="M66" s="157"/>
      <c r="N66" s="217" t="s">
        <v>162</v>
      </c>
      <c r="O66" s="403">
        <v>5</v>
      </c>
      <c r="P66" s="403"/>
      <c r="Q66" s="412"/>
    </row>
    <row r="67" spans="1:20" ht="25.5" customHeight="1" thickBot="1">
      <c r="A67" s="375"/>
      <c r="B67" s="224"/>
      <c r="C67" s="207"/>
      <c r="D67" s="413"/>
      <c r="E67" s="205"/>
      <c r="F67" s="213"/>
      <c r="G67" s="158" t="s">
        <v>13</v>
      </c>
      <c r="H67" s="136">
        <f>SUM(H66)</f>
        <v>15</v>
      </c>
      <c r="I67" s="136">
        <f>I66</f>
        <v>15</v>
      </c>
      <c r="J67" s="136"/>
      <c r="K67" s="159">
        <f>K66</f>
        <v>0</v>
      </c>
      <c r="L67" s="108">
        <f>L66</f>
        <v>0</v>
      </c>
      <c r="M67" s="108">
        <f>M66</f>
        <v>0</v>
      </c>
      <c r="N67" s="218"/>
      <c r="O67" s="395"/>
      <c r="P67" s="395"/>
      <c r="Q67" s="411"/>
    </row>
    <row r="68" spans="1:20" ht="12">
      <c r="A68" s="374" t="s">
        <v>12</v>
      </c>
      <c r="B68" s="223" t="s">
        <v>73</v>
      </c>
      <c r="C68" s="206" t="s">
        <v>73</v>
      </c>
      <c r="D68" s="208" t="s">
        <v>151</v>
      </c>
      <c r="E68" s="204" t="s">
        <v>76</v>
      </c>
      <c r="F68" s="212" t="s">
        <v>77</v>
      </c>
      <c r="G68" s="154" t="s">
        <v>78</v>
      </c>
      <c r="H68" s="155">
        <v>30</v>
      </c>
      <c r="I68" s="155">
        <v>30</v>
      </c>
      <c r="J68" s="155">
        <v>0</v>
      </c>
      <c r="K68" s="156">
        <v>0</v>
      </c>
      <c r="L68" s="157"/>
      <c r="M68" s="157"/>
      <c r="N68" s="217" t="s">
        <v>148</v>
      </c>
      <c r="O68" s="394">
        <v>5</v>
      </c>
      <c r="P68" s="394"/>
      <c r="Q68" s="410"/>
    </row>
    <row r="69" spans="1:20" ht="12.75" thickBot="1">
      <c r="A69" s="375"/>
      <c r="B69" s="224"/>
      <c r="C69" s="207"/>
      <c r="D69" s="413"/>
      <c r="E69" s="205"/>
      <c r="F69" s="213"/>
      <c r="G69" s="158" t="s">
        <v>13</v>
      </c>
      <c r="H69" s="136">
        <f t="shared" ref="H69:M69" si="18">SUM(H68)</f>
        <v>30</v>
      </c>
      <c r="I69" s="136">
        <f t="shared" si="18"/>
        <v>30</v>
      </c>
      <c r="J69" s="136">
        <f t="shared" si="18"/>
        <v>0</v>
      </c>
      <c r="K69" s="136">
        <f t="shared" si="18"/>
        <v>0</v>
      </c>
      <c r="L69" s="136">
        <f t="shared" si="18"/>
        <v>0</v>
      </c>
      <c r="M69" s="136">
        <f t="shared" si="18"/>
        <v>0</v>
      </c>
      <c r="N69" s="218"/>
      <c r="O69" s="395"/>
      <c r="P69" s="395"/>
      <c r="Q69" s="411"/>
    </row>
    <row r="70" spans="1:20" ht="12.75" thickBot="1">
      <c r="A70" s="71" t="s">
        <v>12</v>
      </c>
      <c r="B70" s="176" t="s">
        <v>73</v>
      </c>
      <c r="C70" s="210" t="s">
        <v>15</v>
      </c>
      <c r="D70" s="211"/>
      <c r="E70" s="211"/>
      <c r="F70" s="211"/>
      <c r="G70" s="211"/>
      <c r="H70" s="177">
        <f t="shared" ref="H70:M70" si="19">H65+H67+H69</f>
        <v>91.5</v>
      </c>
      <c r="I70" s="177">
        <f t="shared" si="19"/>
        <v>91.5</v>
      </c>
      <c r="J70" s="177">
        <f t="shared" si="19"/>
        <v>0</v>
      </c>
      <c r="K70" s="177">
        <f t="shared" si="19"/>
        <v>0</v>
      </c>
      <c r="L70" s="177">
        <f t="shared" si="19"/>
        <v>80</v>
      </c>
      <c r="M70" s="201">
        <f t="shared" si="19"/>
        <v>80</v>
      </c>
      <c r="N70" s="202"/>
      <c r="O70" s="152"/>
      <c r="P70" s="152"/>
      <c r="Q70" s="203"/>
    </row>
    <row r="71" spans="1:20" ht="13.5" thickBot="1">
      <c r="A71" s="12" t="s">
        <v>14</v>
      </c>
      <c r="B71" s="221" t="s">
        <v>16</v>
      </c>
      <c r="C71" s="222"/>
      <c r="D71" s="222"/>
      <c r="E71" s="222"/>
      <c r="F71" s="222"/>
      <c r="G71" s="222"/>
      <c r="H71" s="190">
        <f t="shared" ref="H71:M71" si="20">H70+H62+H52+H34+H20</f>
        <v>520</v>
      </c>
      <c r="I71" s="190">
        <f t="shared" si="20"/>
        <v>520</v>
      </c>
      <c r="J71" s="190">
        <f t="shared" si="20"/>
        <v>0</v>
      </c>
      <c r="K71" s="190">
        <f t="shared" si="20"/>
        <v>0</v>
      </c>
      <c r="L71" s="190">
        <f t="shared" si="20"/>
        <v>712.3</v>
      </c>
      <c r="M71" s="194">
        <f t="shared" si="20"/>
        <v>682.3</v>
      </c>
      <c r="N71" s="195"/>
      <c r="O71" s="193"/>
      <c r="P71" s="193"/>
      <c r="Q71" s="196"/>
    </row>
    <row r="72" spans="1:20" ht="12.75" thickBot="1">
      <c r="A72" s="191" t="s">
        <v>12</v>
      </c>
      <c r="B72" s="351" t="s">
        <v>17</v>
      </c>
      <c r="C72" s="351"/>
      <c r="D72" s="351"/>
      <c r="E72" s="351"/>
      <c r="F72" s="351"/>
      <c r="G72" s="351"/>
      <c r="H72" s="192">
        <f t="shared" ref="H72:M72" si="21">H71</f>
        <v>520</v>
      </c>
      <c r="I72" s="192">
        <f t="shared" si="21"/>
        <v>520</v>
      </c>
      <c r="J72" s="192">
        <f t="shared" si="21"/>
        <v>0</v>
      </c>
      <c r="K72" s="192">
        <f t="shared" si="21"/>
        <v>0</v>
      </c>
      <c r="L72" s="192">
        <f t="shared" si="21"/>
        <v>712.3</v>
      </c>
      <c r="M72" s="197">
        <f t="shared" si="21"/>
        <v>682.3</v>
      </c>
      <c r="N72" s="198"/>
      <c r="O72" s="199"/>
      <c r="P72" s="199"/>
      <c r="Q72" s="200"/>
    </row>
    <row r="73" spans="1:20" ht="20.25" customHeight="1" thickBot="1">
      <c r="A73" s="16"/>
      <c r="B73" s="17"/>
      <c r="C73" s="17"/>
      <c r="D73" s="17"/>
      <c r="E73" s="17"/>
      <c r="F73" s="352" t="s">
        <v>18</v>
      </c>
      <c r="G73" s="353"/>
      <c r="H73" s="353"/>
      <c r="I73" s="353"/>
      <c r="J73" s="353"/>
      <c r="K73" s="353"/>
      <c r="L73" s="353"/>
      <c r="M73" s="353"/>
      <c r="N73" s="18"/>
      <c r="O73" s="18"/>
      <c r="P73" s="18"/>
      <c r="R73" s="8"/>
      <c r="S73" s="8"/>
      <c r="T73" s="8"/>
    </row>
    <row r="74" spans="1:20" ht="39.75" customHeight="1" thickBot="1">
      <c r="C74" s="360" t="s">
        <v>19</v>
      </c>
      <c r="D74" s="361"/>
      <c r="E74" s="361"/>
      <c r="F74" s="361"/>
      <c r="G74" s="362"/>
      <c r="H74" s="313" t="s">
        <v>123</v>
      </c>
      <c r="I74" s="314"/>
      <c r="J74" s="314"/>
      <c r="K74" s="315"/>
      <c r="L74" s="5"/>
      <c r="M74" s="5"/>
    </row>
    <row r="75" spans="1:20" ht="13.5" thickBot="1">
      <c r="C75" s="354" t="s">
        <v>20</v>
      </c>
      <c r="D75" s="355"/>
      <c r="E75" s="355"/>
      <c r="F75" s="355"/>
      <c r="G75" s="356"/>
      <c r="H75" s="357">
        <f>H72</f>
        <v>520</v>
      </c>
      <c r="I75" s="358"/>
      <c r="J75" s="358"/>
      <c r="K75" s="359"/>
      <c r="L75" s="5"/>
      <c r="M75" s="5"/>
    </row>
    <row r="76" spans="1:20" ht="12.75">
      <c r="C76" s="232" t="s">
        <v>21</v>
      </c>
      <c r="D76" s="233"/>
      <c r="E76" s="233"/>
      <c r="F76" s="233"/>
      <c r="G76" s="234"/>
      <c r="H76" s="235">
        <v>0</v>
      </c>
      <c r="I76" s="236"/>
      <c r="J76" s="236"/>
      <c r="K76" s="237"/>
      <c r="L76" s="5"/>
      <c r="M76" s="5"/>
    </row>
    <row r="77" spans="1:20" ht="12.75">
      <c r="C77" s="348" t="s">
        <v>22</v>
      </c>
      <c r="D77" s="349"/>
      <c r="E77" s="349"/>
      <c r="F77" s="349"/>
      <c r="G77" s="350"/>
      <c r="H77" s="241">
        <v>520</v>
      </c>
      <c r="I77" s="230"/>
      <c r="J77" s="230"/>
      <c r="K77" s="231"/>
      <c r="L77" s="5"/>
      <c r="M77" s="5"/>
    </row>
    <row r="78" spans="1:20" ht="12.75">
      <c r="C78" s="214" t="s">
        <v>31</v>
      </c>
      <c r="D78" s="215"/>
      <c r="E78" s="215"/>
      <c r="F78" s="215"/>
      <c r="G78" s="216"/>
      <c r="H78" s="241">
        <v>0</v>
      </c>
      <c r="I78" s="230"/>
      <c r="J78" s="230"/>
      <c r="K78" s="231"/>
      <c r="L78" s="5"/>
      <c r="M78" s="5"/>
    </row>
    <row r="79" spans="1:20" ht="12.75">
      <c r="C79" s="214" t="s">
        <v>23</v>
      </c>
      <c r="D79" s="215"/>
      <c r="E79" s="215"/>
      <c r="F79" s="215"/>
      <c r="G79" s="216"/>
      <c r="H79" s="241">
        <v>0</v>
      </c>
      <c r="I79" s="230"/>
      <c r="J79" s="230"/>
      <c r="K79" s="231"/>
      <c r="L79" s="5"/>
      <c r="M79" s="5"/>
    </row>
    <row r="80" spans="1:20" ht="13.5" thickBot="1">
      <c r="C80" s="348" t="s">
        <v>32</v>
      </c>
      <c r="D80" s="349"/>
      <c r="E80" s="349"/>
      <c r="F80" s="349"/>
      <c r="G80" s="350"/>
      <c r="H80" s="241">
        <v>0</v>
      </c>
      <c r="I80" s="230"/>
      <c r="J80" s="230"/>
      <c r="K80" s="231"/>
      <c r="L80" s="5"/>
      <c r="M80" s="5"/>
    </row>
    <row r="81" spans="3:17" ht="13.5" thickBot="1">
      <c r="C81" s="354" t="s">
        <v>24</v>
      </c>
      <c r="D81" s="355"/>
      <c r="E81" s="355"/>
      <c r="F81" s="355"/>
      <c r="G81" s="356"/>
      <c r="H81" s="357">
        <f>H82+H83+H84+H85+H86+H87</f>
        <v>0</v>
      </c>
      <c r="I81" s="358"/>
      <c r="J81" s="358"/>
      <c r="K81" s="359"/>
      <c r="L81" s="5"/>
      <c r="M81" s="5"/>
    </row>
    <row r="82" spans="3:17" ht="12">
      <c r="C82" s="368" t="s">
        <v>27</v>
      </c>
      <c r="D82" s="369"/>
      <c r="E82" s="369"/>
      <c r="F82" s="369"/>
      <c r="G82" s="370"/>
      <c r="H82" s="246">
        <v>0</v>
      </c>
      <c r="I82" s="247"/>
      <c r="J82" s="247"/>
      <c r="K82" s="248"/>
      <c r="L82" s="5"/>
      <c r="M82" s="5"/>
    </row>
    <row r="83" spans="3:17" ht="12">
      <c r="C83" s="263" t="s">
        <v>115</v>
      </c>
      <c r="D83" s="264"/>
      <c r="E83" s="264"/>
      <c r="F83" s="264"/>
      <c r="G83" s="265"/>
      <c r="H83" s="235">
        <v>0</v>
      </c>
      <c r="I83" s="236"/>
      <c r="J83" s="236"/>
      <c r="K83" s="237"/>
      <c r="L83" s="5"/>
      <c r="M83" s="5"/>
    </row>
    <row r="84" spans="3:17" ht="12">
      <c r="C84" s="238" t="s">
        <v>33</v>
      </c>
      <c r="D84" s="239"/>
      <c r="E84" s="239"/>
      <c r="F84" s="239"/>
      <c r="G84" s="240"/>
      <c r="H84" s="230">
        <v>0</v>
      </c>
      <c r="I84" s="230"/>
      <c r="J84" s="230"/>
      <c r="K84" s="231"/>
      <c r="L84" s="5"/>
      <c r="M84" s="5"/>
    </row>
    <row r="85" spans="3:17" ht="12.75">
      <c r="C85" s="371" t="s">
        <v>25</v>
      </c>
      <c r="D85" s="372"/>
      <c r="E85" s="372"/>
      <c r="F85" s="372"/>
      <c r="G85" s="373"/>
      <c r="H85" s="230">
        <v>0</v>
      </c>
      <c r="I85" s="230"/>
      <c r="J85" s="230"/>
      <c r="K85" s="231"/>
      <c r="L85" s="5"/>
      <c r="M85" s="5"/>
    </row>
    <row r="86" spans="3:17" ht="12.75">
      <c r="C86" s="365" t="s">
        <v>26</v>
      </c>
      <c r="D86" s="366"/>
      <c r="E86" s="366"/>
      <c r="F86" s="366"/>
      <c r="G86" s="367"/>
      <c r="H86" s="230">
        <v>0</v>
      </c>
      <c r="I86" s="230"/>
      <c r="J86" s="230"/>
      <c r="K86" s="231"/>
      <c r="L86" s="5"/>
      <c r="M86" s="5"/>
    </row>
    <row r="87" spans="3:17" ht="13.5" thickBot="1">
      <c r="C87" s="214" t="s">
        <v>28</v>
      </c>
      <c r="D87" s="215"/>
      <c r="E87" s="215"/>
      <c r="F87" s="215"/>
      <c r="G87" s="364"/>
      <c r="H87" s="230"/>
      <c r="I87" s="230"/>
      <c r="J87" s="230"/>
      <c r="K87" s="231"/>
    </row>
    <row r="88" spans="3:17" ht="13.5" thickBot="1">
      <c r="C88" s="225" t="s">
        <v>29</v>
      </c>
      <c r="D88" s="226"/>
      <c r="E88" s="226"/>
      <c r="F88" s="226"/>
      <c r="G88" s="227"/>
      <c r="H88" s="228">
        <f>H81+H75</f>
        <v>520</v>
      </c>
      <c r="I88" s="228"/>
      <c r="J88" s="228"/>
      <c r="K88" s="229"/>
    </row>
    <row r="91" spans="3:17" ht="15.75">
      <c r="E91" s="19"/>
      <c r="Q91" s="8"/>
    </row>
    <row r="93" spans="3:17" ht="12.7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5" spans="3:17" ht="15.75">
      <c r="E95" s="19"/>
    </row>
  </sheetData>
  <mergeCells count="243">
    <mergeCell ref="C68:C69"/>
    <mergeCell ref="D68:D69"/>
    <mergeCell ref="E68:E69"/>
    <mergeCell ref="F68:F69"/>
    <mergeCell ref="A66:A67"/>
    <mergeCell ref="B66:B67"/>
    <mergeCell ref="C66:C67"/>
    <mergeCell ref="D66:D67"/>
    <mergeCell ref="E66:E67"/>
    <mergeCell ref="F66:F67"/>
    <mergeCell ref="A68:A69"/>
    <mergeCell ref="B68:B69"/>
    <mergeCell ref="Q60:Q61"/>
    <mergeCell ref="Q68:Q69"/>
    <mergeCell ref="Q66:Q67"/>
    <mergeCell ref="N58:N59"/>
    <mergeCell ref="O58:O59"/>
    <mergeCell ref="P58:P59"/>
    <mergeCell ref="Q58:Q59"/>
    <mergeCell ref="N68:N69"/>
    <mergeCell ref="O68:O69"/>
    <mergeCell ref="P68:P69"/>
    <mergeCell ref="N66:N67"/>
    <mergeCell ref="O66:O67"/>
    <mergeCell ref="P66:P67"/>
    <mergeCell ref="F46:F47"/>
    <mergeCell ref="N46:N47"/>
    <mergeCell ref="N60:N61"/>
    <mergeCell ref="O60:O61"/>
    <mergeCell ref="P60:P61"/>
    <mergeCell ref="F60:F61"/>
    <mergeCell ref="C52:G52"/>
    <mergeCell ref="F32:F33"/>
    <mergeCell ref="A38:A39"/>
    <mergeCell ref="E48:E49"/>
    <mergeCell ref="F48:F49"/>
    <mergeCell ref="N48:N49"/>
    <mergeCell ref="N50:N51"/>
    <mergeCell ref="E50:E51"/>
    <mergeCell ref="F50:F51"/>
    <mergeCell ref="A44:A45"/>
    <mergeCell ref="B44:B45"/>
    <mergeCell ref="C44:C45"/>
    <mergeCell ref="D44:D45"/>
    <mergeCell ref="E44:E45"/>
    <mergeCell ref="A32:A33"/>
    <mergeCell ref="E32:E33"/>
    <mergeCell ref="B38:B39"/>
    <mergeCell ref="B32:B33"/>
    <mergeCell ref="N44:N45"/>
    <mergeCell ref="A42:A43"/>
    <mergeCell ref="B42:B43"/>
    <mergeCell ref="F44:F45"/>
    <mergeCell ref="E40:E41"/>
    <mergeCell ref="C32:C33"/>
    <mergeCell ref="D32:D33"/>
    <mergeCell ref="C42:C43"/>
    <mergeCell ref="O36:O37"/>
    <mergeCell ref="P36:P37"/>
    <mergeCell ref="Q36:Q37"/>
    <mergeCell ref="N32:N33"/>
    <mergeCell ref="O32:O33"/>
    <mergeCell ref="P32:P33"/>
    <mergeCell ref="Q32:Q33"/>
    <mergeCell ref="D27:D29"/>
    <mergeCell ref="F27:F29"/>
    <mergeCell ref="L27:L28"/>
    <mergeCell ref="C30:C31"/>
    <mergeCell ref="D30:D31"/>
    <mergeCell ref="F30:F31"/>
    <mergeCell ref="D64:D65"/>
    <mergeCell ref="D42:D43"/>
    <mergeCell ref="E42:E43"/>
    <mergeCell ref="F42:F43"/>
    <mergeCell ref="C38:C39"/>
    <mergeCell ref="D38:D39"/>
    <mergeCell ref="C40:C41"/>
    <mergeCell ref="D40:D41"/>
    <mergeCell ref="F38:F39"/>
    <mergeCell ref="A50:A51"/>
    <mergeCell ref="B50:B51"/>
    <mergeCell ref="C50:C51"/>
    <mergeCell ref="A64:A65"/>
    <mergeCell ref="B64:B65"/>
    <mergeCell ref="C64:C65"/>
    <mergeCell ref="A58:A59"/>
    <mergeCell ref="B58:B59"/>
    <mergeCell ref="C58:C59"/>
    <mergeCell ref="D56:D57"/>
    <mergeCell ref="B40:B41"/>
    <mergeCell ref="A48:A49"/>
    <mergeCell ref="B48:B49"/>
    <mergeCell ref="C48:C49"/>
    <mergeCell ref="D48:D49"/>
    <mergeCell ref="A54:A55"/>
    <mergeCell ref="D50:D51"/>
    <mergeCell ref="A46:A47"/>
    <mergeCell ref="B46:B47"/>
    <mergeCell ref="C46:C47"/>
    <mergeCell ref="D46:D47"/>
    <mergeCell ref="C60:C61"/>
    <mergeCell ref="A56:A57"/>
    <mergeCell ref="B56:B57"/>
    <mergeCell ref="A60:A61"/>
    <mergeCell ref="B60:B61"/>
    <mergeCell ref="A36:A37"/>
    <mergeCell ref="B36:B37"/>
    <mergeCell ref="E58:E59"/>
    <mergeCell ref="E27:E29"/>
    <mergeCell ref="N9:N10"/>
    <mergeCell ref="C56:C57"/>
    <mergeCell ref="N40:N41"/>
    <mergeCell ref="C14:C15"/>
    <mergeCell ref="D14:D15"/>
    <mergeCell ref="D16:D17"/>
    <mergeCell ref="C85:G85"/>
    <mergeCell ref="C80:G80"/>
    <mergeCell ref="A40:A41"/>
    <mergeCell ref="C25:C26"/>
    <mergeCell ref="B22:B24"/>
    <mergeCell ref="C20:G20"/>
    <mergeCell ref="C21:Q21"/>
    <mergeCell ref="A27:A29"/>
    <mergeCell ref="B27:B29"/>
    <mergeCell ref="C27:C29"/>
    <mergeCell ref="C74:G74"/>
    <mergeCell ref="H74:K74"/>
    <mergeCell ref="A30:A31"/>
    <mergeCell ref="D3:W3"/>
    <mergeCell ref="C87:G87"/>
    <mergeCell ref="H87:K87"/>
    <mergeCell ref="C86:G86"/>
    <mergeCell ref="C82:G82"/>
    <mergeCell ref="C81:G81"/>
    <mergeCell ref="H81:K81"/>
    <mergeCell ref="B30:B31"/>
    <mergeCell ref="E25:E26"/>
    <mergeCell ref="F25:F26"/>
    <mergeCell ref="D25:D26"/>
    <mergeCell ref="F22:F24"/>
    <mergeCell ref="C77:G77"/>
    <mergeCell ref="E64:E65"/>
    <mergeCell ref="C62:G62"/>
    <mergeCell ref="C63:Q63"/>
    <mergeCell ref="B72:G72"/>
    <mergeCell ref="L4:L6"/>
    <mergeCell ref="M4:M6"/>
    <mergeCell ref="N4:Q4"/>
    <mergeCell ref="N18:N19"/>
    <mergeCell ref="C18:C19"/>
    <mergeCell ref="N25:N26"/>
    <mergeCell ref="E16:E17"/>
    <mergeCell ref="E22:E24"/>
    <mergeCell ref="H4:K4"/>
    <mergeCell ref="E14:E15"/>
    <mergeCell ref="F14:F15"/>
    <mergeCell ref="B7:Q7"/>
    <mergeCell ref="C8:Q8"/>
    <mergeCell ref="E9:E11"/>
    <mergeCell ref="D4:D6"/>
    <mergeCell ref="D9:D11"/>
    <mergeCell ref="N5:N6"/>
    <mergeCell ref="O5:Q5"/>
    <mergeCell ref="C4:C6"/>
    <mergeCell ref="N14:N15"/>
    <mergeCell ref="G27:G28"/>
    <mergeCell ref="H27:H28"/>
    <mergeCell ref="I27:I28"/>
    <mergeCell ref="J27:J28"/>
    <mergeCell ref="K27:K28"/>
    <mergeCell ref="M27:M28"/>
    <mergeCell ref="N22:N24"/>
    <mergeCell ref="C12:C13"/>
    <mergeCell ref="B25:B26"/>
    <mergeCell ref="C22:C24"/>
    <mergeCell ref="D22:D24"/>
    <mergeCell ref="A4:A6"/>
    <mergeCell ref="B4:B6"/>
    <mergeCell ref="F9:F11"/>
    <mergeCell ref="D12:D13"/>
    <mergeCell ref="A9:A11"/>
    <mergeCell ref="B9:B11"/>
    <mergeCell ref="C9:C11"/>
    <mergeCell ref="A22:A24"/>
    <mergeCell ref="L1:Q1"/>
    <mergeCell ref="C83:G83"/>
    <mergeCell ref="E4:E6"/>
    <mergeCell ref="F4:F6"/>
    <mergeCell ref="G4:G6"/>
    <mergeCell ref="H5:H6"/>
    <mergeCell ref="I5:J5"/>
    <mergeCell ref="K5:K6"/>
    <mergeCell ref="A25:A26"/>
    <mergeCell ref="F16:F17"/>
    <mergeCell ref="D18:D19"/>
    <mergeCell ref="F18:F19"/>
    <mergeCell ref="E18:E19"/>
    <mergeCell ref="C36:C37"/>
    <mergeCell ref="D36:D37"/>
    <mergeCell ref="C35:Q35"/>
    <mergeCell ref="E36:E37"/>
    <mergeCell ref="F36:F37"/>
    <mergeCell ref="C16:C17"/>
    <mergeCell ref="H86:K86"/>
    <mergeCell ref="H85:K85"/>
    <mergeCell ref="H82:K82"/>
    <mergeCell ref="H83:K83"/>
    <mergeCell ref="F58:F59"/>
    <mergeCell ref="F64:F65"/>
    <mergeCell ref="H77:K77"/>
    <mergeCell ref="F73:M73"/>
    <mergeCell ref="C75:G75"/>
    <mergeCell ref="H75:K75"/>
    <mergeCell ref="C88:G88"/>
    <mergeCell ref="H88:K88"/>
    <mergeCell ref="H84:K84"/>
    <mergeCell ref="C76:G76"/>
    <mergeCell ref="H76:K76"/>
    <mergeCell ref="C84:G84"/>
    <mergeCell ref="H80:K80"/>
    <mergeCell ref="C79:G79"/>
    <mergeCell ref="H79:K79"/>
    <mergeCell ref="H78:K78"/>
    <mergeCell ref="C78:G78"/>
    <mergeCell ref="D60:D61"/>
    <mergeCell ref="E60:E61"/>
    <mergeCell ref="N36:N37"/>
    <mergeCell ref="N42:N43"/>
    <mergeCell ref="N56:N57"/>
    <mergeCell ref="F40:F41"/>
    <mergeCell ref="E38:E39"/>
    <mergeCell ref="B71:G71"/>
    <mergeCell ref="B54:B55"/>
    <mergeCell ref="E46:E47"/>
    <mergeCell ref="C54:C55"/>
    <mergeCell ref="D54:D55"/>
    <mergeCell ref="E56:E57"/>
    <mergeCell ref="C70:G70"/>
    <mergeCell ref="F56:F57"/>
    <mergeCell ref="E54:E55"/>
    <mergeCell ref="F54:F55"/>
    <mergeCell ref="C53:Q53"/>
    <mergeCell ref="D58:D59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C33"/>
  <sheetViews>
    <sheetView workbookViewId="0">
      <selection activeCell="G22" sqref="G22"/>
    </sheetView>
  </sheetViews>
  <sheetFormatPr defaultRowHeight="12.75"/>
  <cols>
    <col min="2" max="2" width="14.85546875" customWidth="1"/>
    <col min="3" max="3" width="43.5703125" customWidth="1"/>
  </cols>
  <sheetData>
    <row r="2" spans="2:3" ht="13.5" thickBot="1">
      <c r="C2" t="s">
        <v>65</v>
      </c>
    </row>
    <row r="3" spans="2:3" ht="32.25" thickBot="1">
      <c r="B3" s="20" t="s">
        <v>34</v>
      </c>
      <c r="C3" s="21" t="s">
        <v>35</v>
      </c>
    </row>
    <row r="4" spans="2:3" ht="14.25" customHeight="1">
      <c r="B4" s="22">
        <v>0</v>
      </c>
      <c r="C4" s="23" t="s">
        <v>36</v>
      </c>
    </row>
    <row r="5" spans="2:3" ht="14.25" customHeight="1">
      <c r="B5" s="22">
        <v>1</v>
      </c>
      <c r="C5" s="23" t="s">
        <v>37</v>
      </c>
    </row>
    <row r="6" spans="2:3" ht="15.75" customHeight="1">
      <c r="B6" s="22">
        <v>2</v>
      </c>
      <c r="C6" s="23" t="s">
        <v>38</v>
      </c>
    </row>
    <row r="7" spans="2:3" ht="16.5" customHeight="1">
      <c r="B7" s="22">
        <v>3</v>
      </c>
      <c r="C7" s="23" t="s">
        <v>39</v>
      </c>
    </row>
    <row r="8" spans="2:3" ht="13.5" customHeight="1">
      <c r="B8" s="22">
        <v>4</v>
      </c>
      <c r="C8" s="23" t="s">
        <v>40</v>
      </c>
    </row>
    <row r="9" spans="2:3" ht="15.75" customHeight="1">
      <c r="B9" s="22">
        <v>5</v>
      </c>
      <c r="C9" s="23" t="s">
        <v>41</v>
      </c>
    </row>
    <row r="10" spans="2:3" ht="15.75" customHeight="1">
      <c r="B10" s="22">
        <v>6</v>
      </c>
      <c r="C10" s="23" t="s">
        <v>42</v>
      </c>
    </row>
    <row r="11" spans="2:3" ht="15.75" customHeight="1">
      <c r="B11" s="22">
        <v>7</v>
      </c>
      <c r="C11" s="23" t="s">
        <v>43</v>
      </c>
    </row>
    <row r="12" spans="2:3" ht="13.5" customHeight="1">
      <c r="B12" s="22">
        <v>8</v>
      </c>
      <c r="C12" s="23" t="s">
        <v>44</v>
      </c>
    </row>
    <row r="13" spans="2:3" ht="13.5" customHeight="1">
      <c r="B13" s="22">
        <v>9</v>
      </c>
      <c r="C13" s="23" t="s">
        <v>45</v>
      </c>
    </row>
    <row r="14" spans="2:3" ht="15.75" customHeight="1">
      <c r="B14" s="22">
        <v>10</v>
      </c>
      <c r="C14" s="23" t="s">
        <v>46</v>
      </c>
    </row>
    <row r="15" spans="2:3" ht="18" customHeight="1">
      <c r="B15" s="22">
        <v>11</v>
      </c>
      <c r="C15" s="23" t="s">
        <v>47</v>
      </c>
    </row>
    <row r="16" spans="2:3" ht="16.5" customHeight="1">
      <c r="B16" s="22">
        <v>12</v>
      </c>
      <c r="C16" s="23" t="s">
        <v>48</v>
      </c>
    </row>
    <row r="17" spans="2:3" ht="14.25" customHeight="1">
      <c r="B17" s="22">
        <v>13</v>
      </c>
      <c r="C17" s="23" t="s">
        <v>49</v>
      </c>
    </row>
    <row r="18" spans="2:3" ht="15" customHeight="1">
      <c r="B18" s="22">
        <v>14</v>
      </c>
      <c r="C18" s="23" t="s">
        <v>50</v>
      </c>
    </row>
    <row r="19" spans="2:3" ht="15" customHeight="1">
      <c r="B19" s="22">
        <v>15</v>
      </c>
      <c r="C19" s="23" t="s">
        <v>51</v>
      </c>
    </row>
    <row r="20" spans="2:3" ht="17.25" customHeight="1">
      <c r="B20" s="22">
        <v>16</v>
      </c>
      <c r="C20" s="23" t="s">
        <v>52</v>
      </c>
    </row>
    <row r="21" spans="2:3" ht="17.25" customHeight="1">
      <c r="B21" s="22">
        <v>17</v>
      </c>
      <c r="C21" s="23" t="s">
        <v>53</v>
      </c>
    </row>
    <row r="22" spans="2:3" ht="15.75" customHeight="1">
      <c r="B22" s="22">
        <v>18</v>
      </c>
      <c r="C22" s="23" t="s">
        <v>54</v>
      </c>
    </row>
    <row r="23" spans="2:3" ht="15.75" customHeight="1">
      <c r="B23" s="22">
        <v>19</v>
      </c>
      <c r="C23" s="23" t="s">
        <v>55</v>
      </c>
    </row>
    <row r="24" spans="2:3" ht="15.75" customHeight="1">
      <c r="B24" s="22">
        <v>20</v>
      </c>
      <c r="C24" s="23" t="s">
        <v>56</v>
      </c>
    </row>
    <row r="25" spans="2:3" ht="17.25" customHeight="1">
      <c r="B25" s="22">
        <v>21</v>
      </c>
      <c r="C25" s="23" t="s">
        <v>57</v>
      </c>
    </row>
    <row r="26" spans="2:3" ht="17.25" customHeight="1">
      <c r="B26" s="22">
        <v>22</v>
      </c>
      <c r="C26" s="23" t="s">
        <v>66</v>
      </c>
    </row>
    <row r="27" spans="2:3" ht="16.5" customHeight="1">
      <c r="B27" s="22">
        <v>23</v>
      </c>
      <c r="C27" s="23" t="s">
        <v>58</v>
      </c>
    </row>
    <row r="28" spans="2:3" ht="16.5" customHeight="1">
      <c r="B28" s="22">
        <v>24</v>
      </c>
      <c r="C28" s="23" t="s">
        <v>59</v>
      </c>
    </row>
    <row r="29" spans="2:3" ht="16.5" customHeight="1">
      <c r="B29" s="22">
        <v>25</v>
      </c>
      <c r="C29" s="23" t="s">
        <v>60</v>
      </c>
    </row>
    <row r="30" spans="2:3" ht="15" customHeight="1">
      <c r="B30" s="22">
        <v>26</v>
      </c>
      <c r="C30" s="23" t="s">
        <v>61</v>
      </c>
    </row>
    <row r="31" spans="2:3" ht="18" customHeight="1">
      <c r="B31" s="22">
        <v>27</v>
      </c>
      <c r="C31" s="23" t="s">
        <v>62</v>
      </c>
    </row>
    <row r="32" spans="2:3" ht="16.5" customHeight="1">
      <c r="B32" s="22">
        <v>28</v>
      </c>
      <c r="C32" s="23" t="s">
        <v>63</v>
      </c>
    </row>
    <row r="33" spans="2:3" ht="18.75" customHeight="1" thickBot="1">
      <c r="B33" s="24">
        <v>29</v>
      </c>
      <c r="C33" s="25" t="s">
        <v>64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lentele</vt:lpstr>
      <vt:lpstr>Priemoniu vykdytoju kodai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Taučikienė</dc:creator>
  <cp:lastModifiedBy>Ingrida3</cp:lastModifiedBy>
  <cp:lastPrinted>2014-03-12T12:51:35Z</cp:lastPrinted>
  <dcterms:created xsi:type="dcterms:W3CDTF">1996-10-14T23:33:28Z</dcterms:created>
  <dcterms:modified xsi:type="dcterms:W3CDTF">2014-03-18T06:16:38Z</dcterms:modified>
</cp:coreProperties>
</file>